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O18" i="3"/>
  <c r="O17" i="3"/>
  <c r="N17" i="3"/>
  <c r="M17" i="3"/>
  <c r="L17" i="3"/>
  <c r="K17" i="3" l="1"/>
  <c r="K20" i="3" s="1"/>
  <c r="AS14" i="3"/>
  <c r="AQ14" i="3"/>
  <c r="AP14" i="3"/>
  <c r="AO14" i="3"/>
  <c r="AN14" i="3"/>
  <c r="AM14" i="3"/>
  <c r="AG14" i="3"/>
  <c r="K19" i="3" s="1"/>
  <c r="AE14" i="3"/>
  <c r="I19" i="3" s="1"/>
  <c r="AD14" i="3"/>
  <c r="H19" i="3" s="1"/>
  <c r="AC14" i="3"/>
  <c r="G19" i="3" s="1"/>
  <c r="AB14" i="3"/>
  <c r="F19" i="3" s="1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H20" i="3" l="1"/>
  <c r="I20" i="3"/>
  <c r="O19" i="3"/>
  <c r="M20" i="3"/>
  <c r="N19" i="3"/>
  <c r="N18" i="3"/>
  <c r="M19" i="3"/>
  <c r="M18" i="3"/>
  <c r="F20" i="3"/>
  <c r="L18" i="3"/>
  <c r="L19" i="3"/>
  <c r="N20" i="3" l="1"/>
  <c r="L20" i="3"/>
  <c r="AA17" i="1" l="1"/>
  <c r="Z17" i="1"/>
  <c r="Y17" i="1"/>
  <c r="X17" i="1"/>
  <c r="W17" i="1"/>
  <c r="V17" i="1"/>
  <c r="U17" i="1"/>
</calcChain>
</file>

<file path=xl/sharedStrings.xml><?xml version="1.0" encoding="utf-8"?>
<sst xmlns="http://schemas.openxmlformats.org/spreadsheetml/2006/main" count="222" uniqueCount="95">
  <si>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</si>
  <si>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</si>
  <si>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</si>
  <si>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</si>
  <si>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</si>
  <si>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</si>
  <si>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</si>
  <si>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</si>
  <si>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</si>
  <si>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</si>
  <si>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</si>
  <si>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</si>
  <si>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</si>
  <si>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</si>
  <si>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</si>
  <si>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</si>
  <si>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</si>
  <si>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</si>
  <si>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</si>
  <si>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</si>
  <si>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</si>
  <si>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</si>
  <si>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</si>
  <si>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</si>
  <si>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</si>
  <si>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</si>
  <si>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</si>
  <si>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</si>
  <si>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</si>
  <si>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</si>
  <si>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</si>
  <si>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</si>
  <si>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</si>
  <si>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</si>
  <si>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Arto Latvalehto</t>
  </si>
  <si>
    <t>9.</t>
  </si>
  <si>
    <t>Lippo</t>
  </si>
  <si>
    <t>3.</t>
  </si>
  <si>
    <t>1.</t>
  </si>
  <si>
    <t>05.05. 1990  Lippo - IPV  3-10</t>
  </si>
  <si>
    <t xml:space="preserve">  25 v   2 kk 27 pv</t>
  </si>
  <si>
    <t>4.  ottelu</t>
  </si>
  <si>
    <t>20.05. 1990  Lippo - Tahk0  10-3</t>
  </si>
  <si>
    <t xml:space="preserve">  25 v   3 kk 12 pv</t>
  </si>
  <si>
    <t>14.07. 1991  KPL - Lippo  6-15</t>
  </si>
  <si>
    <t>40.  ottelu</t>
  </si>
  <si>
    <t xml:space="preserve">  26 v   5 kk   6 pv</t>
  </si>
  <si>
    <t>KeKi</t>
  </si>
  <si>
    <t>ykköspesis</t>
  </si>
  <si>
    <t>11.</t>
  </si>
  <si>
    <t>MuPS</t>
  </si>
  <si>
    <t>Seurat</t>
  </si>
  <si>
    <t>Lippo = Oulun Lippo  (1955)</t>
  </si>
  <si>
    <t>MuPS = Muhoksen Pallo-Salamat  (1969)</t>
  </si>
  <si>
    <t>KeKi = Kempeleen Kiri  (1915)</t>
  </si>
  <si>
    <t>8.2.1965</t>
  </si>
  <si>
    <t>YKKÖSPESIS</t>
  </si>
  <si>
    <t>suomensarja</t>
  </si>
  <si>
    <t>2.</t>
  </si>
  <si>
    <t>ykkössarja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</si>
  <si>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</si>
  <si>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</si>
  <si>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</si>
  <si>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</si>
  <si>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</si>
  <si>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</si>
  <si>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</si>
  <si>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</si>
  <si>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</si>
  <si>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</si>
  <si>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</si>
  <si>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</si>
  <si>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</si>
  <si>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</si>
  <si>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</si>
  <si>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3-1  Tahko</t>
  </si>
  <si>
    <t>1-2  SoJy</t>
  </si>
  <si>
    <t>14-8  AA</t>
  </si>
  <si>
    <t>1/1</t>
  </si>
  <si>
    <t>0/1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</si>
  <si>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</si>
  <si>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</si>
  <si>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</si>
  <si>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</si>
  <si>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</si>
  <si>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</si>
  <si>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</si>
  <si>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</si>
  <si>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</si>
  <si>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</si>
  <si>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RaRa = Rantsilan Raikas  (1934)</t>
  </si>
  <si>
    <t>8.</t>
  </si>
  <si>
    <t>RaRa</t>
  </si>
  <si>
    <t>4.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</si>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</sst>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7" fillId="2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90" customWidth="1"/>
    <col min="45" max="16384" width="9.140625" style="90"/>
  </cols>
  <sheetData>
    <row r="1" spans="1:44" ht="17.25" customHeight="1" x14ac:dyDescent="0.25">
      <c r="A1" s="89"/>
      <c r="B1" s="2" t="s">
        <v>34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87" customFormat="1" ht="15" customHeight="1" x14ac:dyDescent="0.25">
      <c r="A2" s="8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80</v>
      </c>
      <c r="Q2" s="14"/>
      <c r="R2" s="14"/>
      <c r="S2" s="21"/>
      <c r="T2" s="19"/>
      <c r="U2" s="20" t="s">
        <v>15</v>
      </c>
      <c r="V2" s="14"/>
      <c r="W2" s="14"/>
      <c r="X2" s="20"/>
      <c r="Y2" s="91"/>
      <c r="Z2" s="92"/>
      <c r="AA2" s="19"/>
      <c r="AB2" s="22" t="s">
        <v>81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93" t="s">
        <v>62</v>
      </c>
      <c r="AP2" s="14"/>
      <c r="AQ2" s="15"/>
      <c r="AR2" s="45"/>
    </row>
    <row r="3" spans="1:44" s="87" customFormat="1" ht="15" customHeight="1" x14ac:dyDescent="0.25">
      <c r="A3" s="8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63</v>
      </c>
      <c r="AE3" s="18" t="s">
        <v>17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23</v>
      </c>
      <c r="AM3" s="18" t="s">
        <v>24</v>
      </c>
      <c r="AN3" s="15" t="s">
        <v>68</v>
      </c>
      <c r="AO3" s="15" t="s">
        <v>31</v>
      </c>
      <c r="AP3" s="17" t="s">
        <v>32</v>
      </c>
      <c r="AQ3" s="18" t="s">
        <v>33</v>
      </c>
      <c r="AR3" s="45"/>
    </row>
    <row r="4" spans="1:44" s="87" customFormat="1" ht="15" customHeight="1" x14ac:dyDescent="0.25">
      <c r="A4" s="82"/>
      <c r="B4" s="83">
        <v>1983</v>
      </c>
      <c r="C4" s="83" t="s">
        <v>91</v>
      </c>
      <c r="D4" s="84" t="s">
        <v>92</v>
      </c>
      <c r="E4" s="83"/>
      <c r="F4" s="85" t="s">
        <v>57</v>
      </c>
      <c r="G4" s="83"/>
      <c r="H4" s="83"/>
      <c r="I4" s="83"/>
      <c r="J4" s="83"/>
      <c r="K4" s="83"/>
      <c r="L4" s="83"/>
      <c r="M4" s="83"/>
      <c r="N4" s="86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94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4"/>
      <c r="AP4" s="24"/>
      <c r="AQ4" s="24"/>
      <c r="AR4" s="45"/>
    </row>
    <row r="5" spans="1:44" s="87" customFormat="1" ht="15" customHeight="1" x14ac:dyDescent="0.25">
      <c r="A5" s="82"/>
      <c r="B5" s="143">
        <v>1984</v>
      </c>
      <c r="C5" s="143" t="s">
        <v>93</v>
      </c>
      <c r="D5" s="144" t="s">
        <v>92</v>
      </c>
      <c r="E5" s="143"/>
      <c r="F5" s="145" t="s">
        <v>94</v>
      </c>
      <c r="G5" s="143"/>
      <c r="H5" s="143"/>
      <c r="I5" s="143"/>
      <c r="J5" s="143"/>
      <c r="K5" s="143"/>
      <c r="L5" s="143"/>
      <c r="M5" s="143"/>
      <c r="N5" s="146"/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94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4"/>
      <c r="AP5" s="24"/>
      <c r="AQ5" s="24"/>
      <c r="AR5" s="45"/>
    </row>
    <row r="6" spans="1:44" s="87" customFormat="1" ht="15" customHeight="1" x14ac:dyDescent="0.25">
      <c r="A6" s="82"/>
      <c r="B6" s="143">
        <v>1985</v>
      </c>
      <c r="C6" s="143" t="s">
        <v>38</v>
      </c>
      <c r="D6" s="144" t="s">
        <v>92</v>
      </c>
      <c r="E6" s="143"/>
      <c r="F6" s="145" t="s">
        <v>94</v>
      </c>
      <c r="G6" s="143"/>
      <c r="H6" s="143"/>
      <c r="I6" s="143"/>
      <c r="J6" s="143"/>
      <c r="K6" s="143"/>
      <c r="L6" s="143"/>
      <c r="M6" s="143"/>
      <c r="N6" s="146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9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4"/>
      <c r="AP6" s="24"/>
      <c r="AQ6" s="24"/>
      <c r="AR6" s="45"/>
    </row>
    <row r="7" spans="1:44" s="87" customFormat="1" ht="15" customHeight="1" x14ac:dyDescent="0.25">
      <c r="A7" s="82"/>
      <c r="B7" s="83">
        <v>1986</v>
      </c>
      <c r="C7" s="83" t="s">
        <v>91</v>
      </c>
      <c r="D7" s="84" t="s">
        <v>92</v>
      </c>
      <c r="E7" s="83"/>
      <c r="F7" s="85" t="s">
        <v>57</v>
      </c>
      <c r="G7" s="83"/>
      <c r="H7" s="83"/>
      <c r="I7" s="83"/>
      <c r="J7" s="83"/>
      <c r="K7" s="83"/>
      <c r="L7" s="83"/>
      <c r="M7" s="83"/>
      <c r="N7" s="86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94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4"/>
      <c r="AP7" s="24"/>
      <c r="AQ7" s="24"/>
      <c r="AR7" s="45"/>
    </row>
    <row r="8" spans="1:44" s="87" customFormat="1" ht="15" customHeight="1" x14ac:dyDescent="0.25">
      <c r="A8" s="82"/>
      <c r="B8" s="83">
        <v>1987</v>
      </c>
      <c r="C8" s="83" t="s">
        <v>37</v>
      </c>
      <c r="D8" s="84" t="s">
        <v>92</v>
      </c>
      <c r="E8" s="83"/>
      <c r="F8" s="85" t="s">
        <v>57</v>
      </c>
      <c r="G8" s="83"/>
      <c r="H8" s="83"/>
      <c r="I8" s="83"/>
      <c r="J8" s="83"/>
      <c r="K8" s="83"/>
      <c r="L8" s="83"/>
      <c r="M8" s="83"/>
      <c r="N8" s="86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94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4"/>
      <c r="AP8" s="24"/>
      <c r="AQ8" s="24"/>
      <c r="AR8" s="45"/>
    </row>
    <row r="9" spans="1:44" s="87" customFormat="1" ht="15" customHeight="1" x14ac:dyDescent="0.25">
      <c r="A9" s="82"/>
      <c r="B9" s="83">
        <v>1988</v>
      </c>
      <c r="C9" s="83" t="s">
        <v>38</v>
      </c>
      <c r="D9" s="84" t="s">
        <v>36</v>
      </c>
      <c r="E9" s="83"/>
      <c r="F9" s="85" t="s">
        <v>57</v>
      </c>
      <c r="G9" s="83"/>
      <c r="H9" s="83"/>
      <c r="I9" s="83"/>
      <c r="J9" s="83"/>
      <c r="K9" s="83"/>
      <c r="L9" s="83"/>
      <c r="M9" s="83"/>
      <c r="N9" s="86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94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4"/>
      <c r="AP9" s="24"/>
      <c r="AQ9" s="24"/>
      <c r="AR9" s="45"/>
    </row>
    <row r="10" spans="1:44" s="87" customFormat="1" ht="15" customHeight="1" x14ac:dyDescent="0.25">
      <c r="A10" s="82"/>
      <c r="B10" s="29">
        <v>1989</v>
      </c>
      <c r="C10" s="29" t="s">
        <v>58</v>
      </c>
      <c r="D10" s="35" t="s">
        <v>36</v>
      </c>
      <c r="E10" s="29"/>
      <c r="F10" s="31" t="s">
        <v>59</v>
      </c>
      <c r="G10" s="78"/>
      <c r="H10" s="36"/>
      <c r="I10" s="29"/>
      <c r="J10" s="29"/>
      <c r="K10" s="29"/>
      <c r="L10" s="29"/>
      <c r="M10" s="29"/>
      <c r="N10" s="37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94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4"/>
      <c r="AP10" s="24"/>
      <c r="AQ10" s="24"/>
      <c r="AR10" s="45"/>
    </row>
    <row r="11" spans="1:44" s="87" customFormat="1" ht="15" customHeight="1" x14ac:dyDescent="0.25">
      <c r="A11" s="82"/>
      <c r="B11" s="24">
        <v>1990</v>
      </c>
      <c r="C11" s="24" t="s">
        <v>35</v>
      </c>
      <c r="D11" s="25" t="s">
        <v>36</v>
      </c>
      <c r="E11" s="24">
        <v>25</v>
      </c>
      <c r="F11" s="24">
        <v>0</v>
      </c>
      <c r="G11" s="24">
        <v>2</v>
      </c>
      <c r="H11" s="24">
        <v>13</v>
      </c>
      <c r="I11" s="24">
        <v>84</v>
      </c>
      <c r="J11" s="24">
        <v>46</v>
      </c>
      <c r="K11" s="24">
        <v>26</v>
      </c>
      <c r="L11" s="24">
        <v>10</v>
      </c>
      <c r="M11" s="24">
        <v>2</v>
      </c>
      <c r="N11" s="26">
        <v>0.503</v>
      </c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9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4"/>
      <c r="AP11" s="24"/>
      <c r="AQ11" s="24"/>
      <c r="AR11" s="45"/>
    </row>
    <row r="12" spans="1:44" s="87" customFormat="1" ht="15" customHeight="1" x14ac:dyDescent="0.25">
      <c r="A12" s="82"/>
      <c r="B12" s="24">
        <v>1991</v>
      </c>
      <c r="C12" s="24" t="s">
        <v>35</v>
      </c>
      <c r="D12" s="25" t="s">
        <v>36</v>
      </c>
      <c r="E12" s="24">
        <v>23</v>
      </c>
      <c r="F12" s="24">
        <v>1</v>
      </c>
      <c r="G12" s="24">
        <v>6</v>
      </c>
      <c r="H12" s="24">
        <v>17</v>
      </c>
      <c r="I12" s="24">
        <v>68</v>
      </c>
      <c r="J12" s="24">
        <v>36</v>
      </c>
      <c r="K12" s="24">
        <v>11</v>
      </c>
      <c r="L12" s="24">
        <v>14</v>
      </c>
      <c r="M12" s="24">
        <v>7</v>
      </c>
      <c r="N12" s="26">
        <v>0.504</v>
      </c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94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4"/>
      <c r="AP12" s="24"/>
      <c r="AQ12" s="24"/>
      <c r="AR12" s="45"/>
    </row>
    <row r="13" spans="1:44" s="87" customFormat="1" ht="15" customHeight="1" x14ac:dyDescent="0.25">
      <c r="A13" s="82"/>
      <c r="B13" s="29">
        <v>1992</v>
      </c>
      <c r="C13" s="29" t="s">
        <v>38</v>
      </c>
      <c r="D13" s="30" t="s">
        <v>50</v>
      </c>
      <c r="E13" s="29"/>
      <c r="F13" s="31" t="s">
        <v>48</v>
      </c>
      <c r="G13" s="78"/>
      <c r="H13" s="36"/>
      <c r="I13" s="29"/>
      <c r="J13" s="29"/>
      <c r="K13" s="29"/>
      <c r="L13" s="29"/>
      <c r="M13" s="29"/>
      <c r="N13" s="32"/>
      <c r="O13" s="23"/>
      <c r="P13" s="18"/>
      <c r="Q13" s="18"/>
      <c r="R13" s="18"/>
      <c r="S13" s="18"/>
      <c r="T13" s="23"/>
      <c r="U13" s="2"/>
      <c r="V13" s="24"/>
      <c r="W13" s="33"/>
      <c r="X13" s="24"/>
      <c r="Y13" s="24"/>
      <c r="Z13" s="94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2"/>
      <c r="AO13" s="33"/>
      <c r="AP13" s="34"/>
      <c r="AQ13" s="24"/>
      <c r="AR13" s="45"/>
    </row>
    <row r="14" spans="1:44" s="87" customFormat="1" ht="15" customHeight="1" x14ac:dyDescent="0.25">
      <c r="A14" s="82"/>
      <c r="B14" s="24">
        <v>1993</v>
      </c>
      <c r="C14" s="24" t="s">
        <v>37</v>
      </c>
      <c r="D14" s="25" t="s">
        <v>36</v>
      </c>
      <c r="E14" s="24">
        <v>12</v>
      </c>
      <c r="F14" s="24">
        <v>0</v>
      </c>
      <c r="G14" s="24">
        <v>2</v>
      </c>
      <c r="H14" s="24">
        <v>3</v>
      </c>
      <c r="I14" s="24">
        <v>30</v>
      </c>
      <c r="J14" s="24">
        <v>11</v>
      </c>
      <c r="K14" s="24">
        <v>12</v>
      </c>
      <c r="L14" s="24">
        <v>5</v>
      </c>
      <c r="M14" s="24">
        <v>2</v>
      </c>
      <c r="N14" s="26">
        <v>0.42899999999999999</v>
      </c>
      <c r="O14" s="23"/>
      <c r="P14" s="18"/>
      <c r="Q14" s="18"/>
      <c r="R14" s="18"/>
      <c r="S14" s="18"/>
      <c r="T14" s="23"/>
      <c r="U14" s="24">
        <v>5</v>
      </c>
      <c r="V14" s="24">
        <v>0</v>
      </c>
      <c r="W14" s="33">
        <v>0</v>
      </c>
      <c r="X14" s="24">
        <v>2</v>
      </c>
      <c r="Y14" s="24">
        <v>14</v>
      </c>
      <c r="Z14" s="94">
        <v>0.48299999999999998</v>
      </c>
      <c r="AA14" s="23">
        <v>66</v>
      </c>
      <c r="AB14" s="18"/>
      <c r="AC14" s="18"/>
      <c r="AD14" s="18"/>
      <c r="AE14" s="18"/>
      <c r="AF14" s="23"/>
      <c r="AG14" s="2" t="s">
        <v>75</v>
      </c>
      <c r="AH14" s="2" t="s">
        <v>76</v>
      </c>
      <c r="AI14" s="2" t="s">
        <v>77</v>
      </c>
      <c r="AJ14" s="2"/>
      <c r="AK14" s="23"/>
      <c r="AL14" s="24"/>
      <c r="AM14" s="24"/>
      <c r="AN14" s="24"/>
      <c r="AO14" s="24"/>
      <c r="AP14" s="24"/>
      <c r="AQ14" s="24">
        <v>1</v>
      </c>
      <c r="AR14" s="45"/>
    </row>
    <row r="15" spans="1:44" s="87" customFormat="1" ht="15" customHeight="1" x14ac:dyDescent="0.25">
      <c r="A15" s="82"/>
      <c r="B15" s="24">
        <v>1994</v>
      </c>
      <c r="C15" s="24" t="s">
        <v>38</v>
      </c>
      <c r="D15" s="25" t="s">
        <v>36</v>
      </c>
      <c r="E15" s="24">
        <v>14</v>
      </c>
      <c r="F15" s="24">
        <v>0</v>
      </c>
      <c r="G15" s="24">
        <v>2</v>
      </c>
      <c r="H15" s="24">
        <v>8</v>
      </c>
      <c r="I15" s="24">
        <v>22</v>
      </c>
      <c r="J15" s="24">
        <v>13</v>
      </c>
      <c r="K15" s="24">
        <v>2</v>
      </c>
      <c r="L15" s="24">
        <v>5</v>
      </c>
      <c r="M15" s="24">
        <v>2</v>
      </c>
      <c r="N15" s="26">
        <v>0.36099999999999999</v>
      </c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94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4">
        <v>1</v>
      </c>
      <c r="AP15" s="24"/>
      <c r="AQ15" s="24"/>
      <c r="AR15" s="45"/>
    </row>
    <row r="16" spans="1:44" s="87" customFormat="1" ht="15" customHeight="1" x14ac:dyDescent="0.25">
      <c r="A16" s="82"/>
      <c r="B16" s="29">
        <v>1995</v>
      </c>
      <c r="C16" s="29" t="s">
        <v>49</v>
      </c>
      <c r="D16" s="35" t="s">
        <v>47</v>
      </c>
      <c r="E16" s="29"/>
      <c r="F16" s="31" t="s">
        <v>48</v>
      </c>
      <c r="G16" s="78"/>
      <c r="H16" s="36"/>
      <c r="I16" s="29"/>
      <c r="J16" s="29"/>
      <c r="K16" s="29"/>
      <c r="L16" s="29"/>
      <c r="M16" s="29"/>
      <c r="N16" s="37"/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94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33"/>
      <c r="AP16" s="34"/>
      <c r="AQ16" s="24"/>
      <c r="AR16" s="45"/>
    </row>
    <row r="17" spans="1:45" s="87" customFormat="1" ht="15" customHeight="1" x14ac:dyDescent="0.25">
      <c r="A17" s="95"/>
      <c r="B17" s="16" t="s">
        <v>7</v>
      </c>
      <c r="C17" s="17"/>
      <c r="D17" s="15"/>
      <c r="E17" s="18">
        <v>74</v>
      </c>
      <c r="F17" s="18">
        <v>1</v>
      </c>
      <c r="G17" s="18">
        <v>12</v>
      </c>
      <c r="H17" s="18">
        <v>41</v>
      </c>
      <c r="I17" s="18">
        <v>204</v>
      </c>
      <c r="J17" s="18">
        <v>106</v>
      </c>
      <c r="K17" s="18">
        <v>51</v>
      </c>
      <c r="L17" s="18">
        <v>34</v>
      </c>
      <c r="M17" s="18">
        <v>13</v>
      </c>
      <c r="N17" s="38">
        <v>0.47099999999999997</v>
      </c>
      <c r="O17" s="23"/>
      <c r="P17" s="96" t="s">
        <v>69</v>
      </c>
      <c r="Q17" s="96" t="s">
        <v>69</v>
      </c>
      <c r="R17" s="96" t="s">
        <v>69</v>
      </c>
      <c r="S17" s="96" t="s">
        <v>69</v>
      </c>
      <c r="T17" s="27"/>
      <c r="U17" s="18">
        <f t="shared" ref="U17:Y17" si="0">PRODUCT(E23)</f>
        <v>5</v>
      </c>
      <c r="V17" s="18">
        <f t="shared" si="0"/>
        <v>0</v>
      </c>
      <c r="W17" s="18">
        <f t="shared" si="0"/>
        <v>0</v>
      </c>
      <c r="X17" s="18">
        <f t="shared" si="0"/>
        <v>2</v>
      </c>
      <c r="Y17" s="18">
        <f t="shared" si="0"/>
        <v>14</v>
      </c>
      <c r="Z17" s="38">
        <f>PRODUCT(N23)</f>
        <v>0.48299999999999998</v>
      </c>
      <c r="AA17" s="97">
        <f>SUM(AA3:AA16)</f>
        <v>66</v>
      </c>
      <c r="AB17" s="96" t="s">
        <v>69</v>
      </c>
      <c r="AC17" s="96" t="s">
        <v>69</v>
      </c>
      <c r="AD17" s="96" t="s">
        <v>69</v>
      </c>
      <c r="AE17" s="96" t="s">
        <v>69</v>
      </c>
      <c r="AF17" s="23"/>
      <c r="AG17" s="96" t="s">
        <v>78</v>
      </c>
      <c r="AH17" s="96" t="s">
        <v>79</v>
      </c>
      <c r="AI17" s="96" t="s">
        <v>78</v>
      </c>
      <c r="AJ17" s="96" t="s">
        <v>70</v>
      </c>
      <c r="AK17" s="23"/>
      <c r="AL17" s="18">
        <v>0</v>
      </c>
      <c r="AM17" s="18">
        <v>0</v>
      </c>
      <c r="AN17" s="18">
        <v>0</v>
      </c>
      <c r="AO17" s="18">
        <v>1</v>
      </c>
      <c r="AP17" s="18">
        <v>0</v>
      </c>
      <c r="AQ17" s="18">
        <v>1</v>
      </c>
      <c r="AR17" s="45"/>
    </row>
    <row r="18" spans="1:45" s="87" customFormat="1" ht="15" customHeight="1" x14ac:dyDescent="0.25">
      <c r="A18" s="95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98"/>
      <c r="O18" s="23"/>
      <c r="P18" s="22"/>
      <c r="Q18" s="20"/>
      <c r="R18" s="91"/>
      <c r="S18" s="92"/>
      <c r="T18" s="23"/>
      <c r="U18" s="22"/>
      <c r="V18" s="20"/>
      <c r="W18" s="91"/>
      <c r="X18" s="20"/>
      <c r="Y18" s="91"/>
      <c r="Z18" s="92"/>
      <c r="AA18" s="23"/>
      <c r="AB18" s="99"/>
      <c r="AC18" s="100"/>
      <c r="AD18" s="91"/>
      <c r="AE18" s="92"/>
      <c r="AF18" s="23"/>
      <c r="AG18" s="101">
        <v>1</v>
      </c>
      <c r="AH18" s="102">
        <v>0</v>
      </c>
      <c r="AI18" s="102">
        <v>1</v>
      </c>
      <c r="AJ18" s="103">
        <v>0</v>
      </c>
      <c r="AK18" s="23"/>
      <c r="AL18" s="17"/>
      <c r="AM18" s="14"/>
      <c r="AN18" s="14"/>
      <c r="AO18" s="14"/>
      <c r="AP18" s="14"/>
      <c r="AQ18" s="15"/>
      <c r="AR18" s="45"/>
    </row>
    <row r="19" spans="1:45" ht="15" customHeight="1" x14ac:dyDescent="0.25">
      <c r="A19" s="82"/>
      <c r="B19" s="39" t="s">
        <v>2</v>
      </c>
      <c r="C19" s="34"/>
      <c r="D19" s="40">
        <v>182.33333333333331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1"/>
      <c r="P19" s="23"/>
      <c r="Q19" s="23"/>
      <c r="R19" s="23"/>
      <c r="S19" s="23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23"/>
      <c r="AG19" s="41"/>
      <c r="AH19" s="41"/>
      <c r="AI19" s="41"/>
      <c r="AJ19" s="41"/>
      <c r="AK19" s="23"/>
      <c r="AL19" s="41"/>
      <c r="AM19" s="41"/>
      <c r="AN19" s="41"/>
      <c r="AO19" s="41"/>
      <c r="AP19" s="41"/>
      <c r="AQ19" s="41"/>
      <c r="AR19" s="45"/>
    </row>
    <row r="20" spans="1:45" s="87" customFormat="1" ht="15" customHeight="1" x14ac:dyDescent="0.25">
      <c r="A20" s="8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27"/>
      <c r="P20" s="27"/>
      <c r="Q20" s="27"/>
      <c r="R20" s="27"/>
      <c r="S20" s="27"/>
      <c r="T20" s="27"/>
      <c r="U20" s="41"/>
      <c r="V20" s="44"/>
      <c r="W20" s="41"/>
      <c r="X20" s="41"/>
      <c r="Y20" s="41"/>
      <c r="Z20" s="41"/>
      <c r="AA20" s="41"/>
      <c r="AB20" s="41"/>
      <c r="AC20" s="41"/>
      <c r="AD20" s="41"/>
      <c r="AE20" s="41"/>
      <c r="AF20" s="23"/>
      <c r="AG20" s="41"/>
      <c r="AH20" s="41"/>
      <c r="AI20" s="41"/>
      <c r="AJ20" s="41"/>
      <c r="AK20" s="23"/>
      <c r="AL20" s="41"/>
      <c r="AM20" s="41"/>
      <c r="AN20" s="41"/>
      <c r="AO20" s="41"/>
      <c r="AP20" s="41"/>
      <c r="AQ20" s="41"/>
      <c r="AR20" s="45"/>
    </row>
    <row r="21" spans="1:45" ht="15" customHeight="1" x14ac:dyDescent="0.25">
      <c r="A21" s="82"/>
      <c r="B21" s="22" t="s">
        <v>25</v>
      </c>
      <c r="C21" s="46"/>
      <c r="D21" s="46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1"/>
      <c r="K21" s="18" t="s">
        <v>27</v>
      </c>
      <c r="L21" s="18" t="s">
        <v>28</v>
      </c>
      <c r="M21" s="18" t="s">
        <v>29</v>
      </c>
      <c r="N21" s="18" t="s">
        <v>22</v>
      </c>
      <c r="O21" s="23"/>
      <c r="P21" s="47" t="s">
        <v>30</v>
      </c>
      <c r="Q21" s="12"/>
      <c r="R21" s="12"/>
      <c r="S21" s="12"/>
      <c r="T21" s="48"/>
      <c r="U21" s="48"/>
      <c r="V21" s="48"/>
      <c r="W21" s="48"/>
      <c r="X21" s="48"/>
      <c r="Y21" s="12"/>
      <c r="Z21" s="12"/>
      <c r="AA21" s="12"/>
      <c r="AB21" s="48"/>
      <c r="AC21" s="48"/>
      <c r="AD21" s="12"/>
      <c r="AE21" s="49"/>
      <c r="AF21" s="23"/>
      <c r="AG21" s="47" t="s">
        <v>71</v>
      </c>
      <c r="AH21" s="12"/>
      <c r="AI21" s="48"/>
      <c r="AJ21" s="49"/>
      <c r="AK21" s="23"/>
      <c r="AL21" s="10" t="s">
        <v>72</v>
      </c>
      <c r="AM21" s="12"/>
      <c r="AN21" s="12"/>
      <c r="AO21" s="12"/>
      <c r="AP21" s="12"/>
      <c r="AQ21" s="49"/>
      <c r="AR21" s="45"/>
    </row>
    <row r="22" spans="1:45" ht="15" customHeight="1" x14ac:dyDescent="0.25">
      <c r="A22" s="82"/>
      <c r="B22" s="47" t="s">
        <v>13</v>
      </c>
      <c r="C22" s="12"/>
      <c r="D22" s="49"/>
      <c r="E22" s="24">
        <v>74</v>
      </c>
      <c r="F22" s="24">
        <v>1</v>
      </c>
      <c r="G22" s="24">
        <v>12</v>
      </c>
      <c r="H22" s="24">
        <v>41</v>
      </c>
      <c r="I22" s="24">
        <v>204</v>
      </c>
      <c r="J22" s="41"/>
      <c r="K22" s="50">
        <v>0.17567567567567569</v>
      </c>
      <c r="L22" s="50">
        <v>0.55405405405405406</v>
      </c>
      <c r="M22" s="50">
        <v>2.7567567567567566</v>
      </c>
      <c r="N22" s="26">
        <v>0.47099999999999997</v>
      </c>
      <c r="O22" s="23"/>
      <c r="P22" s="51" t="s">
        <v>9</v>
      </c>
      <c r="Q22" s="52"/>
      <c r="R22" s="53" t="s">
        <v>39</v>
      </c>
      <c r="S22" s="104"/>
      <c r="T22" s="104"/>
      <c r="U22" s="104"/>
      <c r="V22" s="104"/>
      <c r="W22" s="104"/>
      <c r="X22" s="104"/>
      <c r="Y22" s="54" t="s">
        <v>11</v>
      </c>
      <c r="Z22" s="53"/>
      <c r="AA22" s="55" t="s">
        <v>40</v>
      </c>
      <c r="AB22" s="104"/>
      <c r="AC22" s="104"/>
      <c r="AD22" s="105"/>
      <c r="AE22" s="106"/>
      <c r="AF22" s="23"/>
      <c r="AG22" s="59"/>
      <c r="AH22" s="107"/>
      <c r="AI22" s="104"/>
      <c r="AJ22" s="106"/>
      <c r="AK22" s="23"/>
      <c r="AL22" s="51"/>
      <c r="AM22" s="105"/>
      <c r="AN22" s="104"/>
      <c r="AO22" s="104"/>
      <c r="AP22" s="104"/>
      <c r="AQ22" s="106"/>
      <c r="AR22" s="45"/>
    </row>
    <row r="23" spans="1:45" ht="15" customHeight="1" x14ac:dyDescent="0.25">
      <c r="A23" s="82"/>
      <c r="B23" s="56" t="s">
        <v>15</v>
      </c>
      <c r="C23" s="57"/>
      <c r="D23" s="58"/>
      <c r="E23" s="24">
        <v>5</v>
      </c>
      <c r="F23" s="24">
        <v>0</v>
      </c>
      <c r="G23" s="24">
        <v>0</v>
      </c>
      <c r="H23" s="24">
        <v>2</v>
      </c>
      <c r="I23" s="24">
        <v>14</v>
      </c>
      <c r="J23" s="41"/>
      <c r="K23" s="50">
        <v>0</v>
      </c>
      <c r="L23" s="50">
        <v>0.4</v>
      </c>
      <c r="M23" s="50">
        <v>2.8</v>
      </c>
      <c r="N23" s="26">
        <v>0.48299999999999998</v>
      </c>
      <c r="O23" s="23"/>
      <c r="P23" s="59" t="s">
        <v>73</v>
      </c>
      <c r="Q23" s="60"/>
      <c r="R23" s="53" t="s">
        <v>42</v>
      </c>
      <c r="S23" s="53"/>
      <c r="T23" s="53"/>
      <c r="U23" s="53"/>
      <c r="V23" s="53"/>
      <c r="W23" s="53"/>
      <c r="X23" s="53"/>
      <c r="Y23" s="54" t="s">
        <v>41</v>
      </c>
      <c r="Z23" s="53"/>
      <c r="AA23" s="55" t="s">
        <v>43</v>
      </c>
      <c r="AB23" s="53"/>
      <c r="AC23" s="53"/>
      <c r="AD23" s="54"/>
      <c r="AE23" s="108"/>
      <c r="AF23" s="23"/>
      <c r="AG23" s="59"/>
      <c r="AH23" s="109"/>
      <c r="AI23" s="53"/>
      <c r="AJ23" s="108"/>
      <c r="AK23" s="23"/>
      <c r="AL23" s="59"/>
      <c r="AM23" s="54"/>
      <c r="AN23" s="53"/>
      <c r="AO23" s="53"/>
      <c r="AP23" s="53"/>
      <c r="AQ23" s="108"/>
      <c r="AR23" s="45"/>
    </row>
    <row r="24" spans="1:45" ht="15" customHeight="1" x14ac:dyDescent="0.25">
      <c r="A24" s="82"/>
      <c r="B24" s="61" t="s">
        <v>16</v>
      </c>
      <c r="C24" s="62"/>
      <c r="D24" s="63"/>
      <c r="E24" s="28"/>
      <c r="F24" s="28"/>
      <c r="G24" s="28"/>
      <c r="H24" s="28"/>
      <c r="I24" s="28"/>
      <c r="J24" s="41"/>
      <c r="K24" s="64"/>
      <c r="L24" s="64"/>
      <c r="M24" s="64"/>
      <c r="N24" s="65"/>
      <c r="O24" s="23"/>
      <c r="P24" s="59" t="s">
        <v>74</v>
      </c>
      <c r="Q24" s="60"/>
      <c r="R24" s="53" t="s">
        <v>39</v>
      </c>
      <c r="S24" s="53"/>
      <c r="T24" s="53"/>
      <c r="U24" s="53"/>
      <c r="V24" s="53"/>
      <c r="W24" s="53"/>
      <c r="X24" s="53"/>
      <c r="Y24" s="54" t="s">
        <v>11</v>
      </c>
      <c r="Z24" s="53"/>
      <c r="AA24" s="55" t="s">
        <v>40</v>
      </c>
      <c r="AB24" s="53"/>
      <c r="AC24" s="53"/>
      <c r="AD24" s="54"/>
      <c r="AE24" s="108"/>
      <c r="AF24" s="23"/>
      <c r="AG24" s="110"/>
      <c r="AH24" s="109"/>
      <c r="AI24" s="53"/>
      <c r="AJ24" s="108"/>
      <c r="AK24" s="23"/>
      <c r="AL24" s="59"/>
      <c r="AM24" s="54"/>
      <c r="AN24" s="53"/>
      <c r="AO24" s="53"/>
      <c r="AP24" s="53"/>
      <c r="AQ24" s="108"/>
      <c r="AR24" s="45"/>
    </row>
    <row r="25" spans="1:45" ht="15" customHeight="1" x14ac:dyDescent="0.25">
      <c r="A25" s="82"/>
      <c r="B25" s="66" t="s">
        <v>26</v>
      </c>
      <c r="C25" s="67"/>
      <c r="D25" s="68"/>
      <c r="E25" s="18">
        <v>79</v>
      </c>
      <c r="F25" s="18">
        <v>1</v>
      </c>
      <c r="G25" s="18">
        <v>12</v>
      </c>
      <c r="H25" s="18">
        <v>43</v>
      </c>
      <c r="I25" s="18">
        <v>218</v>
      </c>
      <c r="J25" s="41"/>
      <c r="K25" s="69">
        <v>0.16455696202531644</v>
      </c>
      <c r="L25" s="69">
        <v>0.54430379746835444</v>
      </c>
      <c r="M25" s="69">
        <v>2.759493670886076</v>
      </c>
      <c r="N25" s="38">
        <v>0.47199999999999998</v>
      </c>
      <c r="O25" s="23"/>
      <c r="P25" s="70" t="s">
        <v>10</v>
      </c>
      <c r="Q25" s="71"/>
      <c r="R25" s="72" t="s">
        <v>44</v>
      </c>
      <c r="S25" s="72"/>
      <c r="T25" s="72"/>
      <c r="U25" s="72"/>
      <c r="V25" s="72"/>
      <c r="W25" s="72"/>
      <c r="X25" s="72"/>
      <c r="Y25" s="73" t="s">
        <v>45</v>
      </c>
      <c r="Z25" s="72"/>
      <c r="AA25" s="74" t="s">
        <v>46</v>
      </c>
      <c r="AB25" s="72"/>
      <c r="AC25" s="72"/>
      <c r="AD25" s="73"/>
      <c r="AE25" s="111"/>
      <c r="AF25" s="23"/>
      <c r="AG25" s="112"/>
      <c r="AH25" s="113"/>
      <c r="AI25" s="114"/>
      <c r="AJ25" s="111"/>
      <c r="AK25" s="23"/>
      <c r="AL25" s="70"/>
      <c r="AM25" s="73"/>
      <c r="AN25" s="72"/>
      <c r="AO25" s="72"/>
      <c r="AP25" s="72"/>
      <c r="AQ25" s="111"/>
      <c r="AR25" s="45"/>
    </row>
    <row r="26" spans="1:45" ht="15" customHeight="1" x14ac:dyDescent="0.25">
      <c r="A26" s="82"/>
      <c r="B26" s="43"/>
      <c r="C26" s="43"/>
      <c r="D26" s="43"/>
      <c r="E26" s="43"/>
      <c r="F26" s="43"/>
      <c r="G26" s="43"/>
      <c r="H26" s="43"/>
      <c r="I26" s="43"/>
      <c r="J26" s="41"/>
      <c r="K26" s="43"/>
      <c r="L26" s="43"/>
      <c r="M26" s="43"/>
      <c r="N26" s="42"/>
      <c r="O26" s="23"/>
      <c r="P26" s="41"/>
      <c r="Q26" s="44"/>
      <c r="R26" s="41"/>
      <c r="S26" s="41"/>
      <c r="T26" s="23"/>
      <c r="U26" s="23"/>
      <c r="V26" s="44"/>
      <c r="W26" s="41"/>
      <c r="X26" s="41"/>
      <c r="Y26" s="23"/>
      <c r="Z26" s="23"/>
      <c r="AA26" s="23"/>
      <c r="AB26" s="23"/>
      <c r="AC26" s="23"/>
      <c r="AD26" s="23"/>
      <c r="AE26" s="23"/>
      <c r="AF26" s="23"/>
      <c r="AG26" s="23"/>
      <c r="AH26" s="75"/>
      <c r="AI26" s="41"/>
      <c r="AJ26" s="41"/>
      <c r="AK26" s="23"/>
      <c r="AL26" s="41"/>
      <c r="AM26" s="41"/>
      <c r="AN26" s="41"/>
      <c r="AO26" s="41"/>
      <c r="AP26" s="41"/>
      <c r="AQ26" s="41"/>
      <c r="AR26" s="45"/>
    </row>
    <row r="27" spans="1:45" ht="15" customHeight="1" x14ac:dyDescent="0.2">
      <c r="A27" s="82"/>
      <c r="B27" s="41" t="s">
        <v>51</v>
      </c>
      <c r="C27" s="41"/>
      <c r="D27" s="41" t="s">
        <v>90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82"/>
      <c r="B28" s="41"/>
      <c r="C28" s="41"/>
      <c r="D28" s="41" t="s">
        <v>52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82"/>
      <c r="B29" s="41"/>
      <c r="C29" s="41"/>
      <c r="D29" s="41" t="s">
        <v>53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8" customFormat="1" ht="15" customHeight="1" x14ac:dyDescent="0.2">
      <c r="A30" s="9"/>
      <c r="B30" s="41"/>
      <c r="C30" s="41"/>
      <c r="D30" s="41" t="s">
        <v>54</v>
      </c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8" customFormat="1" ht="15" customHeight="1" x14ac:dyDescent="0.25">
      <c r="A31" s="9"/>
      <c r="B31" s="41"/>
      <c r="C31" s="41"/>
      <c r="D31" s="23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4"/>
      <c r="R31" s="41"/>
      <c r="S31" s="41"/>
      <c r="T31" s="23"/>
      <c r="U31" s="23"/>
      <c r="V31" s="75"/>
      <c r="W31" s="41"/>
      <c r="X31" s="41"/>
      <c r="Y31" s="41"/>
      <c r="Z31" s="41"/>
      <c r="AA31" s="41"/>
      <c r="AB31" s="41"/>
      <c r="AC31" s="41"/>
      <c r="AD31" s="41"/>
      <c r="AE31" s="41"/>
      <c r="AF31" s="45"/>
      <c r="AG31" s="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23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4"/>
      <c r="R32" s="41"/>
      <c r="S32" s="41"/>
      <c r="T32" s="23"/>
      <c r="U32" s="23"/>
      <c r="V32" s="75"/>
      <c r="W32" s="41"/>
      <c r="X32" s="41"/>
      <c r="Y32" s="41"/>
      <c r="Z32" s="41"/>
      <c r="AA32" s="41"/>
      <c r="AB32" s="41"/>
      <c r="AC32" s="41"/>
      <c r="AD32" s="41"/>
      <c r="AE32" s="41"/>
      <c r="AF32" s="45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4"/>
      <c r="R33" s="41"/>
      <c r="S33" s="41"/>
      <c r="T33" s="23"/>
      <c r="U33" s="23"/>
      <c r="V33" s="75"/>
      <c r="W33" s="41"/>
      <c r="X33" s="41"/>
      <c r="Y33" s="41"/>
      <c r="Z33" s="41"/>
      <c r="AA33" s="41"/>
      <c r="AB33" s="41"/>
      <c r="AC33" s="41"/>
      <c r="AD33" s="41"/>
      <c r="AE33" s="41"/>
      <c r="AF33" s="45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5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5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5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5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5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5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5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5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5"/>
      <c r="AI67" s="41"/>
      <c r="AJ67" s="41"/>
      <c r="AK67" s="41"/>
      <c r="AL67" s="41"/>
      <c r="AM67" s="41"/>
      <c r="AN67" s="41"/>
      <c r="AO67" s="41"/>
      <c r="AP67" s="41"/>
      <c r="AQ67" s="41"/>
      <c r="AR67" s="90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5"/>
      <c r="AI68" s="41"/>
      <c r="AJ68" s="41"/>
      <c r="AK68" s="41"/>
      <c r="AL68" s="41"/>
      <c r="AM68" s="41"/>
      <c r="AN68" s="41"/>
      <c r="AO68" s="41"/>
      <c r="AP68" s="41"/>
      <c r="AQ68" s="41"/>
      <c r="AR68" s="90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5"/>
      <c r="AI69" s="41"/>
      <c r="AJ69" s="41"/>
      <c r="AK69" s="41"/>
      <c r="AL69" s="41"/>
      <c r="AM69" s="41"/>
      <c r="AN69" s="41"/>
      <c r="AO69" s="41"/>
      <c r="AP69" s="41"/>
      <c r="AQ69" s="41"/>
      <c r="AR69" s="90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5"/>
      <c r="AI70" s="41"/>
      <c r="AJ70" s="41"/>
      <c r="AK70" s="41"/>
      <c r="AL70" s="41"/>
      <c r="AM70" s="41"/>
      <c r="AN70" s="41"/>
      <c r="AO70" s="41"/>
      <c r="AP70" s="41"/>
      <c r="AQ70" s="41"/>
      <c r="AR70" s="90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5"/>
      <c r="AI71" s="41"/>
      <c r="AJ71" s="41"/>
      <c r="AK71" s="41"/>
      <c r="AL71" s="41"/>
      <c r="AM71" s="41"/>
      <c r="AN71" s="41"/>
      <c r="AO71" s="41"/>
      <c r="AP71" s="41"/>
      <c r="AQ71" s="41"/>
      <c r="AR71" s="90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5"/>
      <c r="AI72" s="41"/>
      <c r="AJ72" s="41"/>
      <c r="AK72" s="41"/>
      <c r="AL72" s="41"/>
      <c r="AM72" s="41"/>
      <c r="AN72" s="41"/>
      <c r="AO72" s="41"/>
      <c r="AP72" s="41"/>
      <c r="AQ72" s="41"/>
      <c r="AR72" s="90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5"/>
      <c r="AI73" s="41"/>
      <c r="AJ73" s="41"/>
      <c r="AK73" s="41"/>
      <c r="AL73" s="41"/>
      <c r="AM73" s="41"/>
      <c r="AN73" s="41"/>
      <c r="AO73" s="41"/>
      <c r="AP73" s="41"/>
      <c r="AQ73" s="41"/>
      <c r="AR73" s="90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5"/>
      <c r="AI74" s="41"/>
      <c r="AJ74" s="41"/>
      <c r="AK74" s="41"/>
      <c r="AL74" s="41"/>
      <c r="AM74" s="41"/>
      <c r="AN74" s="41"/>
      <c r="AO74" s="41"/>
      <c r="AP74" s="41"/>
      <c r="AQ74" s="41"/>
      <c r="AR74" s="90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5"/>
      <c r="AI75" s="41"/>
      <c r="AJ75" s="41"/>
      <c r="AK75" s="41"/>
      <c r="AL75" s="41"/>
      <c r="AM75" s="41"/>
      <c r="AN75" s="41"/>
      <c r="AO75" s="41"/>
      <c r="AP75" s="41"/>
      <c r="AQ75" s="41"/>
      <c r="AR75" s="90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5"/>
      <c r="AI76" s="41"/>
      <c r="AJ76" s="41"/>
      <c r="AK76" s="41"/>
      <c r="AL76" s="41"/>
      <c r="AM76" s="41"/>
      <c r="AN76" s="41"/>
      <c r="AO76" s="41"/>
      <c r="AP76" s="41"/>
      <c r="AQ76" s="41"/>
      <c r="AR76" s="90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5"/>
      <c r="AI77" s="41"/>
      <c r="AJ77" s="41"/>
      <c r="AK77" s="41"/>
      <c r="AL77" s="41"/>
      <c r="AM77" s="41"/>
      <c r="AN77" s="41"/>
      <c r="AO77" s="41"/>
      <c r="AP77" s="41"/>
      <c r="AQ77" s="41"/>
      <c r="AR77" s="90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5"/>
      <c r="AI78" s="41"/>
      <c r="AJ78" s="41"/>
      <c r="AK78" s="41"/>
      <c r="AL78" s="41"/>
      <c r="AM78" s="41"/>
      <c r="AN78" s="41"/>
      <c r="AO78" s="41"/>
      <c r="AP78" s="41"/>
      <c r="AQ78" s="41"/>
      <c r="AR78" s="90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5"/>
      <c r="AI79" s="41"/>
      <c r="AJ79" s="41"/>
      <c r="AK79" s="41"/>
      <c r="AL79" s="41"/>
      <c r="AM79" s="41"/>
      <c r="AN79" s="41"/>
      <c r="AO79" s="41"/>
      <c r="AP79" s="41"/>
      <c r="AQ79" s="41"/>
      <c r="AR79" s="90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5"/>
      <c r="AI80" s="41"/>
      <c r="AJ80" s="41"/>
      <c r="AK80" s="41"/>
      <c r="AL80" s="41"/>
      <c r="AM80" s="41"/>
      <c r="AN80" s="41"/>
      <c r="AO80" s="41"/>
      <c r="AP80" s="41"/>
      <c r="AQ80" s="41"/>
      <c r="AR80" s="90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5"/>
      <c r="AI81" s="41"/>
      <c r="AJ81" s="41"/>
      <c r="AK81" s="41"/>
      <c r="AL81" s="41"/>
      <c r="AM81" s="41"/>
      <c r="AN81" s="41"/>
      <c r="AO81" s="41"/>
      <c r="AP81" s="41"/>
      <c r="AQ81" s="41"/>
      <c r="AR81" s="90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75"/>
      <c r="AI82" s="41"/>
      <c r="AJ82" s="41"/>
      <c r="AK82" s="41"/>
      <c r="AL82" s="41"/>
      <c r="AM82" s="41"/>
      <c r="AN82" s="41"/>
      <c r="AO82" s="41"/>
      <c r="AP82" s="41"/>
      <c r="AQ82" s="41"/>
      <c r="AR82" s="90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75"/>
      <c r="AI83" s="41"/>
      <c r="AJ83" s="41"/>
      <c r="AK83" s="41"/>
      <c r="AL83" s="41"/>
      <c r="AM83" s="41"/>
      <c r="AN83" s="41"/>
      <c r="AO83" s="41"/>
      <c r="AP83" s="41"/>
      <c r="AQ83" s="41"/>
      <c r="AR83" s="90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75"/>
      <c r="AI84" s="41"/>
      <c r="AJ84" s="41"/>
      <c r="AK84" s="41"/>
      <c r="AL84" s="41"/>
      <c r="AM84" s="41"/>
      <c r="AN84" s="41"/>
      <c r="AO84" s="41"/>
      <c r="AP84" s="41"/>
      <c r="AQ84" s="41"/>
      <c r="AR84" s="90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75"/>
      <c r="AI85" s="41"/>
      <c r="AJ85" s="41"/>
      <c r="AK85" s="41"/>
      <c r="AL85" s="41"/>
      <c r="AM85" s="41"/>
      <c r="AN85" s="41"/>
      <c r="AO85" s="41"/>
      <c r="AP85" s="41"/>
      <c r="AQ85" s="41"/>
      <c r="AR85" s="90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5"/>
      <c r="AI86" s="41"/>
      <c r="AJ86" s="41"/>
      <c r="AK86" s="23"/>
      <c r="AL86" s="23"/>
      <c r="AM86" s="23"/>
      <c r="AN86" s="23"/>
      <c r="AO86" s="23"/>
      <c r="AP86" s="23"/>
      <c r="AQ86" s="23"/>
      <c r="AR86" s="90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5"/>
      <c r="AI87" s="41"/>
      <c r="AJ87" s="41"/>
      <c r="AK87" s="23"/>
      <c r="AL87" s="23"/>
      <c r="AM87" s="23"/>
      <c r="AN87" s="23"/>
      <c r="AO87" s="23"/>
      <c r="AP87" s="23"/>
      <c r="AQ87" s="23"/>
      <c r="AR87" s="90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5"/>
      <c r="AI88" s="41"/>
      <c r="AJ88" s="41"/>
      <c r="AK88" s="23"/>
      <c r="AL88" s="23"/>
      <c r="AM88" s="23"/>
      <c r="AN88" s="23"/>
      <c r="AO88" s="23"/>
      <c r="AP88" s="23"/>
      <c r="AQ88" s="23"/>
      <c r="AR88" s="90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41"/>
      <c r="AJ89" s="41"/>
      <c r="AK89" s="23"/>
      <c r="AL89" s="23"/>
      <c r="AM89" s="23"/>
      <c r="AN89" s="23"/>
      <c r="AO89" s="23"/>
      <c r="AP89" s="23"/>
      <c r="AQ89" s="23"/>
      <c r="AR89" s="90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41"/>
      <c r="AJ90" s="41"/>
      <c r="AK90" s="23"/>
      <c r="AL90" s="23"/>
      <c r="AM90" s="23"/>
      <c r="AN90" s="23"/>
      <c r="AO90" s="23"/>
      <c r="AP90" s="23"/>
      <c r="AQ90" s="23"/>
      <c r="AR90" s="90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1"/>
      <c r="AJ91" s="41"/>
      <c r="AK91" s="23"/>
      <c r="AL91" s="23"/>
      <c r="AM91" s="23"/>
      <c r="AN91" s="23"/>
      <c r="AO91" s="23"/>
      <c r="AP91" s="23"/>
      <c r="AQ91" s="23"/>
      <c r="AR91" s="90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1"/>
      <c r="AJ92" s="41"/>
      <c r="AK92" s="23"/>
      <c r="AL92" s="23"/>
      <c r="AM92" s="23"/>
      <c r="AN92" s="23"/>
      <c r="AO92" s="23"/>
      <c r="AP92" s="23"/>
      <c r="AQ92" s="23"/>
      <c r="AR92" s="90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1"/>
      <c r="AJ93" s="41"/>
      <c r="AK93" s="23"/>
      <c r="AL93" s="23"/>
      <c r="AM93" s="23"/>
      <c r="AN93" s="23"/>
      <c r="AO93" s="23"/>
      <c r="AP93" s="23"/>
      <c r="AQ93" s="23"/>
      <c r="AR93" s="90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1"/>
      <c r="AJ94" s="41"/>
      <c r="AK94" s="23"/>
      <c r="AL94" s="23"/>
      <c r="AM94" s="23"/>
      <c r="AN94" s="23"/>
      <c r="AO94" s="23"/>
      <c r="AP94" s="23"/>
      <c r="AQ94" s="23"/>
      <c r="AR94" s="90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1"/>
      <c r="AJ95" s="41"/>
      <c r="AK95" s="23"/>
      <c r="AL95" s="23"/>
      <c r="AM95" s="23"/>
      <c r="AN95" s="23"/>
      <c r="AO95" s="23"/>
      <c r="AP95" s="23"/>
      <c r="AQ95" s="23"/>
      <c r="AR95" s="90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1"/>
      <c r="AJ96" s="41"/>
      <c r="AK96" s="23"/>
      <c r="AL96" s="23"/>
      <c r="AM96" s="23"/>
      <c r="AN96" s="23"/>
      <c r="AO96" s="23"/>
      <c r="AP96" s="23"/>
      <c r="AQ96" s="23"/>
      <c r="AR96" s="90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1"/>
      <c r="AJ97" s="41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1"/>
      <c r="AJ98" s="41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1"/>
      <c r="AJ99" s="41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1"/>
      <c r="AJ100" s="41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1"/>
      <c r="AJ101" s="41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1"/>
      <c r="AJ102" s="41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1"/>
      <c r="AJ103" s="41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1"/>
      <c r="AJ104" s="41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1"/>
      <c r="AJ105" s="41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1"/>
      <c r="AJ106" s="41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1"/>
      <c r="AJ107" s="41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1"/>
      <c r="AJ108" s="41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1"/>
      <c r="AJ109" s="41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1"/>
      <c r="AJ110" s="41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1"/>
      <c r="AJ111" s="41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1"/>
      <c r="AJ112" s="41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1"/>
      <c r="AJ113" s="41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1"/>
      <c r="AJ114" s="41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1"/>
      <c r="AJ115" s="41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1"/>
      <c r="AJ116" s="41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1"/>
      <c r="AJ117" s="41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1"/>
      <c r="AJ118" s="41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1"/>
      <c r="AJ119" s="41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1"/>
      <c r="AJ120" s="41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1"/>
      <c r="AJ121" s="41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1"/>
      <c r="AJ122" s="41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1"/>
      <c r="AJ123" s="41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1"/>
      <c r="AJ124" s="41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1"/>
      <c r="AJ125" s="41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1"/>
      <c r="AJ126" s="41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1"/>
      <c r="AJ127" s="41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1"/>
      <c r="AJ128" s="41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1"/>
      <c r="AJ129" s="41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1"/>
      <c r="AJ130" s="41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1"/>
      <c r="AJ131" s="41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1"/>
      <c r="AJ132" s="41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1"/>
      <c r="AJ133" s="41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1"/>
      <c r="AJ134" s="41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1"/>
      <c r="AJ135" s="41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1"/>
      <c r="AJ136" s="41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1"/>
      <c r="AJ137" s="41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1"/>
      <c r="AJ138" s="41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1"/>
      <c r="AJ139" s="41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1"/>
      <c r="AJ140" s="41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1"/>
      <c r="AJ141" s="41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1"/>
      <c r="AJ142" s="41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1"/>
      <c r="AJ143" s="41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1"/>
      <c r="AJ144" s="41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1"/>
      <c r="AJ145" s="41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1"/>
      <c r="AJ146" s="41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1"/>
      <c r="AJ147" s="41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1"/>
      <c r="AJ148" s="41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1"/>
      <c r="AJ149" s="41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1"/>
      <c r="AJ150" s="41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1"/>
      <c r="AJ151" s="41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1"/>
      <c r="AJ152" s="41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1"/>
      <c r="AJ153" s="41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1"/>
      <c r="AJ154" s="41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1"/>
      <c r="AJ155" s="41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1"/>
      <c r="AJ156" s="41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1"/>
      <c r="AJ157" s="41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1"/>
      <c r="AJ158" s="41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1"/>
      <c r="AJ159" s="41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1"/>
      <c r="AJ160" s="41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1"/>
      <c r="AJ161" s="41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1"/>
      <c r="AJ162" s="41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1"/>
      <c r="AJ163" s="41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1"/>
      <c r="AJ164" s="41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1"/>
      <c r="AJ165" s="41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1"/>
      <c r="AJ166" s="41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1"/>
      <c r="AJ167" s="41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1"/>
      <c r="AJ168" s="41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1"/>
      <c r="AJ169" s="41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1"/>
      <c r="AJ170" s="41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1"/>
      <c r="AJ171" s="41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1"/>
      <c r="AJ172" s="41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5"/>
      <c r="AI173" s="41"/>
      <c r="AJ173" s="41"/>
      <c r="AK173" s="23"/>
      <c r="AL173" s="23"/>
      <c r="AM173" s="23"/>
      <c r="AN173" s="23"/>
      <c r="AO173" s="23"/>
      <c r="AP173" s="23"/>
      <c r="AQ173" s="23"/>
      <c r="AR173" s="90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5"/>
      <c r="AI174" s="41"/>
      <c r="AJ174" s="41"/>
      <c r="AK174" s="23"/>
      <c r="AL174" s="23"/>
      <c r="AM174" s="23"/>
      <c r="AN174" s="23"/>
      <c r="AO174" s="23"/>
      <c r="AP174" s="23"/>
      <c r="AQ174" s="23"/>
      <c r="AR174" s="90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75"/>
      <c r="AI175" s="41"/>
      <c r="AJ175" s="41"/>
      <c r="AK175" s="23"/>
      <c r="AL175" s="23"/>
      <c r="AM175" s="23"/>
      <c r="AN175" s="23"/>
      <c r="AO175" s="23"/>
      <c r="AP175" s="23"/>
      <c r="AQ175" s="23"/>
      <c r="AR175" s="90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75"/>
      <c r="AI176" s="41"/>
      <c r="AJ176" s="41"/>
      <c r="AK176" s="23"/>
      <c r="AL176" s="23"/>
      <c r="AM176" s="23"/>
      <c r="AN176" s="23"/>
      <c r="AO176" s="23"/>
      <c r="AP176" s="23"/>
      <c r="AQ176" s="23"/>
      <c r="AR176" s="90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75"/>
      <c r="AI177" s="41"/>
      <c r="AJ177" s="41"/>
      <c r="AK177" s="23"/>
      <c r="AL177" s="23"/>
      <c r="AM177" s="23"/>
      <c r="AN177" s="23"/>
      <c r="AO177" s="23"/>
      <c r="AP177" s="23"/>
      <c r="AQ177" s="23"/>
      <c r="AR177" s="90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4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75"/>
      <c r="AI178" s="41"/>
      <c r="AJ178" s="41"/>
      <c r="AK178" s="23"/>
      <c r="AL178" s="23"/>
      <c r="AM178" s="23"/>
      <c r="AN178" s="23"/>
      <c r="AO178" s="23"/>
      <c r="AP178" s="23"/>
      <c r="AQ178" s="23"/>
      <c r="AR178" s="90"/>
    </row>
    <row r="179" spans="1:44" ht="15" customHeight="1" x14ac:dyDescent="0.25">
      <c r="AG179" s="23"/>
      <c r="AH179" s="75"/>
      <c r="AI179" s="41"/>
      <c r="AJ179" s="41"/>
    </row>
    <row r="180" spans="1:44" ht="15" customHeight="1" x14ac:dyDescent="0.25">
      <c r="AG180" s="23"/>
      <c r="AH180" s="75"/>
      <c r="AI180" s="41"/>
      <c r="AJ180" s="41"/>
    </row>
    <row r="181" spans="1:44" ht="15" customHeight="1" x14ac:dyDescent="0.25">
      <c r="AG181" s="23"/>
      <c r="AH181" s="75"/>
      <c r="AI181" s="41"/>
      <c r="AJ181" s="41"/>
    </row>
    <row r="182" spans="1:44" ht="15" customHeight="1" x14ac:dyDescent="0.25">
      <c r="AG182" s="23"/>
      <c r="AH182" s="75"/>
      <c r="AI182" s="41"/>
      <c r="AJ182" s="41"/>
    </row>
    <row r="183" spans="1:44" ht="15" customHeight="1" x14ac:dyDescent="0.25">
      <c r="AG183" s="23"/>
      <c r="AH183" s="75"/>
      <c r="AI183" s="41"/>
      <c r="AJ183" s="41"/>
    </row>
    <row r="184" spans="1:44" ht="15" customHeight="1" x14ac:dyDescent="0.25">
      <c r="AG184" s="23"/>
      <c r="AH184" s="75"/>
      <c r="AI184" s="41"/>
      <c r="AJ184" s="41"/>
    </row>
    <row r="185" spans="1:44" ht="15" customHeight="1" x14ac:dyDescent="0.25">
      <c r="AG185" s="23"/>
      <c r="AH185" s="75"/>
      <c r="AI185" s="41"/>
      <c r="AJ185" s="41"/>
    </row>
    <row r="186" spans="1:44" ht="15" customHeight="1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</row>
    <row r="187" spans="1:44" ht="15" customHeight="1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</row>
    <row r="188" spans="1:44" ht="15" customHeight="1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</row>
    <row r="189" spans="1:44" ht="15" customHeight="1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</row>
    <row r="190" spans="1:44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1:44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1:44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  <row r="205" spans="2:43" ht="15" customHeight="1" x14ac:dyDescent="0.2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</row>
  </sheetData>
  <sortState ref="B28:AF29">
    <sortCondition ref="B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55</v>
      </c>
      <c r="F1" s="115"/>
      <c r="G1" s="116"/>
      <c r="H1" s="11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5"/>
      <c r="AB1" s="115"/>
      <c r="AC1" s="116"/>
      <c r="AD1" s="11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9" t="s">
        <v>56</v>
      </c>
      <c r="C2" s="80"/>
      <c r="D2" s="81"/>
      <c r="E2" s="13" t="s">
        <v>13</v>
      </c>
      <c r="F2" s="14"/>
      <c r="G2" s="14"/>
      <c r="H2" s="14"/>
      <c r="I2" s="20"/>
      <c r="J2" s="15"/>
      <c r="K2" s="88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17" t="s">
        <v>84</v>
      </c>
      <c r="Y2" s="118"/>
      <c r="Z2" s="119"/>
      <c r="AA2" s="13" t="s">
        <v>13</v>
      </c>
      <c r="AB2" s="14"/>
      <c r="AC2" s="14"/>
      <c r="AD2" s="14"/>
      <c r="AE2" s="20"/>
      <c r="AF2" s="15"/>
      <c r="AG2" s="88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12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0"/>
      <c r="L3" s="18" t="s">
        <v>5</v>
      </c>
      <c r="M3" s="18" t="s">
        <v>6</v>
      </c>
      <c r="N3" s="18" t="s">
        <v>63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0"/>
      <c r="AH3" s="18" t="s">
        <v>5</v>
      </c>
      <c r="AI3" s="18" t="s">
        <v>6</v>
      </c>
      <c r="AJ3" s="18" t="s">
        <v>63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/>
      <c r="C4" s="34"/>
      <c r="D4" s="39"/>
      <c r="E4" s="24"/>
      <c r="F4" s="24"/>
      <c r="G4" s="24"/>
      <c r="H4" s="33"/>
      <c r="I4" s="24"/>
      <c r="J4" s="94"/>
      <c r="K4" s="27"/>
      <c r="L4" s="96"/>
      <c r="M4" s="18"/>
      <c r="N4" s="18"/>
      <c r="O4" s="18"/>
      <c r="P4" s="23"/>
      <c r="Q4" s="24"/>
      <c r="R4" s="24"/>
      <c r="S4" s="33"/>
      <c r="T4" s="24"/>
      <c r="U4" s="24"/>
      <c r="V4" s="121"/>
      <c r="W4" s="27"/>
      <c r="X4" s="24">
        <v>1983</v>
      </c>
      <c r="Y4" s="24" t="s">
        <v>91</v>
      </c>
      <c r="Z4" s="2" t="s">
        <v>92</v>
      </c>
      <c r="AA4" s="24">
        <v>18</v>
      </c>
      <c r="AB4" s="24">
        <v>0</v>
      </c>
      <c r="AC4" s="24">
        <v>6</v>
      </c>
      <c r="AD4" s="24">
        <v>13</v>
      </c>
      <c r="AE4" s="24"/>
      <c r="AF4" s="26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2"/>
      <c r="AS4" s="95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4"/>
      <c r="C5" s="34"/>
      <c r="D5" s="39"/>
      <c r="E5" s="24"/>
      <c r="F5" s="24"/>
      <c r="G5" s="24"/>
      <c r="H5" s="33"/>
      <c r="I5" s="24"/>
      <c r="J5" s="94"/>
      <c r="K5" s="27"/>
      <c r="L5" s="96"/>
      <c r="M5" s="18"/>
      <c r="N5" s="18"/>
      <c r="O5" s="18"/>
      <c r="P5" s="23"/>
      <c r="Q5" s="24"/>
      <c r="R5" s="24"/>
      <c r="S5" s="33"/>
      <c r="T5" s="24"/>
      <c r="U5" s="24"/>
      <c r="V5" s="121"/>
      <c r="W5" s="27"/>
      <c r="X5" s="24"/>
      <c r="Y5" s="24"/>
      <c r="Z5" s="2"/>
      <c r="AA5" s="24"/>
      <c r="AB5" s="24"/>
      <c r="AC5" s="24"/>
      <c r="AD5" s="24"/>
      <c r="AE5" s="24"/>
      <c r="AF5" s="26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2"/>
      <c r="AS5" s="9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4"/>
      <c r="C6" s="34"/>
      <c r="D6" s="39"/>
      <c r="E6" s="24"/>
      <c r="F6" s="24"/>
      <c r="G6" s="24"/>
      <c r="H6" s="33"/>
      <c r="I6" s="24"/>
      <c r="J6" s="94"/>
      <c r="K6" s="27"/>
      <c r="L6" s="96"/>
      <c r="M6" s="18"/>
      <c r="N6" s="18"/>
      <c r="O6" s="18"/>
      <c r="P6" s="23"/>
      <c r="Q6" s="24"/>
      <c r="R6" s="24"/>
      <c r="S6" s="33"/>
      <c r="T6" s="24"/>
      <c r="U6" s="24"/>
      <c r="V6" s="121"/>
      <c r="W6" s="27"/>
      <c r="X6" s="24">
        <v>1986</v>
      </c>
      <c r="Y6" s="24" t="s">
        <v>91</v>
      </c>
      <c r="Z6" s="2" t="s">
        <v>92</v>
      </c>
      <c r="AA6" s="24">
        <v>19</v>
      </c>
      <c r="AB6" s="24">
        <v>1</v>
      </c>
      <c r="AC6" s="24">
        <v>23</v>
      </c>
      <c r="AD6" s="24">
        <v>19</v>
      </c>
      <c r="AE6" s="24"/>
      <c r="AF6" s="26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2"/>
      <c r="AS6" s="95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4"/>
      <c r="C7" s="34"/>
      <c r="D7" s="39"/>
      <c r="E7" s="24"/>
      <c r="F7" s="24"/>
      <c r="G7" s="24"/>
      <c r="H7" s="33"/>
      <c r="I7" s="24"/>
      <c r="J7" s="94"/>
      <c r="K7" s="27"/>
      <c r="L7" s="96"/>
      <c r="M7" s="18"/>
      <c r="N7" s="18"/>
      <c r="O7" s="18"/>
      <c r="P7" s="23"/>
      <c r="Q7" s="24"/>
      <c r="R7" s="24"/>
      <c r="S7" s="33"/>
      <c r="T7" s="24"/>
      <c r="U7" s="24"/>
      <c r="V7" s="121"/>
      <c r="W7" s="27"/>
      <c r="X7" s="24">
        <v>1987</v>
      </c>
      <c r="Y7" s="24" t="s">
        <v>37</v>
      </c>
      <c r="Z7" s="2" t="s">
        <v>92</v>
      </c>
      <c r="AA7" s="24">
        <v>22</v>
      </c>
      <c r="AB7" s="24">
        <v>0</v>
      </c>
      <c r="AC7" s="24">
        <v>21</v>
      </c>
      <c r="AD7" s="24">
        <v>20</v>
      </c>
      <c r="AE7" s="24"/>
      <c r="AF7" s="26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2"/>
      <c r="AS7" s="9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4"/>
      <c r="C8" s="34"/>
      <c r="D8" s="39"/>
      <c r="E8" s="24"/>
      <c r="F8" s="24"/>
      <c r="G8" s="24"/>
      <c r="H8" s="33"/>
      <c r="I8" s="24"/>
      <c r="J8" s="94"/>
      <c r="K8" s="27"/>
      <c r="L8" s="96"/>
      <c r="M8" s="18"/>
      <c r="N8" s="18"/>
      <c r="O8" s="18"/>
      <c r="P8" s="23"/>
      <c r="Q8" s="24"/>
      <c r="R8" s="24"/>
      <c r="S8" s="33"/>
      <c r="T8" s="24"/>
      <c r="U8" s="24"/>
      <c r="V8" s="121"/>
      <c r="W8" s="27"/>
      <c r="X8" s="24">
        <v>1988</v>
      </c>
      <c r="Y8" s="24" t="s">
        <v>38</v>
      </c>
      <c r="Z8" s="2" t="s">
        <v>36</v>
      </c>
      <c r="AA8" s="24">
        <v>14</v>
      </c>
      <c r="AB8" s="24">
        <v>0</v>
      </c>
      <c r="AC8" s="24">
        <v>11</v>
      </c>
      <c r="AD8" s="24">
        <v>18</v>
      </c>
      <c r="AE8" s="24"/>
      <c r="AF8" s="26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2"/>
      <c r="AS8" s="9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4">
        <v>1989</v>
      </c>
      <c r="C9" s="24" t="s">
        <v>58</v>
      </c>
      <c r="D9" s="39" t="s">
        <v>36</v>
      </c>
      <c r="E9" s="24">
        <v>21</v>
      </c>
      <c r="F9" s="24">
        <v>0</v>
      </c>
      <c r="G9" s="24">
        <v>7</v>
      </c>
      <c r="H9" s="24">
        <v>21</v>
      </c>
      <c r="I9" s="24"/>
      <c r="J9" s="94"/>
      <c r="K9" s="27"/>
      <c r="L9" s="96"/>
      <c r="M9" s="18"/>
      <c r="N9" s="18"/>
      <c r="O9" s="18"/>
      <c r="P9" s="23"/>
      <c r="Q9" s="24"/>
      <c r="R9" s="24"/>
      <c r="S9" s="33"/>
      <c r="T9" s="24"/>
      <c r="U9" s="24"/>
      <c r="V9" s="121"/>
      <c r="W9" s="27"/>
      <c r="X9" s="24"/>
      <c r="Y9" s="24"/>
      <c r="Z9" s="2"/>
      <c r="AA9" s="24"/>
      <c r="AB9" s="24"/>
      <c r="AC9" s="24"/>
      <c r="AD9" s="24"/>
      <c r="AE9" s="24"/>
      <c r="AF9" s="26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2"/>
      <c r="AS9" s="9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4"/>
      <c r="C10" s="24"/>
      <c r="D10" s="39"/>
      <c r="E10" s="24"/>
      <c r="F10" s="24"/>
      <c r="G10" s="24"/>
      <c r="H10" s="24"/>
      <c r="I10" s="24"/>
      <c r="J10" s="94"/>
      <c r="K10" s="27"/>
      <c r="L10" s="96"/>
      <c r="M10" s="18"/>
      <c r="N10" s="18"/>
      <c r="O10" s="18"/>
      <c r="P10" s="23"/>
      <c r="Q10" s="24"/>
      <c r="R10" s="24"/>
      <c r="S10" s="33"/>
      <c r="T10" s="24"/>
      <c r="U10" s="24"/>
      <c r="V10" s="121"/>
      <c r="W10" s="27"/>
      <c r="X10" s="24"/>
      <c r="Y10" s="24"/>
      <c r="Z10" s="2"/>
      <c r="AA10" s="24"/>
      <c r="AB10" s="24"/>
      <c r="AC10" s="24"/>
      <c r="AD10" s="24"/>
      <c r="AE10" s="24"/>
      <c r="AF10" s="26"/>
      <c r="AG10" s="23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22"/>
      <c r="AS10" s="95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4">
        <v>1992</v>
      </c>
      <c r="C11" s="24" t="s">
        <v>38</v>
      </c>
      <c r="D11" s="39" t="s">
        <v>50</v>
      </c>
      <c r="E11" s="24">
        <v>23</v>
      </c>
      <c r="F11" s="24">
        <v>1</v>
      </c>
      <c r="G11" s="24">
        <v>14</v>
      </c>
      <c r="H11" s="24">
        <v>8</v>
      </c>
      <c r="I11" s="24">
        <v>94</v>
      </c>
      <c r="J11" s="24"/>
      <c r="K11" s="27"/>
      <c r="L11" s="96"/>
      <c r="M11" s="18"/>
      <c r="N11" s="18"/>
      <c r="O11" s="18"/>
      <c r="P11" s="23"/>
      <c r="Q11" s="24"/>
      <c r="R11" s="24"/>
      <c r="S11" s="33"/>
      <c r="T11" s="24"/>
      <c r="U11" s="24"/>
      <c r="V11" s="121"/>
      <c r="W11" s="27"/>
      <c r="X11" s="24"/>
      <c r="Y11" s="24"/>
      <c r="Z11" s="2"/>
      <c r="AA11" s="24"/>
      <c r="AB11" s="24"/>
      <c r="AC11" s="24"/>
      <c r="AD11" s="24"/>
      <c r="AE11" s="24"/>
      <c r="AF11" s="26"/>
      <c r="AG11" s="23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22"/>
      <c r="AS11" s="95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4"/>
      <c r="C12" s="24"/>
      <c r="D12" s="39"/>
      <c r="E12" s="24"/>
      <c r="F12" s="24"/>
      <c r="G12" s="24"/>
      <c r="H12" s="24"/>
      <c r="I12" s="24"/>
      <c r="J12" s="24"/>
      <c r="K12" s="27"/>
      <c r="L12" s="96"/>
      <c r="M12" s="18"/>
      <c r="N12" s="18"/>
      <c r="O12" s="18"/>
      <c r="P12" s="23"/>
      <c r="Q12" s="24"/>
      <c r="R12" s="24"/>
      <c r="S12" s="33"/>
      <c r="T12" s="24"/>
      <c r="U12" s="24"/>
      <c r="V12" s="121"/>
      <c r="W12" s="27"/>
      <c r="X12" s="24"/>
      <c r="Y12" s="24"/>
      <c r="Z12" s="2"/>
      <c r="AA12" s="24"/>
      <c r="AB12" s="24"/>
      <c r="AC12" s="24"/>
      <c r="AD12" s="24"/>
      <c r="AE12" s="24"/>
      <c r="AF12" s="26"/>
      <c r="AG12" s="23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22"/>
      <c r="AS12" s="9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4">
        <v>1995</v>
      </c>
      <c r="C13" s="24" t="s">
        <v>49</v>
      </c>
      <c r="D13" s="39" t="s">
        <v>47</v>
      </c>
      <c r="E13" s="24">
        <v>5</v>
      </c>
      <c r="F13" s="24">
        <v>1</v>
      </c>
      <c r="G13" s="24">
        <v>3</v>
      </c>
      <c r="H13" s="24">
        <v>3</v>
      </c>
      <c r="I13" s="24">
        <v>18</v>
      </c>
      <c r="J13" s="24"/>
      <c r="K13" s="27"/>
      <c r="L13" s="96"/>
      <c r="M13" s="18"/>
      <c r="N13" s="18"/>
      <c r="O13" s="18"/>
      <c r="P13" s="23"/>
      <c r="Q13" s="24"/>
      <c r="R13" s="24"/>
      <c r="S13" s="33"/>
      <c r="T13" s="24"/>
      <c r="U13" s="24"/>
      <c r="V13" s="121"/>
      <c r="W13" s="27"/>
      <c r="X13" s="24"/>
      <c r="Y13" s="24"/>
      <c r="Z13" s="2"/>
      <c r="AA13" s="24"/>
      <c r="AB13" s="24"/>
      <c r="AC13" s="24"/>
      <c r="AD13" s="24"/>
      <c r="AE13" s="24"/>
      <c r="AF13" s="26"/>
      <c r="AG13" s="23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22"/>
      <c r="AS13" s="95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123" t="s">
        <v>86</v>
      </c>
      <c r="C14" s="124"/>
      <c r="D14" s="125"/>
      <c r="E14" s="126">
        <f>SUM(E4:E13)</f>
        <v>49</v>
      </c>
      <c r="F14" s="126">
        <f>SUM(F4:F13)</f>
        <v>2</v>
      </c>
      <c r="G14" s="126">
        <f>SUM(G4:G13)</f>
        <v>24</v>
      </c>
      <c r="H14" s="126">
        <f>SUM(H4:H13)</f>
        <v>32</v>
      </c>
      <c r="I14" s="126">
        <f>SUM(I4:I13)</f>
        <v>112</v>
      </c>
      <c r="J14" s="127">
        <v>0</v>
      </c>
      <c r="K14" s="88">
        <f>SUM(K4:K13)</f>
        <v>0</v>
      </c>
      <c r="L14" s="22"/>
      <c r="M14" s="20"/>
      <c r="N14" s="91"/>
      <c r="O14" s="92"/>
      <c r="P14" s="23"/>
      <c r="Q14" s="126">
        <f>SUM(Q4:Q13)</f>
        <v>0</v>
      </c>
      <c r="R14" s="126">
        <f>SUM(R4:R13)</f>
        <v>0</v>
      </c>
      <c r="S14" s="126">
        <f>SUM(S4:S13)</f>
        <v>0</v>
      </c>
      <c r="T14" s="126">
        <f>SUM(T4:T13)</f>
        <v>0</v>
      </c>
      <c r="U14" s="126">
        <f>SUM(U4:U13)</f>
        <v>0</v>
      </c>
      <c r="V14" s="38">
        <v>0</v>
      </c>
      <c r="W14" s="88">
        <f>SUM(W4:W13)</f>
        <v>0</v>
      </c>
      <c r="X14" s="16" t="s">
        <v>86</v>
      </c>
      <c r="Y14" s="17"/>
      <c r="Z14" s="15"/>
      <c r="AA14" s="126">
        <f>SUM(AA4:AA13)</f>
        <v>73</v>
      </c>
      <c r="AB14" s="126">
        <f>SUM(AB4:AB13)</f>
        <v>1</v>
      </c>
      <c r="AC14" s="126">
        <f>SUM(AC4:AC13)</f>
        <v>61</v>
      </c>
      <c r="AD14" s="126">
        <f>SUM(AD4:AD13)</f>
        <v>70</v>
      </c>
      <c r="AE14" s="126">
        <f>SUM(AE4:AE13)</f>
        <v>0</v>
      </c>
      <c r="AF14" s="127">
        <v>0</v>
      </c>
      <c r="AG14" s="88">
        <f>SUM(AG4:AG13)</f>
        <v>0</v>
      </c>
      <c r="AH14" s="22"/>
      <c r="AI14" s="20"/>
      <c r="AJ14" s="91"/>
      <c r="AK14" s="92"/>
      <c r="AL14" s="23"/>
      <c r="AM14" s="126">
        <f>SUM(AM4:AM13)</f>
        <v>0</v>
      </c>
      <c r="AN14" s="126">
        <f>SUM(AN4:AN13)</f>
        <v>0</v>
      </c>
      <c r="AO14" s="126">
        <f>SUM(AO4:AO13)</f>
        <v>0</v>
      </c>
      <c r="AP14" s="126">
        <f>SUM(AP4:AP13)</f>
        <v>0</v>
      </c>
      <c r="AQ14" s="126">
        <f>SUM(AQ4:AQ13)</f>
        <v>0</v>
      </c>
      <c r="AR14" s="127">
        <v>0</v>
      </c>
      <c r="AS14" s="120">
        <f>SUM(AS4:AS13)</f>
        <v>0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27"/>
      <c r="L15" s="23"/>
      <c r="M15" s="23"/>
      <c r="N15" s="23"/>
      <c r="O15" s="23"/>
      <c r="P15" s="41"/>
      <c r="Q15" s="41"/>
      <c r="R15" s="44"/>
      <c r="S15" s="41"/>
      <c r="T15" s="41"/>
      <c r="U15" s="23"/>
      <c r="V15" s="23"/>
      <c r="W15" s="27"/>
      <c r="X15" s="41"/>
      <c r="Y15" s="41"/>
      <c r="Z15" s="41"/>
      <c r="AA15" s="41"/>
      <c r="AB15" s="41"/>
      <c r="AC15" s="41"/>
      <c r="AD15" s="41"/>
      <c r="AE15" s="41"/>
      <c r="AF15" s="42"/>
      <c r="AG15" s="27"/>
      <c r="AH15" s="23"/>
      <c r="AI15" s="23"/>
      <c r="AJ15" s="23"/>
      <c r="AK15" s="23"/>
      <c r="AL15" s="41"/>
      <c r="AM15" s="41"/>
      <c r="AN15" s="44"/>
      <c r="AO15" s="41"/>
      <c r="AP15" s="41"/>
      <c r="AQ15" s="23"/>
      <c r="AR15" s="23"/>
      <c r="AS15" s="27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28" t="s">
        <v>87</v>
      </c>
      <c r="C16" s="129"/>
      <c r="D16" s="130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88</v>
      </c>
      <c r="O16" s="18" t="s">
        <v>89</v>
      </c>
      <c r="Q16" s="44"/>
      <c r="R16" s="44" t="s">
        <v>51</v>
      </c>
      <c r="S16" s="44"/>
      <c r="T16" s="41" t="s">
        <v>90</v>
      </c>
      <c r="U16" s="23"/>
      <c r="V16" s="27"/>
      <c r="W16" s="27"/>
      <c r="X16" s="131"/>
      <c r="Y16" s="131"/>
      <c r="Z16" s="131"/>
      <c r="AA16" s="131"/>
      <c r="AB16" s="131"/>
      <c r="AC16" s="44"/>
      <c r="AD16" s="44"/>
      <c r="AE16" s="44"/>
      <c r="AF16" s="41"/>
      <c r="AG16" s="41"/>
      <c r="AH16" s="41"/>
      <c r="AI16" s="41"/>
      <c r="AJ16" s="41"/>
      <c r="AK16" s="41"/>
      <c r="AM16" s="27"/>
      <c r="AN16" s="131"/>
      <c r="AO16" s="131"/>
      <c r="AP16" s="131"/>
      <c r="AQ16" s="131"/>
      <c r="AR16" s="131"/>
      <c r="AS16" s="13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7" t="s">
        <v>12</v>
      </c>
      <c r="C17" s="12"/>
      <c r="D17" s="49"/>
      <c r="E17" s="132">
        <v>79</v>
      </c>
      <c r="F17" s="132">
        <v>1</v>
      </c>
      <c r="G17" s="132">
        <v>12</v>
      </c>
      <c r="H17" s="132">
        <v>43</v>
      </c>
      <c r="I17" s="132">
        <v>218</v>
      </c>
      <c r="J17" s="133">
        <v>0.47199999999999998</v>
      </c>
      <c r="K17" s="41">
        <f>PRODUCT(I17/J17)</f>
        <v>461.86440677966107</v>
      </c>
      <c r="L17" s="134">
        <f>PRODUCT((F17+G17)/E17)</f>
        <v>0.16455696202531644</v>
      </c>
      <c r="M17" s="134">
        <f>PRODUCT(H17/E17)</f>
        <v>0.54430379746835444</v>
      </c>
      <c r="N17" s="134">
        <f>PRODUCT((F17+G17+H17)/E17)</f>
        <v>0.70886075949367089</v>
      </c>
      <c r="O17" s="134">
        <f>PRODUCT(I17/E17)</f>
        <v>2.759493670886076</v>
      </c>
      <c r="Q17" s="44"/>
      <c r="R17" s="44"/>
      <c r="S17" s="44"/>
      <c r="T17" s="41" t="s">
        <v>52</v>
      </c>
      <c r="U17" s="41"/>
      <c r="V17" s="41"/>
      <c r="W17" s="41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4"/>
      <c r="AO17" s="44"/>
      <c r="AP17" s="44"/>
      <c r="AQ17" s="44"/>
      <c r="AR17" s="44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35" t="s">
        <v>56</v>
      </c>
      <c r="C18" s="136"/>
      <c r="D18" s="137"/>
      <c r="E18" s="132">
        <f>PRODUCT(E14+Q14)</f>
        <v>49</v>
      </c>
      <c r="F18" s="132">
        <f>PRODUCT(F14+R14)</f>
        <v>2</v>
      </c>
      <c r="G18" s="132">
        <f>PRODUCT(G14+S14)</f>
        <v>24</v>
      </c>
      <c r="H18" s="132">
        <f>PRODUCT(H14+T14)</f>
        <v>32</v>
      </c>
      <c r="I18" s="132">
        <f>PRODUCT(I14+U14)</f>
        <v>112</v>
      </c>
      <c r="J18" s="133">
        <v>0</v>
      </c>
      <c r="K18" s="41">
        <f>PRODUCT(K14+W14)</f>
        <v>0</v>
      </c>
      <c r="L18" s="134">
        <f>PRODUCT((F18+G18)/E18)</f>
        <v>0.53061224489795922</v>
      </c>
      <c r="M18" s="134">
        <f>PRODUCT(H18/E18)</f>
        <v>0.65306122448979587</v>
      </c>
      <c r="N18" s="134">
        <f>PRODUCT((F18+G18+H18)/E18)</f>
        <v>1.1836734693877551</v>
      </c>
      <c r="O18" s="134">
        <f>PRODUCT(I18/28)</f>
        <v>4</v>
      </c>
      <c r="Q18" s="44"/>
      <c r="R18" s="44"/>
      <c r="S18" s="44"/>
      <c r="T18" s="41" t="s">
        <v>53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85" t="s">
        <v>84</v>
      </c>
      <c r="C19" s="138"/>
      <c r="D19" s="139"/>
      <c r="E19" s="132">
        <f>PRODUCT(AA14+AM14)</f>
        <v>73</v>
      </c>
      <c r="F19" s="132">
        <f>PRODUCT(AB14+AN14)</f>
        <v>1</v>
      </c>
      <c r="G19" s="132">
        <f>PRODUCT(AC14+AO14)</f>
        <v>61</v>
      </c>
      <c r="H19" s="132">
        <f>PRODUCT(AD14+AP14)</f>
        <v>70</v>
      </c>
      <c r="I19" s="132">
        <f>PRODUCT(AE14+AQ14)</f>
        <v>0</v>
      </c>
      <c r="J19" s="133">
        <v>0</v>
      </c>
      <c r="K19" s="23">
        <f>PRODUCT(AG14+AS14)</f>
        <v>0</v>
      </c>
      <c r="L19" s="134">
        <f>PRODUCT((F19+G19)/E19)</f>
        <v>0.84931506849315064</v>
      </c>
      <c r="M19" s="134">
        <f>PRODUCT(H19/E19)</f>
        <v>0.95890410958904104</v>
      </c>
      <c r="N19" s="134">
        <f>PRODUCT((F19+G19+H19)/E19)</f>
        <v>1.8082191780821917</v>
      </c>
      <c r="O19" s="134">
        <f>PRODUCT(I19/E19)</f>
        <v>0</v>
      </c>
      <c r="Q19" s="44"/>
      <c r="R19" s="44"/>
      <c r="S19" s="41"/>
      <c r="T19" s="41" t="s">
        <v>54</v>
      </c>
      <c r="U19" s="23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4"/>
      <c r="AK19" s="41"/>
      <c r="AL19" s="23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40" t="s">
        <v>86</v>
      </c>
      <c r="C20" s="141"/>
      <c r="D20" s="142"/>
      <c r="E20" s="132">
        <f>SUM(E17:E19)</f>
        <v>201</v>
      </c>
      <c r="F20" s="132">
        <f t="shared" ref="F20:I20" si="0">SUM(F17:F19)</f>
        <v>4</v>
      </c>
      <c r="G20" s="132">
        <f t="shared" si="0"/>
        <v>97</v>
      </c>
      <c r="H20" s="132">
        <f t="shared" si="0"/>
        <v>145</v>
      </c>
      <c r="I20" s="132">
        <f t="shared" si="0"/>
        <v>330</v>
      </c>
      <c r="J20" s="133">
        <v>0</v>
      </c>
      <c r="K20" s="41">
        <f>SUM(K17:K19)</f>
        <v>461.86440677966107</v>
      </c>
      <c r="L20" s="134">
        <f>PRODUCT((F20+G20)/E20)</f>
        <v>0.50248756218905477</v>
      </c>
      <c r="M20" s="134">
        <f>PRODUCT(H20/E20)</f>
        <v>0.72139303482587069</v>
      </c>
      <c r="N20" s="134">
        <f>PRODUCT((F20+G20+H20)/E20)</f>
        <v>1.2238805970149254</v>
      </c>
      <c r="O20" s="134">
        <f>PRODUCT(I20/107)</f>
        <v>3.0841121495327104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3"/>
      <c r="F21" s="23"/>
      <c r="G21" s="23"/>
      <c r="H21" s="23"/>
      <c r="I21" s="23"/>
      <c r="J21" s="41"/>
      <c r="K21" s="41"/>
      <c r="L21" s="23"/>
      <c r="M21" s="23"/>
      <c r="N21" s="23"/>
      <c r="O21" s="23"/>
      <c r="P21" s="41"/>
      <c r="Q21" s="41"/>
      <c r="R21" s="41"/>
      <c r="S21" s="41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41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41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41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41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41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41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</row>
    <row r="186" spans="1:57" x14ac:dyDescent="0.25">
      <c r="R186" s="27"/>
      <c r="S186" s="27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:57" x14ac:dyDescent="0.25">
      <c r="R187" s="27"/>
      <c r="S187" s="27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:57" x14ac:dyDescent="0.25">
      <c r="R188" s="27"/>
      <c r="S188" s="27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</row>
    <row r="189" spans="1:57" x14ac:dyDescent="0.25">
      <c r="L189"/>
      <c r="M189"/>
      <c r="N189"/>
      <c r="O189"/>
      <c r="P189"/>
      <c r="R189" s="27"/>
      <c r="S189" s="27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</row>
    <row r="219" spans="12:38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</row>
    <row r="220" spans="12:38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</row>
    <row r="221" spans="12:38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</row>
    <row r="225" spans="20:36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</row>
    <row r="226" spans="20:36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</row>
    <row r="227" spans="20:36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</row>
    <row r="228" spans="20:36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</row>
    <row r="229" spans="20:36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</row>
    <row r="230" spans="20:36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</row>
    <row r="231" spans="20:36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</row>
    <row r="232" spans="20:36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</row>
    <row r="233" spans="20:36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</row>
    <row r="234" spans="20:36" x14ac:dyDescent="0.25"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</row>
    <row r="235" spans="20:36" x14ac:dyDescent="0.25"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2018-12-18T13:57:06Z</dcterms:modified>
</cp:coreProperties>
</file>