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O17" i="3" l="1"/>
  <c r="N17" i="3"/>
  <c r="M17" i="3"/>
  <c r="L17" i="3"/>
  <c r="K17" i="3"/>
  <c r="AS14" i="3"/>
  <c r="AQ14" i="3"/>
  <c r="AP14" i="3"/>
  <c r="AO14" i="3"/>
  <c r="AN14" i="3"/>
  <c r="AM14" i="3"/>
  <c r="AG14" i="3"/>
  <c r="AE14" i="3"/>
  <c r="AD14" i="3"/>
  <c r="H19" i="3" s="1"/>
  <c r="AC14" i="3"/>
  <c r="AB14" i="3"/>
  <c r="F19" i="3" s="1"/>
  <c r="AA14" i="3"/>
  <c r="W14" i="3"/>
  <c r="U14" i="3"/>
  <c r="T14" i="3"/>
  <c r="S14" i="3"/>
  <c r="R14" i="3"/>
  <c r="Q14" i="3"/>
  <c r="K14" i="3"/>
  <c r="I14" i="3"/>
  <c r="I18" i="3" s="1"/>
  <c r="O18" i="3" s="1"/>
  <c r="H14" i="3"/>
  <c r="H18" i="3" s="1"/>
  <c r="H20" i="3" s="1"/>
  <c r="G14" i="3"/>
  <c r="G18" i="3" s="1"/>
  <c r="F14" i="3"/>
  <c r="F18" i="3" s="1"/>
  <c r="F20" i="3" s="1"/>
  <c r="E14" i="3"/>
  <c r="E18" i="3" s="1"/>
  <c r="M18" i="3" s="1"/>
  <c r="V14" i="3" l="1"/>
  <c r="L18" i="3"/>
  <c r="N18" i="3"/>
  <c r="E19" i="3"/>
  <c r="E20" i="3" s="1"/>
  <c r="M20" i="3" s="1"/>
  <c r="G19" i="3"/>
  <c r="G20" i="3" s="1"/>
  <c r="K18" i="3"/>
  <c r="J18" i="3" s="1"/>
  <c r="K19" i="3"/>
  <c r="J14" i="3"/>
  <c r="I19" i="3"/>
  <c r="I20" i="3" s="1"/>
  <c r="N20" i="3" l="1"/>
  <c r="K20" i="3"/>
  <c r="J20" i="3" s="1"/>
  <c r="L20" i="3"/>
  <c r="M16" i="1" l="1"/>
  <c r="M12" i="1"/>
  <c r="M11" i="1"/>
  <c r="M10" i="1"/>
  <c r="M9" i="1"/>
  <c r="M8" i="1"/>
  <c r="M7" i="1"/>
  <c r="N27" i="1"/>
  <c r="AI23" i="1"/>
  <c r="AH23" i="1"/>
  <c r="AG23" i="1"/>
  <c r="AF23" i="1"/>
  <c r="AE23" i="1"/>
  <c r="AD23" i="1"/>
  <c r="AA23" i="1"/>
  <c r="I29" i="1"/>
  <c r="Z23" i="1"/>
  <c r="H29" i="1"/>
  <c r="Y23" i="1"/>
  <c r="G29" i="1"/>
  <c r="X23" i="1"/>
  <c r="F29" i="1"/>
  <c r="W23" i="1"/>
  <c r="E29" i="1"/>
  <c r="K29" i="1" s="1"/>
  <c r="T23" i="1"/>
  <c r="S23" i="1"/>
  <c r="R23" i="1"/>
  <c r="Q23" i="1"/>
  <c r="P23" i="1"/>
  <c r="M23" i="1"/>
  <c r="L23" i="1"/>
  <c r="K23" i="1"/>
  <c r="J23" i="1"/>
  <c r="I23" i="1"/>
  <c r="I27" i="1" s="1"/>
  <c r="H23" i="1"/>
  <c r="H27" i="1" s="1"/>
  <c r="G23" i="1"/>
  <c r="G27" i="1" s="1"/>
  <c r="G30" i="1" s="1"/>
  <c r="F23" i="1"/>
  <c r="F27" i="1"/>
  <c r="K27" i="1" s="1"/>
  <c r="E23" i="1"/>
  <c r="E27" i="1" s="1"/>
  <c r="F30" i="1"/>
  <c r="M29" i="1"/>
  <c r="L29" i="1" l="1"/>
  <c r="D24" i="1"/>
  <c r="E30" i="1"/>
  <c r="K30" i="1" s="1"/>
  <c r="M27" i="1"/>
  <c r="I30" i="1"/>
  <c r="M30" i="1" s="1"/>
  <c r="L27" i="1"/>
  <c r="H30" i="1"/>
  <c r="L30" i="1" s="1"/>
</calcChain>
</file>

<file path=xl/sharedStrings.xml><?xml version="1.0" encoding="utf-8"?>
<sst xmlns="http://schemas.openxmlformats.org/spreadsheetml/2006/main" count="199" uniqueCount="79">
  <si>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</si>
  <si>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</si>
  <si>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</si>
  <si>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</si>
  <si>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</si>
  <si>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</si>
  <si>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</si>
  <si>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</si>
  <si>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</si>
  <si>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</si>
  <si>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</si>
  <si>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</si>
  <si>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</si>
  <si>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</si>
  <si>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</si>
  <si>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</si>
  <si>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</si>
  <si>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</si>
  <si>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</si>
  <si>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</si>
  <si>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</si>
  <si>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</si>
  <si>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</si>
  <si>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</si>
  <si>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</si>
  <si>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</si>
  <si>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</si>
  <si>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</si>
  <si>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</si>
  <si>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</si>
  <si>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</si>
  <si>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</si>
  <si>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</si>
  <si>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</si>
  <si>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Erno Lassila</t>
  </si>
  <si>
    <t>11.</t>
  </si>
  <si>
    <t>AA</t>
  </si>
  <si>
    <t>10.</t>
  </si>
  <si>
    <t>9.</t>
  </si>
  <si>
    <t>12.</t>
  </si>
  <si>
    <t>2.</t>
  </si>
  <si>
    <t>ykköspesis</t>
  </si>
  <si>
    <t>ViVe</t>
  </si>
  <si>
    <t>5.</t>
  </si>
  <si>
    <t>12.05. 1996  HP - AA  2-0  (4-2, 8-1)</t>
  </si>
  <si>
    <t>4.  ottelu</t>
  </si>
  <si>
    <t>23.05. 1996  AA - JuPa  2-1  (4-5, 2-1, 1-0)</t>
  </si>
  <si>
    <t>13.  ottelu</t>
  </si>
  <si>
    <t>16.06. 1996  AA - SoJy  1-0  (3-3, 6-1)</t>
  </si>
  <si>
    <t>149.  ottelu</t>
  </si>
  <si>
    <t>27.05. 2001  AA - HP  2-0  (21-3, 3-1)</t>
  </si>
  <si>
    <t>6.</t>
  </si>
  <si>
    <t>Seurat</t>
  </si>
  <si>
    <t>Alajärven Ankkurit  (1944), kasvattajaseura</t>
  </si>
  <si>
    <t>ViVe = Vimpelin Veto  (1934)</t>
  </si>
  <si>
    <t>YKKÖSPESIS</t>
  </si>
  <si>
    <t>Lyöty</t>
  </si>
  <si>
    <t>Tuotu</t>
  </si>
  <si>
    <t>21 v   8 kk   9 pv</t>
  </si>
  <si>
    <t>21 v   9 kk 13 pv</t>
  </si>
  <si>
    <t>21 v   8 kk 20 pv</t>
  </si>
  <si>
    <t>26 v   8 kk 24 pv</t>
  </si>
  <si>
    <t>hSM</t>
  </si>
  <si>
    <t xml:space="preserve"> Arvo-ottelut</t>
  </si>
  <si>
    <t>Mitalit</t>
  </si>
  <si>
    <t>3.9.1974   Alajärvi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</si>
  <si>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</si>
  <si>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</si>
  <si>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</si>
  <si>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</si>
  <si>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</si>
  <si>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</si>
  <si>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</si>
  <si>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</si>
  <si>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</si>
  <si>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3.</t>
  </si>
  <si>
    <t>AA  2</t>
  </si>
  <si>
    <t>suomensarja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</si>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</sst>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/>
    <xf numFmtId="0" fontId="3" fillId="6" borderId="1" xfId="0" quotePrefix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/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16" fontId="3" fillId="7" borderId="11" xfId="0" applyNumberFormat="1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7" borderId="7" xfId="0" applyFont="1" applyFill="1" applyBorder="1"/>
    <xf numFmtId="0" fontId="3" fillId="7" borderId="5" xfId="0" applyFont="1" applyFill="1" applyBorder="1"/>
    <xf numFmtId="0" fontId="3" fillId="7" borderId="1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6" customWidth="1"/>
    <col min="3" max="3" width="6.7109375" style="85" customWidth="1"/>
    <col min="4" max="4" width="7.570312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28" customWidth="1"/>
    <col min="16" max="20" width="5.7109375" style="85" customWidth="1"/>
    <col min="21" max="21" width="8.7109375" style="85" customWidth="1"/>
    <col min="22" max="22" width="0.7109375" style="28" customWidth="1"/>
    <col min="23" max="27" width="5.7109375" style="85" customWidth="1"/>
    <col min="28" max="28" width="8.7109375" style="85" customWidth="1"/>
    <col min="29" max="29" width="0.7109375" style="28" customWidth="1"/>
    <col min="30" max="35" width="5.7109375" style="85" customWidth="1"/>
    <col min="36" max="36" width="48.4257812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 t="s">
        <v>65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2"/>
      <c r="W2" s="22" t="s">
        <v>16</v>
      </c>
      <c r="X2" s="14"/>
      <c r="Y2" s="14"/>
      <c r="Z2" s="14"/>
      <c r="AA2" s="14"/>
      <c r="AB2" s="14"/>
      <c r="AC2" s="92"/>
      <c r="AD2" s="22" t="s">
        <v>63</v>
      </c>
      <c r="AE2" s="14"/>
      <c r="AF2" s="14"/>
      <c r="AG2" s="20"/>
      <c r="AH2" s="14" t="s">
        <v>64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92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92"/>
      <c r="AD3" s="18" t="s">
        <v>23</v>
      </c>
      <c r="AE3" s="18" t="s">
        <v>24</v>
      </c>
      <c r="AF3" s="15" t="s">
        <v>62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130">
        <v>1993</v>
      </c>
      <c r="C4" s="130" t="s">
        <v>75</v>
      </c>
      <c r="D4" s="131" t="s">
        <v>76</v>
      </c>
      <c r="E4" s="124"/>
      <c r="F4" s="124" t="s">
        <v>77</v>
      </c>
      <c r="G4" s="125"/>
      <c r="H4" s="126"/>
      <c r="I4" s="131"/>
      <c r="J4" s="131"/>
      <c r="K4" s="131"/>
      <c r="L4" s="131"/>
      <c r="M4" s="131"/>
      <c r="N4" s="131"/>
      <c r="O4" s="28"/>
      <c r="P4" s="25"/>
      <c r="Q4" s="25"/>
      <c r="R4" s="25"/>
      <c r="S4" s="25"/>
      <c r="T4" s="25"/>
      <c r="U4" s="47"/>
      <c r="V4" s="93"/>
      <c r="W4" s="29"/>
      <c r="X4" s="29"/>
      <c r="Y4" s="29"/>
      <c r="Z4" s="29"/>
      <c r="AA4" s="29"/>
      <c r="AB4" s="29"/>
      <c r="AC4" s="93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130">
        <v>1994</v>
      </c>
      <c r="C5" s="130" t="s">
        <v>43</v>
      </c>
      <c r="D5" s="131" t="s">
        <v>76</v>
      </c>
      <c r="E5" s="124"/>
      <c r="F5" s="124" t="s">
        <v>77</v>
      </c>
      <c r="G5" s="125"/>
      <c r="H5" s="126"/>
      <c r="I5" s="131"/>
      <c r="J5" s="131"/>
      <c r="K5" s="131"/>
      <c r="L5" s="131"/>
      <c r="M5" s="131"/>
      <c r="N5" s="131"/>
      <c r="O5" s="28"/>
      <c r="P5" s="25"/>
      <c r="Q5" s="25"/>
      <c r="R5" s="25"/>
      <c r="S5" s="25"/>
      <c r="T5" s="25"/>
      <c r="U5" s="47"/>
      <c r="V5" s="93"/>
      <c r="W5" s="29"/>
      <c r="X5" s="29"/>
      <c r="Y5" s="29"/>
      <c r="Z5" s="29"/>
      <c r="AA5" s="29"/>
      <c r="AB5" s="29"/>
      <c r="AC5" s="93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130">
        <v>1995</v>
      </c>
      <c r="C6" s="130" t="s">
        <v>78</v>
      </c>
      <c r="D6" s="131" t="s">
        <v>76</v>
      </c>
      <c r="E6" s="124"/>
      <c r="F6" s="124" t="s">
        <v>77</v>
      </c>
      <c r="G6" s="125"/>
      <c r="H6" s="126"/>
      <c r="I6" s="131"/>
      <c r="J6" s="131"/>
      <c r="K6" s="131"/>
      <c r="L6" s="131"/>
      <c r="M6" s="131"/>
      <c r="N6" s="131"/>
      <c r="O6" s="28"/>
      <c r="P6" s="25"/>
      <c r="Q6" s="25"/>
      <c r="R6" s="25"/>
      <c r="S6" s="25"/>
      <c r="T6" s="25"/>
      <c r="U6" s="47"/>
      <c r="V6" s="93"/>
      <c r="W6" s="29"/>
      <c r="X6" s="29"/>
      <c r="Y6" s="29"/>
      <c r="Z6" s="29"/>
      <c r="AA6" s="29"/>
      <c r="AB6" s="29"/>
      <c r="AC6" s="93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1996</v>
      </c>
      <c r="C7" s="25" t="s">
        <v>35</v>
      </c>
      <c r="D7" s="26" t="s">
        <v>36</v>
      </c>
      <c r="E7" s="25">
        <v>27</v>
      </c>
      <c r="F7" s="25">
        <v>0</v>
      </c>
      <c r="G7" s="25">
        <v>3</v>
      </c>
      <c r="H7" s="25">
        <v>9</v>
      </c>
      <c r="I7" s="25">
        <v>66</v>
      </c>
      <c r="J7" s="25">
        <v>22</v>
      </c>
      <c r="K7" s="25">
        <v>30</v>
      </c>
      <c r="L7" s="25">
        <v>11</v>
      </c>
      <c r="M7" s="25">
        <f t="shared" ref="M7:M12" si="0">PRODUCT(F7+G7)</f>
        <v>3</v>
      </c>
      <c r="N7" s="27">
        <v>0.40243902439024393</v>
      </c>
      <c r="O7" s="28"/>
      <c r="P7" s="25"/>
      <c r="Q7" s="25"/>
      <c r="R7" s="25"/>
      <c r="S7" s="25"/>
      <c r="T7" s="25"/>
      <c r="U7" s="47"/>
      <c r="V7" s="93"/>
      <c r="W7" s="29"/>
      <c r="X7" s="29"/>
      <c r="Y7" s="29"/>
      <c r="Z7" s="29"/>
      <c r="AA7" s="29"/>
      <c r="AB7" s="29"/>
      <c r="AC7" s="93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1997</v>
      </c>
      <c r="C8" s="25" t="s">
        <v>35</v>
      </c>
      <c r="D8" s="26" t="s">
        <v>36</v>
      </c>
      <c r="E8" s="25">
        <v>28</v>
      </c>
      <c r="F8" s="25">
        <v>0</v>
      </c>
      <c r="G8" s="25">
        <v>3</v>
      </c>
      <c r="H8" s="25">
        <v>8</v>
      </c>
      <c r="I8" s="25">
        <v>87</v>
      </c>
      <c r="J8" s="25">
        <v>11</v>
      </c>
      <c r="K8" s="25">
        <v>37</v>
      </c>
      <c r="L8" s="25">
        <v>36</v>
      </c>
      <c r="M8" s="25">
        <f t="shared" si="0"/>
        <v>3</v>
      </c>
      <c r="N8" s="30">
        <v>0.49399999999999999</v>
      </c>
      <c r="O8" s="28"/>
      <c r="P8" s="25"/>
      <c r="Q8" s="25"/>
      <c r="R8" s="25"/>
      <c r="S8" s="25"/>
      <c r="T8" s="25"/>
      <c r="U8" s="47"/>
      <c r="V8" s="93"/>
      <c r="W8" s="29"/>
      <c r="X8" s="29"/>
      <c r="Y8" s="29"/>
      <c r="Z8" s="29"/>
      <c r="AA8" s="29"/>
      <c r="AB8" s="29"/>
      <c r="AC8" s="93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1998</v>
      </c>
      <c r="C9" s="25" t="s">
        <v>37</v>
      </c>
      <c r="D9" s="26" t="s">
        <v>36</v>
      </c>
      <c r="E9" s="25">
        <v>28</v>
      </c>
      <c r="F9" s="25">
        <v>0</v>
      </c>
      <c r="G9" s="25">
        <v>4</v>
      </c>
      <c r="H9" s="25">
        <v>6</v>
      </c>
      <c r="I9" s="25">
        <v>80</v>
      </c>
      <c r="J9" s="25">
        <v>13</v>
      </c>
      <c r="K9" s="25">
        <v>51</v>
      </c>
      <c r="L9" s="25">
        <v>12</v>
      </c>
      <c r="M9" s="25">
        <f t="shared" si="0"/>
        <v>4</v>
      </c>
      <c r="N9" s="30">
        <v>0.51600000000000001</v>
      </c>
      <c r="O9" s="28"/>
      <c r="P9" s="25"/>
      <c r="Q9" s="25"/>
      <c r="R9" s="25"/>
      <c r="S9" s="25"/>
      <c r="T9" s="25"/>
      <c r="U9" s="47"/>
      <c r="V9" s="93"/>
      <c r="W9" s="29"/>
      <c r="X9" s="29"/>
      <c r="Y9" s="31"/>
      <c r="Z9" s="29"/>
      <c r="AA9" s="29"/>
      <c r="AB9" s="29"/>
      <c r="AC9" s="93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1999</v>
      </c>
      <c r="C10" s="25" t="s">
        <v>38</v>
      </c>
      <c r="D10" s="26" t="s">
        <v>36</v>
      </c>
      <c r="E10" s="25">
        <v>28</v>
      </c>
      <c r="F10" s="25">
        <v>0</v>
      </c>
      <c r="G10" s="25">
        <v>7</v>
      </c>
      <c r="H10" s="25">
        <v>8</v>
      </c>
      <c r="I10" s="25">
        <v>76</v>
      </c>
      <c r="J10" s="25">
        <v>20</v>
      </c>
      <c r="K10" s="25">
        <v>36</v>
      </c>
      <c r="L10" s="25">
        <v>13</v>
      </c>
      <c r="M10" s="25">
        <f t="shared" si="0"/>
        <v>7</v>
      </c>
      <c r="N10" s="30">
        <v>0.43099999999999999</v>
      </c>
      <c r="O10" s="28"/>
      <c r="P10" s="25"/>
      <c r="Q10" s="25"/>
      <c r="R10" s="25"/>
      <c r="S10" s="25"/>
      <c r="T10" s="25"/>
      <c r="U10" s="47"/>
      <c r="V10" s="93"/>
      <c r="W10" s="29"/>
      <c r="X10" s="29"/>
      <c r="Y10" s="31"/>
      <c r="Z10" s="29"/>
      <c r="AA10" s="29"/>
      <c r="AB10" s="29"/>
      <c r="AC10" s="93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25">
        <v>2000</v>
      </c>
      <c r="C11" s="25" t="s">
        <v>39</v>
      </c>
      <c r="D11" s="32" t="s">
        <v>36</v>
      </c>
      <c r="E11" s="25">
        <v>28</v>
      </c>
      <c r="F11" s="25">
        <v>0</v>
      </c>
      <c r="G11" s="25">
        <v>6</v>
      </c>
      <c r="H11" s="25">
        <v>5</v>
      </c>
      <c r="I11" s="25">
        <v>97</v>
      </c>
      <c r="J11" s="25">
        <v>18</v>
      </c>
      <c r="K11" s="25">
        <v>38</v>
      </c>
      <c r="L11" s="25">
        <v>35</v>
      </c>
      <c r="M11" s="25">
        <f t="shared" si="0"/>
        <v>6</v>
      </c>
      <c r="N11" s="27">
        <v>0.48699999999999999</v>
      </c>
      <c r="O11" s="28"/>
      <c r="P11" s="25"/>
      <c r="Q11" s="25"/>
      <c r="R11" s="25"/>
      <c r="S11" s="25"/>
      <c r="T11" s="25"/>
      <c r="U11" s="47"/>
      <c r="V11" s="93"/>
      <c r="W11" s="29">
        <v>7</v>
      </c>
      <c r="X11" s="31">
        <v>0</v>
      </c>
      <c r="Y11" s="31">
        <v>11</v>
      </c>
      <c r="Z11" s="31">
        <v>4</v>
      </c>
      <c r="AA11" s="29">
        <v>41</v>
      </c>
      <c r="AB11" s="74">
        <v>0.70699999999999996</v>
      </c>
      <c r="AC11" s="93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25">
        <v>2001</v>
      </c>
      <c r="C12" s="25" t="s">
        <v>35</v>
      </c>
      <c r="D12" s="32" t="s">
        <v>36</v>
      </c>
      <c r="E12" s="25">
        <v>16</v>
      </c>
      <c r="F12" s="25">
        <v>1</v>
      </c>
      <c r="G12" s="25">
        <v>5</v>
      </c>
      <c r="H12" s="25">
        <v>12</v>
      </c>
      <c r="I12" s="25">
        <v>63</v>
      </c>
      <c r="J12" s="25">
        <v>12</v>
      </c>
      <c r="K12" s="25">
        <v>14</v>
      </c>
      <c r="L12" s="25">
        <v>31</v>
      </c>
      <c r="M12" s="25">
        <f t="shared" si="0"/>
        <v>6</v>
      </c>
      <c r="N12" s="27">
        <v>0.61799999999999999</v>
      </c>
      <c r="O12" s="28"/>
      <c r="P12" s="25"/>
      <c r="Q12" s="25"/>
      <c r="R12" s="25"/>
      <c r="S12" s="25"/>
      <c r="T12" s="25"/>
      <c r="U12" s="47"/>
      <c r="V12" s="93"/>
      <c r="W12" s="29">
        <v>7</v>
      </c>
      <c r="X12" s="31">
        <v>0</v>
      </c>
      <c r="Y12" s="31">
        <v>1</v>
      </c>
      <c r="Z12" s="31">
        <v>3</v>
      </c>
      <c r="AA12" s="29">
        <v>29</v>
      </c>
      <c r="AB12" s="74">
        <v>0.61699999999999999</v>
      </c>
      <c r="AC12" s="93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33">
        <v>2002</v>
      </c>
      <c r="C13" s="34" t="s">
        <v>40</v>
      </c>
      <c r="D13" s="35" t="s">
        <v>36</v>
      </c>
      <c r="E13" s="34"/>
      <c r="F13" s="36" t="s">
        <v>41</v>
      </c>
      <c r="G13" s="88"/>
      <c r="H13" s="87"/>
      <c r="I13" s="34"/>
      <c r="J13" s="34"/>
      <c r="K13" s="35"/>
      <c r="L13" s="35"/>
      <c r="M13" s="35"/>
      <c r="N13" s="35"/>
      <c r="O13" s="28"/>
      <c r="P13" s="25"/>
      <c r="Q13" s="25"/>
      <c r="R13" s="25"/>
      <c r="S13" s="25"/>
      <c r="T13" s="25"/>
      <c r="U13" s="47"/>
      <c r="V13" s="93"/>
      <c r="W13" s="29">
        <v>7</v>
      </c>
      <c r="X13" s="31">
        <v>0</v>
      </c>
      <c r="Y13" s="31">
        <v>0</v>
      </c>
      <c r="Z13" s="31">
        <v>1</v>
      </c>
      <c r="AA13" s="29">
        <v>20</v>
      </c>
      <c r="AB13" s="74">
        <v>0.45500000000000002</v>
      </c>
      <c r="AC13" s="93"/>
      <c r="AD13" s="25"/>
      <c r="AE13" s="2"/>
      <c r="AF13" s="2"/>
      <c r="AG13" s="25"/>
      <c r="AH13" s="25"/>
      <c r="AI13" s="25"/>
      <c r="AJ13" s="9"/>
    </row>
    <row r="14" spans="1:36" s="23" customFormat="1" ht="15" customHeight="1" x14ac:dyDescent="0.2">
      <c r="A14" s="9"/>
      <c r="B14" s="33">
        <v>2003</v>
      </c>
      <c r="C14" s="34" t="s">
        <v>43</v>
      </c>
      <c r="D14" s="35" t="s">
        <v>36</v>
      </c>
      <c r="E14" s="34"/>
      <c r="F14" s="36" t="s">
        <v>41</v>
      </c>
      <c r="G14" s="88"/>
      <c r="H14" s="87"/>
      <c r="I14" s="34"/>
      <c r="J14" s="34"/>
      <c r="K14" s="35"/>
      <c r="L14" s="35"/>
      <c r="M14" s="35"/>
      <c r="N14" s="35"/>
      <c r="O14" s="24"/>
      <c r="P14" s="2"/>
      <c r="Q14" s="25"/>
      <c r="R14" s="25"/>
      <c r="S14" s="25"/>
      <c r="T14" s="25"/>
      <c r="U14" s="47"/>
      <c r="V14" s="92"/>
      <c r="W14" s="29"/>
      <c r="X14" s="31"/>
      <c r="Y14" s="31"/>
      <c r="Z14" s="31"/>
      <c r="AA14" s="29"/>
      <c r="AB14" s="74"/>
      <c r="AC14" s="92"/>
      <c r="AD14" s="25"/>
      <c r="AE14" s="2"/>
      <c r="AF14" s="2"/>
      <c r="AG14" s="25"/>
      <c r="AH14" s="25"/>
      <c r="AI14" s="25"/>
      <c r="AJ14" s="9"/>
    </row>
    <row r="15" spans="1:36" s="23" customFormat="1" ht="15" customHeight="1" x14ac:dyDescent="0.25">
      <c r="A15" s="9"/>
      <c r="B15" s="37">
        <v>2004</v>
      </c>
      <c r="C15" s="37" t="s">
        <v>40</v>
      </c>
      <c r="D15" s="38" t="s">
        <v>36</v>
      </c>
      <c r="E15" s="39"/>
      <c r="F15" s="39" t="s">
        <v>41</v>
      </c>
      <c r="G15" s="88"/>
      <c r="H15" s="40"/>
      <c r="I15" s="38"/>
      <c r="J15" s="38"/>
      <c r="K15" s="38"/>
      <c r="L15" s="38"/>
      <c r="M15" s="38"/>
      <c r="N15" s="35"/>
      <c r="O15" s="28"/>
      <c r="P15" s="41"/>
      <c r="Q15" s="41"/>
      <c r="R15" s="42"/>
      <c r="S15" s="41"/>
      <c r="T15" s="41"/>
      <c r="U15" s="45"/>
      <c r="V15" s="93"/>
      <c r="W15" s="43">
        <v>7</v>
      </c>
      <c r="X15" s="43">
        <v>0</v>
      </c>
      <c r="Y15" s="44">
        <v>2</v>
      </c>
      <c r="Z15" s="43">
        <v>2</v>
      </c>
      <c r="AA15" s="43">
        <v>20</v>
      </c>
      <c r="AB15" s="74">
        <v>0.5</v>
      </c>
      <c r="AC15" s="93"/>
      <c r="AD15" s="41"/>
      <c r="AE15" s="41"/>
      <c r="AF15" s="41"/>
      <c r="AG15" s="42"/>
      <c r="AH15" s="45"/>
      <c r="AI15" s="41"/>
      <c r="AJ15" s="9"/>
    </row>
    <row r="16" spans="1:36" s="23" customFormat="1" ht="15" customHeight="1" x14ac:dyDescent="0.25">
      <c r="A16" s="9"/>
      <c r="B16" s="25">
        <v>2005</v>
      </c>
      <c r="C16" s="25" t="s">
        <v>37</v>
      </c>
      <c r="D16" s="32" t="s">
        <v>42</v>
      </c>
      <c r="E16" s="25">
        <v>25</v>
      </c>
      <c r="F16" s="25">
        <v>0</v>
      </c>
      <c r="G16" s="25">
        <v>2</v>
      </c>
      <c r="H16" s="25">
        <v>2</v>
      </c>
      <c r="I16" s="25">
        <v>37</v>
      </c>
      <c r="J16" s="25">
        <v>6</v>
      </c>
      <c r="K16" s="25">
        <v>18</v>
      </c>
      <c r="L16" s="25">
        <v>11</v>
      </c>
      <c r="M16" s="25">
        <f>PRODUCT(F16+G16)</f>
        <v>2</v>
      </c>
      <c r="N16" s="27">
        <v>0.37</v>
      </c>
      <c r="O16" s="28"/>
      <c r="P16" s="25"/>
      <c r="Q16" s="25"/>
      <c r="R16" s="25"/>
      <c r="S16" s="25"/>
      <c r="T16" s="25"/>
      <c r="U16" s="47"/>
      <c r="V16" s="93"/>
      <c r="W16" s="29">
        <v>7</v>
      </c>
      <c r="X16" s="29">
        <v>0</v>
      </c>
      <c r="Y16" s="29">
        <v>1</v>
      </c>
      <c r="Z16" s="29">
        <v>0</v>
      </c>
      <c r="AA16" s="29">
        <v>12</v>
      </c>
      <c r="AB16" s="74">
        <v>0.5</v>
      </c>
      <c r="AC16" s="93"/>
      <c r="AD16" s="25"/>
      <c r="AE16" s="25"/>
      <c r="AF16" s="25"/>
      <c r="AG16" s="25"/>
      <c r="AH16" s="25"/>
      <c r="AI16" s="25"/>
      <c r="AJ16" s="9"/>
    </row>
    <row r="17" spans="1:37" s="23" customFormat="1" ht="15" customHeight="1" x14ac:dyDescent="0.25">
      <c r="A17" s="9"/>
      <c r="B17" s="34">
        <v>2006</v>
      </c>
      <c r="C17" s="34" t="s">
        <v>51</v>
      </c>
      <c r="D17" s="35" t="s">
        <v>36</v>
      </c>
      <c r="E17" s="36"/>
      <c r="F17" s="36" t="s">
        <v>41</v>
      </c>
      <c r="G17" s="88"/>
      <c r="H17" s="87"/>
      <c r="I17" s="35"/>
      <c r="J17" s="35"/>
      <c r="K17" s="35"/>
      <c r="L17" s="35"/>
      <c r="M17" s="35"/>
      <c r="N17" s="35"/>
      <c r="O17" s="28"/>
      <c r="P17" s="25"/>
      <c r="Q17" s="25"/>
      <c r="R17" s="46"/>
      <c r="S17" s="25"/>
      <c r="T17" s="25"/>
      <c r="U17" s="47"/>
      <c r="V17" s="93"/>
      <c r="W17" s="29"/>
      <c r="X17" s="29"/>
      <c r="Y17" s="29"/>
      <c r="Z17" s="29"/>
      <c r="AA17" s="29"/>
      <c r="AB17" s="29"/>
      <c r="AC17" s="93"/>
      <c r="AD17" s="25"/>
      <c r="AE17" s="25"/>
      <c r="AF17" s="46"/>
      <c r="AG17" s="46"/>
      <c r="AH17" s="47"/>
      <c r="AI17" s="25"/>
      <c r="AJ17" s="9"/>
    </row>
    <row r="18" spans="1:37" s="23" customFormat="1" ht="15" customHeight="1" x14ac:dyDescent="0.25">
      <c r="A18" s="9"/>
      <c r="B18" s="25">
        <v>2007</v>
      </c>
      <c r="C18" s="25"/>
      <c r="D18" s="26"/>
      <c r="E18" s="25"/>
      <c r="F18" s="25"/>
      <c r="G18" s="25"/>
      <c r="H18" s="25"/>
      <c r="I18" s="25"/>
      <c r="J18" s="25"/>
      <c r="K18" s="25"/>
      <c r="L18" s="25"/>
      <c r="M18" s="25"/>
      <c r="N18" s="30"/>
      <c r="O18" s="28"/>
      <c r="P18" s="25"/>
      <c r="Q18" s="25"/>
      <c r="R18" s="25"/>
      <c r="S18" s="25"/>
      <c r="T18" s="25"/>
      <c r="U18" s="47"/>
      <c r="V18" s="93"/>
      <c r="W18" s="29"/>
      <c r="X18" s="29"/>
      <c r="Y18" s="29"/>
      <c r="Z18" s="29"/>
      <c r="AA18" s="29"/>
      <c r="AB18" s="29"/>
      <c r="AC18" s="93"/>
      <c r="AD18" s="25"/>
      <c r="AE18" s="25"/>
      <c r="AF18" s="25"/>
      <c r="AG18" s="25"/>
      <c r="AH18" s="25"/>
      <c r="AI18" s="25"/>
      <c r="AJ18" s="9"/>
    </row>
    <row r="19" spans="1:37" s="23" customFormat="1" ht="15" customHeight="1" x14ac:dyDescent="0.25">
      <c r="A19" s="9"/>
      <c r="B19" s="34">
        <v>2007</v>
      </c>
      <c r="C19" s="34" t="s">
        <v>37</v>
      </c>
      <c r="D19" s="35" t="s">
        <v>36</v>
      </c>
      <c r="E19" s="36"/>
      <c r="F19" s="36" t="s">
        <v>41</v>
      </c>
      <c r="G19" s="88"/>
      <c r="H19" s="87"/>
      <c r="I19" s="35"/>
      <c r="J19" s="35"/>
      <c r="K19" s="35"/>
      <c r="L19" s="35"/>
      <c r="M19" s="35"/>
      <c r="N19" s="35"/>
      <c r="O19" s="28"/>
      <c r="P19" s="25"/>
      <c r="Q19" s="25"/>
      <c r="R19" s="25"/>
      <c r="S19" s="25"/>
      <c r="T19" s="25"/>
      <c r="U19" s="47"/>
      <c r="V19" s="93"/>
      <c r="W19" s="29"/>
      <c r="X19" s="29"/>
      <c r="Y19" s="29"/>
      <c r="Z19" s="29"/>
      <c r="AA19" s="29"/>
      <c r="AB19" s="29"/>
      <c r="AC19" s="93"/>
      <c r="AD19" s="25"/>
      <c r="AE19" s="25"/>
      <c r="AF19" s="25"/>
      <c r="AG19" s="25"/>
      <c r="AH19" s="25"/>
      <c r="AI19" s="25"/>
      <c r="AJ19" s="9"/>
    </row>
    <row r="20" spans="1:37" s="23" customFormat="1" ht="15" customHeight="1" x14ac:dyDescent="0.25">
      <c r="A20" s="9"/>
      <c r="B20" s="25">
        <v>2008</v>
      </c>
      <c r="C20" s="25"/>
      <c r="D20" s="26"/>
      <c r="E20" s="25"/>
      <c r="F20" s="25"/>
      <c r="G20" s="25"/>
      <c r="H20" s="25"/>
      <c r="I20" s="25"/>
      <c r="J20" s="25"/>
      <c r="K20" s="25"/>
      <c r="L20" s="25"/>
      <c r="M20" s="25"/>
      <c r="N20" s="30"/>
      <c r="O20" s="28"/>
      <c r="P20" s="25"/>
      <c r="Q20" s="25"/>
      <c r="R20" s="25"/>
      <c r="S20" s="25"/>
      <c r="T20" s="25"/>
      <c r="U20" s="47"/>
      <c r="V20" s="93"/>
      <c r="W20" s="29"/>
      <c r="X20" s="29"/>
      <c r="Y20" s="29"/>
      <c r="Z20" s="29"/>
      <c r="AA20" s="29"/>
      <c r="AB20" s="29"/>
      <c r="AC20" s="93"/>
      <c r="AD20" s="25"/>
      <c r="AE20" s="25"/>
      <c r="AF20" s="25"/>
      <c r="AG20" s="25"/>
      <c r="AH20" s="25"/>
      <c r="AI20" s="25"/>
      <c r="AJ20" s="9"/>
    </row>
    <row r="21" spans="1:37" s="23" customFormat="1" ht="15" customHeight="1" x14ac:dyDescent="0.25">
      <c r="A21" s="9"/>
      <c r="B21" s="25">
        <v>2009</v>
      </c>
      <c r="C21" s="25"/>
      <c r="D21" s="26"/>
      <c r="E21" s="25"/>
      <c r="F21" s="25"/>
      <c r="G21" s="25"/>
      <c r="H21" s="25"/>
      <c r="I21" s="25"/>
      <c r="J21" s="25"/>
      <c r="K21" s="25"/>
      <c r="L21" s="25"/>
      <c r="M21" s="25"/>
      <c r="N21" s="30"/>
      <c r="O21" s="28"/>
      <c r="P21" s="25"/>
      <c r="Q21" s="25"/>
      <c r="R21" s="25"/>
      <c r="S21" s="25"/>
      <c r="T21" s="25"/>
      <c r="U21" s="47"/>
      <c r="V21" s="93"/>
      <c r="W21" s="29"/>
      <c r="X21" s="29"/>
      <c r="Y21" s="29"/>
      <c r="Z21" s="29"/>
      <c r="AA21" s="29"/>
      <c r="AB21" s="29"/>
      <c r="AC21" s="93"/>
      <c r="AD21" s="25"/>
      <c r="AE21" s="25"/>
      <c r="AF21" s="25"/>
      <c r="AG21" s="25"/>
      <c r="AH21" s="25"/>
      <c r="AI21" s="25"/>
      <c r="AJ21" s="9"/>
    </row>
    <row r="22" spans="1:37" s="23" customFormat="1" ht="15" customHeight="1" x14ac:dyDescent="0.25">
      <c r="A22" s="9"/>
      <c r="B22" s="34">
        <v>2010</v>
      </c>
      <c r="C22" s="34" t="s">
        <v>40</v>
      </c>
      <c r="D22" s="35" t="s">
        <v>36</v>
      </c>
      <c r="E22" s="36"/>
      <c r="F22" s="36" t="s">
        <v>41</v>
      </c>
      <c r="G22" s="88"/>
      <c r="H22" s="87"/>
      <c r="I22" s="35"/>
      <c r="J22" s="35"/>
      <c r="K22" s="35"/>
      <c r="L22" s="35"/>
      <c r="M22" s="35"/>
      <c r="N22" s="35"/>
      <c r="O22" s="28"/>
      <c r="P22" s="25"/>
      <c r="Q22" s="25"/>
      <c r="R22" s="25"/>
      <c r="S22" s="25"/>
      <c r="T22" s="25"/>
      <c r="U22" s="47"/>
      <c r="V22" s="93"/>
      <c r="W22" s="29"/>
      <c r="X22" s="29"/>
      <c r="Y22" s="29"/>
      <c r="Z22" s="29"/>
      <c r="AA22" s="29"/>
      <c r="AB22" s="29"/>
      <c r="AC22" s="93"/>
      <c r="AD22" s="25"/>
      <c r="AE22" s="25"/>
      <c r="AF22" s="25"/>
      <c r="AG22" s="25"/>
      <c r="AH22" s="25"/>
      <c r="AI22" s="25"/>
      <c r="AJ22" s="9"/>
    </row>
    <row r="23" spans="1:37" s="23" customFormat="1" ht="15" customHeight="1" x14ac:dyDescent="0.2">
      <c r="A23" s="1"/>
      <c r="B23" s="16" t="s">
        <v>7</v>
      </c>
      <c r="C23" s="17"/>
      <c r="D23" s="15"/>
      <c r="E23" s="18">
        <f t="shared" ref="E23:M23" si="1">SUM(E7:E22)</f>
        <v>180</v>
      </c>
      <c r="F23" s="18">
        <f t="shared" si="1"/>
        <v>1</v>
      </c>
      <c r="G23" s="18">
        <f t="shared" si="1"/>
        <v>30</v>
      </c>
      <c r="H23" s="18">
        <f t="shared" si="1"/>
        <v>50</v>
      </c>
      <c r="I23" s="18">
        <f t="shared" si="1"/>
        <v>506</v>
      </c>
      <c r="J23" s="18">
        <f t="shared" si="1"/>
        <v>102</v>
      </c>
      <c r="K23" s="18">
        <f t="shared" si="1"/>
        <v>224</v>
      </c>
      <c r="L23" s="18">
        <f t="shared" si="1"/>
        <v>149</v>
      </c>
      <c r="M23" s="18">
        <f t="shared" si="1"/>
        <v>31</v>
      </c>
      <c r="N23" s="48">
        <v>0.47199999999999998</v>
      </c>
      <c r="O23" s="24"/>
      <c r="P23" s="18">
        <f t="shared" ref="P23:AI23" si="2">SUM(P7:P22)</f>
        <v>0</v>
      </c>
      <c r="Q23" s="18">
        <f t="shared" si="2"/>
        <v>0</v>
      </c>
      <c r="R23" s="18">
        <f t="shared" si="2"/>
        <v>0</v>
      </c>
      <c r="S23" s="18">
        <f t="shared" si="2"/>
        <v>0</v>
      </c>
      <c r="T23" s="18">
        <f t="shared" si="2"/>
        <v>0</v>
      </c>
      <c r="U23" s="48">
        <v>0</v>
      </c>
      <c r="V23" s="24"/>
      <c r="W23" s="18">
        <f t="shared" si="2"/>
        <v>35</v>
      </c>
      <c r="X23" s="18">
        <f t="shared" si="2"/>
        <v>0</v>
      </c>
      <c r="Y23" s="18">
        <f t="shared" si="2"/>
        <v>15</v>
      </c>
      <c r="Z23" s="18">
        <f t="shared" si="2"/>
        <v>10</v>
      </c>
      <c r="AA23" s="18">
        <f t="shared" si="2"/>
        <v>122</v>
      </c>
      <c r="AB23" s="48">
        <v>0.56200000000000006</v>
      </c>
      <c r="AC23" s="24"/>
      <c r="AD23" s="18">
        <f t="shared" si="2"/>
        <v>0</v>
      </c>
      <c r="AE23" s="18">
        <f t="shared" si="2"/>
        <v>0</v>
      </c>
      <c r="AF23" s="18">
        <f t="shared" si="2"/>
        <v>0</v>
      </c>
      <c r="AG23" s="18">
        <f t="shared" si="2"/>
        <v>0</v>
      </c>
      <c r="AH23" s="18">
        <f t="shared" si="2"/>
        <v>0</v>
      </c>
      <c r="AI23" s="18">
        <f t="shared" si="2"/>
        <v>0</v>
      </c>
      <c r="AJ23" s="9"/>
    </row>
    <row r="24" spans="1:37" ht="15" customHeight="1" x14ac:dyDescent="0.2">
      <c r="A24" s="9"/>
      <c r="B24" s="32" t="s">
        <v>2</v>
      </c>
      <c r="C24" s="47"/>
      <c r="D24" s="49">
        <f>SUM(F23:H23)+((I23-F23-G23)/3)+(E23/3)+(AD23*25)+(AE23*25)+(AF23*10)+(AG23*25)+(AH23*20)+(AI23*15)</f>
        <v>299.33333333333337</v>
      </c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2"/>
      <c r="AI24" s="50"/>
      <c r="AJ24" s="9"/>
    </row>
    <row r="25" spans="1:37" s="23" customFormat="1" ht="15" customHeight="1" x14ac:dyDescent="0.25">
      <c r="A25" s="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28"/>
      <c r="P25" s="50"/>
      <c r="Q25" s="53"/>
      <c r="R25" s="50"/>
      <c r="S25" s="50"/>
      <c r="T25" s="50"/>
      <c r="U25" s="50"/>
      <c r="V25" s="28"/>
      <c r="W25" s="50"/>
      <c r="X25" s="50"/>
      <c r="Y25" s="50"/>
      <c r="Z25" s="50"/>
      <c r="AA25" s="50"/>
      <c r="AB25" s="50"/>
      <c r="AC25" s="28"/>
      <c r="AD25" s="50"/>
      <c r="AE25" s="50"/>
      <c r="AF25" s="50"/>
      <c r="AG25" s="50"/>
      <c r="AH25" s="50"/>
      <c r="AI25" s="50"/>
      <c r="AJ25" s="9"/>
    </row>
    <row r="26" spans="1:37" ht="15" customHeight="1" x14ac:dyDescent="0.25">
      <c r="A26" s="9"/>
      <c r="B26" s="22" t="s">
        <v>25</v>
      </c>
      <c r="C26" s="54"/>
      <c r="D26" s="54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50"/>
      <c r="K26" s="18" t="s">
        <v>27</v>
      </c>
      <c r="L26" s="18" t="s">
        <v>28</v>
      </c>
      <c r="M26" s="18" t="s">
        <v>29</v>
      </c>
      <c r="N26" s="18" t="s">
        <v>22</v>
      </c>
      <c r="O26" s="24"/>
      <c r="P26" s="55" t="s">
        <v>30</v>
      </c>
      <c r="Q26" s="12"/>
      <c r="R26" s="12"/>
      <c r="S26" s="12"/>
      <c r="T26" s="56"/>
      <c r="U26" s="56"/>
      <c r="V26" s="56"/>
      <c r="W26" s="56"/>
      <c r="X26" s="56"/>
      <c r="Y26" s="56"/>
      <c r="Z26" s="56"/>
      <c r="AA26" s="12"/>
      <c r="AB26" s="12"/>
      <c r="AC26" s="56"/>
      <c r="AD26" s="12"/>
      <c r="AE26" s="12"/>
      <c r="AF26" s="12"/>
      <c r="AG26" s="12"/>
      <c r="AH26" s="12"/>
      <c r="AI26" s="57"/>
      <c r="AJ26" s="9"/>
      <c r="AK26" s="50"/>
    </row>
    <row r="27" spans="1:37" ht="15" customHeight="1" x14ac:dyDescent="0.2">
      <c r="A27" s="9"/>
      <c r="B27" s="55" t="s">
        <v>13</v>
      </c>
      <c r="C27" s="12"/>
      <c r="D27" s="57"/>
      <c r="E27" s="25">
        <f>PRODUCT(E23)</f>
        <v>180</v>
      </c>
      <c r="F27" s="25">
        <f>PRODUCT(F23)</f>
        <v>1</v>
      </c>
      <c r="G27" s="25">
        <f>PRODUCT(G23)</f>
        <v>30</v>
      </c>
      <c r="H27" s="25">
        <f>PRODUCT(H23)</f>
        <v>50</v>
      </c>
      <c r="I27" s="25">
        <f>PRODUCT(I23)</f>
        <v>506</v>
      </c>
      <c r="J27" s="50"/>
      <c r="K27" s="58">
        <f>PRODUCT((F27+G27)/E27)</f>
        <v>0.17222222222222222</v>
      </c>
      <c r="L27" s="58">
        <f>PRODUCT(H27/E27)</f>
        <v>0.27777777777777779</v>
      </c>
      <c r="M27" s="58">
        <f>PRODUCT(I27/E27)</f>
        <v>2.8111111111111109</v>
      </c>
      <c r="N27" s="30">
        <f>PRODUCT(N23)</f>
        <v>0.47199999999999998</v>
      </c>
      <c r="O27" s="24"/>
      <c r="P27" s="59" t="s">
        <v>9</v>
      </c>
      <c r="Q27" s="60"/>
      <c r="R27" s="61" t="s">
        <v>44</v>
      </c>
      <c r="S27" s="61"/>
      <c r="T27" s="61"/>
      <c r="U27" s="61"/>
      <c r="V27" s="61"/>
      <c r="W27" s="61"/>
      <c r="X27" s="61"/>
      <c r="Y27" s="61"/>
      <c r="Z27" s="62" t="s">
        <v>11</v>
      </c>
      <c r="AA27" s="61"/>
      <c r="AB27" s="61" t="s">
        <v>58</v>
      </c>
      <c r="AC27" s="61"/>
      <c r="AD27" s="61"/>
      <c r="AE27" s="61"/>
      <c r="AF27" s="61"/>
      <c r="AG27" s="61"/>
      <c r="AH27" s="62"/>
      <c r="AI27" s="94"/>
      <c r="AJ27" s="9"/>
      <c r="AK27" s="50"/>
    </row>
    <row r="28" spans="1:37" ht="15" customHeight="1" x14ac:dyDescent="0.2">
      <c r="A28" s="9"/>
      <c r="B28" s="63" t="s">
        <v>15</v>
      </c>
      <c r="C28" s="64"/>
      <c r="D28" s="65"/>
      <c r="E28" s="25"/>
      <c r="F28" s="25"/>
      <c r="G28" s="25"/>
      <c r="H28" s="25"/>
      <c r="I28" s="25"/>
      <c r="J28" s="50"/>
      <c r="K28" s="58"/>
      <c r="L28" s="58"/>
      <c r="M28" s="58"/>
      <c r="N28" s="30"/>
      <c r="O28" s="24"/>
      <c r="P28" s="66" t="s">
        <v>56</v>
      </c>
      <c r="Q28" s="67"/>
      <c r="R28" s="68" t="s">
        <v>48</v>
      </c>
      <c r="S28" s="68"/>
      <c r="T28" s="68"/>
      <c r="U28" s="68"/>
      <c r="V28" s="68"/>
      <c r="W28" s="68"/>
      <c r="X28" s="68"/>
      <c r="Y28" s="68"/>
      <c r="Z28" s="69" t="s">
        <v>47</v>
      </c>
      <c r="AA28" s="68"/>
      <c r="AB28" s="68" t="s">
        <v>59</v>
      </c>
      <c r="AC28" s="68"/>
      <c r="AD28" s="68"/>
      <c r="AE28" s="68"/>
      <c r="AF28" s="68"/>
      <c r="AG28" s="68"/>
      <c r="AH28" s="69"/>
      <c r="AI28" s="95"/>
      <c r="AJ28" s="9"/>
      <c r="AK28" s="50"/>
    </row>
    <row r="29" spans="1:37" ht="15" customHeight="1" x14ac:dyDescent="0.2">
      <c r="A29" s="9"/>
      <c r="B29" s="70" t="s">
        <v>16</v>
      </c>
      <c r="C29" s="71"/>
      <c r="D29" s="72"/>
      <c r="E29" s="29">
        <f>SUM(W23)</f>
        <v>35</v>
      </c>
      <c r="F29" s="29">
        <f>SUM(X23)</f>
        <v>0</v>
      </c>
      <c r="G29" s="29">
        <f>SUM(Y23)</f>
        <v>15</v>
      </c>
      <c r="H29" s="29">
        <f>SUM(Z23)</f>
        <v>10</v>
      </c>
      <c r="I29" s="29">
        <f>SUM(AA23)</f>
        <v>122</v>
      </c>
      <c r="J29" s="50"/>
      <c r="K29" s="73">
        <f>PRODUCT((F29+G29)/E29)</f>
        <v>0.42857142857142855</v>
      </c>
      <c r="L29" s="73">
        <f>PRODUCT(H29/E29)</f>
        <v>0.2857142857142857</v>
      </c>
      <c r="M29" s="73">
        <f>PRODUCT(I29/E29)</f>
        <v>3.4857142857142858</v>
      </c>
      <c r="N29" s="74">
        <v>0.56200000000000006</v>
      </c>
      <c r="O29" s="24"/>
      <c r="P29" s="66" t="s">
        <v>57</v>
      </c>
      <c r="Q29" s="67"/>
      <c r="R29" s="68" t="s">
        <v>46</v>
      </c>
      <c r="S29" s="68"/>
      <c r="T29" s="68"/>
      <c r="U29" s="68"/>
      <c r="V29" s="68"/>
      <c r="W29" s="68"/>
      <c r="X29" s="68"/>
      <c r="Y29" s="68"/>
      <c r="Z29" s="69" t="s">
        <v>45</v>
      </c>
      <c r="AA29" s="68"/>
      <c r="AB29" s="68" t="s">
        <v>60</v>
      </c>
      <c r="AC29" s="68"/>
      <c r="AD29" s="68"/>
      <c r="AE29" s="68"/>
      <c r="AF29" s="68"/>
      <c r="AG29" s="68"/>
      <c r="AH29" s="69"/>
      <c r="AI29" s="95"/>
      <c r="AJ29" s="9"/>
      <c r="AK29" s="50"/>
    </row>
    <row r="30" spans="1:37" ht="15" customHeight="1" x14ac:dyDescent="0.2">
      <c r="A30" s="9"/>
      <c r="B30" s="75" t="s">
        <v>26</v>
      </c>
      <c r="C30" s="76"/>
      <c r="D30" s="77"/>
      <c r="E30" s="18">
        <f>SUM(E27:E29)</f>
        <v>215</v>
      </c>
      <c r="F30" s="18">
        <f>SUM(F27:F29)</f>
        <v>1</v>
      </c>
      <c r="G30" s="18">
        <f>SUM(G27:G29)</f>
        <v>45</v>
      </c>
      <c r="H30" s="18">
        <f>SUM(H27:H29)</f>
        <v>60</v>
      </c>
      <c r="I30" s="18">
        <f>SUM(I27:I29)</f>
        <v>628</v>
      </c>
      <c r="J30" s="50"/>
      <c r="K30" s="78">
        <f>PRODUCT((F30+G30)/E30)</f>
        <v>0.21395348837209302</v>
      </c>
      <c r="L30" s="78">
        <f>PRODUCT(H30/E30)</f>
        <v>0.27906976744186046</v>
      </c>
      <c r="M30" s="78">
        <f>PRODUCT(I30/E30)</f>
        <v>2.9209302325581397</v>
      </c>
      <c r="N30" s="48">
        <v>0.48699999999999999</v>
      </c>
      <c r="O30" s="24"/>
      <c r="P30" s="79" t="s">
        <v>10</v>
      </c>
      <c r="Q30" s="80"/>
      <c r="R30" s="81" t="s">
        <v>50</v>
      </c>
      <c r="S30" s="82"/>
      <c r="T30" s="82"/>
      <c r="U30" s="82"/>
      <c r="V30" s="82"/>
      <c r="W30" s="82"/>
      <c r="X30" s="82"/>
      <c r="Y30" s="82"/>
      <c r="Z30" s="83" t="s">
        <v>49</v>
      </c>
      <c r="AA30" s="82"/>
      <c r="AB30" s="82" t="s">
        <v>61</v>
      </c>
      <c r="AC30" s="82"/>
      <c r="AD30" s="82"/>
      <c r="AE30" s="82"/>
      <c r="AF30" s="82"/>
      <c r="AG30" s="82"/>
      <c r="AH30" s="83"/>
      <c r="AI30" s="96"/>
      <c r="AJ30" s="9"/>
      <c r="AK30" s="50"/>
    </row>
    <row r="31" spans="1:37" ht="15" customHeight="1" x14ac:dyDescent="0.25">
      <c r="A31" s="9"/>
      <c r="B31" s="52"/>
      <c r="C31" s="52"/>
      <c r="D31" s="52"/>
      <c r="E31" s="52"/>
      <c r="F31" s="52"/>
      <c r="G31" s="52"/>
      <c r="H31" s="52"/>
      <c r="I31" s="52"/>
      <c r="J31" s="50"/>
      <c r="K31" s="52"/>
      <c r="L31" s="52"/>
      <c r="M31" s="52"/>
      <c r="N31" s="51"/>
      <c r="O31" s="24"/>
      <c r="P31" s="50"/>
      <c r="Q31" s="53"/>
      <c r="R31" s="50"/>
      <c r="S31" s="50"/>
      <c r="T31" s="24"/>
      <c r="U31" s="24"/>
      <c r="V31" s="24"/>
      <c r="W31" s="24"/>
      <c r="X31" s="84"/>
      <c r="Y31" s="50"/>
      <c r="Z31" s="50"/>
      <c r="AA31" s="50"/>
      <c r="AB31" s="50"/>
      <c r="AC31" s="24"/>
      <c r="AD31" s="50"/>
      <c r="AE31" s="50"/>
      <c r="AF31" s="50"/>
      <c r="AG31" s="50"/>
      <c r="AH31" s="50"/>
      <c r="AI31" s="50"/>
      <c r="AJ31" s="9"/>
      <c r="AK31" s="24"/>
    </row>
    <row r="32" spans="1:37" ht="15" customHeight="1" x14ac:dyDescent="0.25">
      <c r="A32" s="9"/>
      <c r="B32" s="50" t="s">
        <v>52</v>
      </c>
      <c r="C32" s="50"/>
      <c r="D32" s="50" t="s">
        <v>53</v>
      </c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24"/>
      <c r="P32" s="50"/>
      <c r="Q32" s="53"/>
      <c r="R32" s="50"/>
      <c r="S32" s="50"/>
      <c r="T32" s="24"/>
      <c r="U32" s="24"/>
      <c r="V32" s="24"/>
      <c r="W32" s="24"/>
      <c r="X32" s="84"/>
      <c r="Y32" s="50"/>
      <c r="Z32" s="50"/>
      <c r="AA32" s="50"/>
      <c r="AB32" s="50"/>
      <c r="AC32" s="24"/>
      <c r="AD32" s="50"/>
      <c r="AE32" s="50"/>
      <c r="AF32" s="50"/>
      <c r="AG32" s="50"/>
      <c r="AH32" s="50"/>
      <c r="AI32" s="50"/>
      <c r="AJ32" s="9"/>
    </row>
    <row r="33" spans="1:36" ht="15" customHeight="1" x14ac:dyDescent="0.25">
      <c r="A33" s="9"/>
      <c r="B33" s="50"/>
      <c r="C33" s="50"/>
      <c r="D33" s="50" t="s">
        <v>54</v>
      </c>
      <c r="E33" s="50"/>
      <c r="F33" s="50"/>
      <c r="G33" s="50"/>
      <c r="H33" s="50"/>
      <c r="I33" s="50"/>
      <c r="J33" s="50"/>
      <c r="K33" s="50"/>
      <c r="L33" s="50"/>
      <c r="M33" s="50"/>
      <c r="N33" s="53"/>
      <c r="O33" s="24"/>
      <c r="P33" s="50"/>
      <c r="Q33" s="53"/>
      <c r="R33" s="50"/>
      <c r="S33" s="50"/>
      <c r="T33" s="24"/>
      <c r="U33" s="24"/>
      <c r="V33" s="24"/>
      <c r="W33" s="24"/>
      <c r="X33" s="84"/>
      <c r="Y33" s="50"/>
      <c r="Z33" s="50"/>
      <c r="AA33" s="50"/>
      <c r="AB33" s="50"/>
      <c r="AC33" s="24"/>
      <c r="AD33" s="50"/>
      <c r="AE33" s="50"/>
      <c r="AF33" s="50"/>
      <c r="AG33" s="50"/>
      <c r="AH33" s="50"/>
      <c r="AI33" s="50"/>
      <c r="AJ33" s="9"/>
    </row>
    <row r="34" spans="1:36" ht="15" customHeight="1" x14ac:dyDescent="0.25">
      <c r="A34" s="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3"/>
      <c r="O34" s="24"/>
      <c r="P34" s="50"/>
      <c r="Q34" s="53"/>
      <c r="R34" s="50"/>
      <c r="S34" s="50"/>
      <c r="T34" s="24"/>
      <c r="U34" s="24"/>
      <c r="V34" s="24"/>
      <c r="W34" s="24"/>
      <c r="X34" s="84"/>
      <c r="Y34" s="50"/>
      <c r="Z34" s="50"/>
      <c r="AA34" s="50"/>
      <c r="AB34" s="50"/>
      <c r="AC34" s="24"/>
      <c r="AD34" s="50"/>
      <c r="AE34" s="50"/>
      <c r="AF34" s="50"/>
      <c r="AG34" s="50"/>
      <c r="AH34" s="50"/>
      <c r="AI34" s="50"/>
    </row>
    <row r="35" spans="1:36" ht="15" customHeight="1" x14ac:dyDescent="0.25">
      <c r="A35" s="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24"/>
      <c r="P35" s="50"/>
      <c r="Q35" s="53"/>
      <c r="R35" s="50"/>
      <c r="S35" s="50"/>
      <c r="T35" s="24"/>
      <c r="U35" s="24"/>
      <c r="V35" s="24"/>
      <c r="W35" s="24"/>
      <c r="X35" s="84"/>
      <c r="Y35" s="8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6" ht="15" customHeight="1" x14ac:dyDescent="0.25">
      <c r="A36" s="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4"/>
      <c r="P36" s="50"/>
      <c r="Q36" s="53"/>
      <c r="R36" s="50"/>
      <c r="S36" s="50"/>
      <c r="T36" s="24"/>
      <c r="U36" s="24"/>
      <c r="V36" s="24"/>
      <c r="W36" s="24"/>
      <c r="X36" s="84"/>
      <c r="Y36" s="8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6" ht="15" customHeight="1" x14ac:dyDescent="0.25">
      <c r="A37" s="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4"/>
      <c r="P37" s="50"/>
      <c r="Q37" s="53"/>
      <c r="R37" s="50"/>
      <c r="S37" s="50"/>
      <c r="T37" s="24"/>
      <c r="U37" s="24"/>
      <c r="V37" s="24"/>
      <c r="W37" s="24"/>
      <c r="X37" s="84"/>
      <c r="Y37" s="8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6" ht="15" customHeight="1" x14ac:dyDescent="0.25">
      <c r="A38" s="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24"/>
      <c r="P38" s="50"/>
      <c r="Q38" s="53"/>
      <c r="R38" s="50"/>
      <c r="S38" s="50"/>
      <c r="T38" s="24"/>
      <c r="U38" s="24"/>
      <c r="V38" s="24"/>
      <c r="W38" s="24"/>
      <c r="X38" s="84"/>
      <c r="Y38" s="8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6" ht="15" customHeight="1" x14ac:dyDescent="0.25">
      <c r="A39" s="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4"/>
      <c r="P39" s="50"/>
      <c r="Q39" s="53"/>
      <c r="R39" s="50"/>
      <c r="S39" s="50"/>
      <c r="T39" s="24"/>
      <c r="U39" s="24"/>
      <c r="V39" s="24"/>
      <c r="W39" s="24"/>
      <c r="X39" s="84"/>
      <c r="Y39" s="8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6" ht="15" customHeight="1" x14ac:dyDescent="0.25">
      <c r="A40" s="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24"/>
      <c r="P40" s="50"/>
      <c r="Q40" s="53"/>
      <c r="R40" s="50"/>
      <c r="S40" s="50"/>
      <c r="T40" s="24"/>
      <c r="U40" s="24"/>
      <c r="V40" s="24"/>
      <c r="W40" s="24"/>
      <c r="X40" s="84"/>
      <c r="Y40" s="8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6" ht="15" customHeight="1" x14ac:dyDescent="0.25">
      <c r="A41" s="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24"/>
      <c r="P41" s="50"/>
      <c r="Q41" s="53"/>
      <c r="R41" s="50"/>
      <c r="S41" s="50"/>
      <c r="T41" s="24"/>
      <c r="U41" s="24"/>
      <c r="V41" s="24"/>
      <c r="W41" s="24"/>
      <c r="X41" s="84"/>
      <c r="Y41" s="8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24"/>
      <c r="P42" s="50"/>
      <c r="Q42" s="53"/>
      <c r="R42" s="50"/>
      <c r="S42" s="50"/>
      <c r="T42" s="24"/>
      <c r="U42" s="24"/>
      <c r="V42" s="24"/>
      <c r="W42" s="24"/>
      <c r="X42" s="84"/>
      <c r="Y42" s="8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4"/>
      <c r="P43" s="50"/>
      <c r="Q43" s="53"/>
      <c r="R43" s="50"/>
      <c r="S43" s="50"/>
      <c r="T43" s="24"/>
      <c r="U43" s="24"/>
      <c r="V43" s="24"/>
      <c r="W43" s="24"/>
      <c r="X43" s="84"/>
      <c r="Y43" s="8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4"/>
      <c r="P44" s="50"/>
      <c r="Q44" s="53"/>
      <c r="R44" s="50"/>
      <c r="S44" s="50"/>
      <c r="T44" s="24"/>
      <c r="U44" s="24"/>
      <c r="V44" s="24"/>
      <c r="W44" s="24"/>
      <c r="X44" s="84"/>
      <c r="Y44" s="8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4"/>
      <c r="P45" s="50"/>
      <c r="Q45" s="53"/>
      <c r="R45" s="50"/>
      <c r="S45" s="50"/>
      <c r="T45" s="24"/>
      <c r="U45" s="24"/>
      <c r="V45" s="24"/>
      <c r="W45" s="24"/>
      <c r="X45" s="84"/>
      <c r="Y45" s="8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4"/>
      <c r="P46" s="50"/>
      <c r="Q46" s="53"/>
      <c r="R46" s="50"/>
      <c r="S46" s="50"/>
      <c r="T46" s="24"/>
      <c r="U46" s="24"/>
      <c r="V46" s="24"/>
      <c r="W46" s="24"/>
      <c r="X46" s="84"/>
      <c r="Y46" s="8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4"/>
      <c r="P47" s="50"/>
      <c r="Q47" s="53"/>
      <c r="R47" s="50"/>
      <c r="S47" s="50"/>
      <c r="T47" s="24"/>
      <c r="U47" s="24"/>
      <c r="V47" s="24"/>
      <c r="W47" s="24"/>
      <c r="X47" s="84"/>
      <c r="Y47" s="8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4"/>
      <c r="P48" s="50"/>
      <c r="Q48" s="53"/>
      <c r="R48" s="50"/>
      <c r="S48" s="50"/>
      <c r="T48" s="24"/>
      <c r="U48" s="24"/>
      <c r="V48" s="24"/>
      <c r="W48" s="24"/>
      <c r="X48" s="84"/>
      <c r="Y48" s="8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4"/>
      <c r="P49" s="50"/>
      <c r="Q49" s="53"/>
      <c r="R49" s="50"/>
      <c r="S49" s="50"/>
      <c r="T49" s="24"/>
      <c r="U49" s="24"/>
      <c r="V49" s="24"/>
      <c r="W49" s="24"/>
      <c r="X49" s="84"/>
      <c r="Y49" s="8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4"/>
      <c r="P50" s="50"/>
      <c r="Q50" s="53"/>
      <c r="R50" s="50"/>
      <c r="S50" s="50"/>
      <c r="T50" s="24"/>
      <c r="U50" s="24"/>
      <c r="V50" s="24"/>
      <c r="W50" s="24"/>
      <c r="X50" s="84"/>
      <c r="Y50" s="8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4"/>
      <c r="P51" s="50"/>
      <c r="Q51" s="53"/>
      <c r="R51" s="50"/>
      <c r="S51" s="50"/>
      <c r="T51" s="24"/>
      <c r="U51" s="24"/>
      <c r="V51" s="24"/>
      <c r="W51" s="24"/>
      <c r="X51" s="84"/>
      <c r="Y51" s="8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4"/>
      <c r="P52" s="50"/>
      <c r="Q52" s="53"/>
      <c r="R52" s="50"/>
      <c r="S52" s="50"/>
      <c r="T52" s="24"/>
      <c r="U52" s="24"/>
      <c r="V52" s="24"/>
      <c r="W52" s="24"/>
      <c r="X52" s="84"/>
      <c r="Y52" s="8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4"/>
      <c r="P53" s="50"/>
      <c r="Q53" s="53"/>
      <c r="R53" s="50"/>
      <c r="S53" s="50"/>
      <c r="T53" s="24"/>
      <c r="U53" s="24"/>
      <c r="V53" s="24"/>
      <c r="W53" s="24"/>
      <c r="X53" s="84"/>
      <c r="Y53" s="8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4"/>
      <c r="P54" s="50"/>
      <c r="Q54" s="53"/>
      <c r="R54" s="50"/>
      <c r="S54" s="50"/>
      <c r="T54" s="24"/>
      <c r="U54" s="24"/>
      <c r="V54" s="24"/>
      <c r="W54" s="24"/>
      <c r="X54" s="84"/>
      <c r="Y54" s="8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4"/>
      <c r="P55" s="50"/>
      <c r="Q55" s="53"/>
      <c r="R55" s="50"/>
      <c r="S55" s="50"/>
      <c r="T55" s="24"/>
      <c r="U55" s="24"/>
      <c r="V55" s="24"/>
      <c r="W55" s="24"/>
      <c r="X55" s="84"/>
      <c r="Y55" s="8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4"/>
      <c r="P56" s="50"/>
      <c r="Q56" s="53"/>
      <c r="R56" s="50"/>
      <c r="S56" s="50"/>
      <c r="T56" s="24"/>
      <c r="U56" s="24"/>
      <c r="V56" s="24"/>
      <c r="W56" s="24"/>
      <c r="X56" s="84"/>
      <c r="Y56" s="8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4"/>
      <c r="P57" s="50"/>
      <c r="Q57" s="53"/>
      <c r="R57" s="50"/>
      <c r="S57" s="50"/>
      <c r="T57" s="24"/>
      <c r="U57" s="24"/>
      <c r="V57" s="24"/>
      <c r="W57" s="24"/>
      <c r="X57" s="84"/>
      <c r="Y57" s="8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4"/>
      <c r="P58" s="50"/>
      <c r="Q58" s="53"/>
      <c r="R58" s="50"/>
      <c r="S58" s="50"/>
      <c r="T58" s="24"/>
      <c r="U58" s="24"/>
      <c r="V58" s="24"/>
      <c r="W58" s="24"/>
      <c r="X58" s="84"/>
      <c r="Y58" s="8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4"/>
      <c r="P59" s="50"/>
      <c r="Q59" s="53"/>
      <c r="R59" s="50"/>
      <c r="S59" s="50"/>
      <c r="T59" s="24"/>
      <c r="U59" s="24"/>
      <c r="V59" s="24"/>
      <c r="W59" s="24"/>
      <c r="X59" s="84"/>
      <c r="Y59" s="8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4"/>
      <c r="P60" s="50"/>
      <c r="Q60" s="53"/>
      <c r="R60" s="50"/>
      <c r="S60" s="50"/>
      <c r="T60" s="24"/>
      <c r="U60" s="24"/>
      <c r="V60" s="24"/>
      <c r="W60" s="24"/>
      <c r="X60" s="84"/>
      <c r="Y60" s="8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4"/>
      <c r="P61" s="50"/>
      <c r="Q61" s="53"/>
      <c r="R61" s="50"/>
      <c r="S61" s="50"/>
      <c r="T61" s="24"/>
      <c r="U61" s="24"/>
      <c r="V61" s="24"/>
      <c r="W61" s="24"/>
      <c r="X61" s="84"/>
      <c r="Y61" s="8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4"/>
      <c r="P62" s="50"/>
      <c r="Q62" s="53"/>
      <c r="R62" s="50"/>
      <c r="S62" s="50"/>
      <c r="T62" s="24"/>
      <c r="U62" s="24"/>
      <c r="V62" s="24"/>
      <c r="W62" s="24"/>
      <c r="X62" s="84"/>
      <c r="Y62" s="8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4"/>
      <c r="P63" s="50"/>
      <c r="Q63" s="53"/>
      <c r="R63" s="50"/>
      <c r="S63" s="50"/>
      <c r="T63" s="24"/>
      <c r="U63" s="24"/>
      <c r="V63" s="24"/>
      <c r="W63" s="24"/>
      <c r="X63" s="84"/>
      <c r="Y63" s="8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4"/>
      <c r="P64" s="50"/>
      <c r="Q64" s="53"/>
      <c r="R64" s="50"/>
      <c r="S64" s="50"/>
      <c r="T64" s="24"/>
      <c r="U64" s="24"/>
      <c r="V64" s="24"/>
      <c r="W64" s="24"/>
      <c r="X64" s="84"/>
      <c r="Y64" s="8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4"/>
      <c r="P65" s="50"/>
      <c r="Q65" s="53"/>
      <c r="R65" s="50"/>
      <c r="S65" s="50"/>
      <c r="T65" s="24"/>
      <c r="U65" s="24"/>
      <c r="V65" s="24"/>
      <c r="W65" s="24"/>
      <c r="X65" s="84"/>
      <c r="Y65" s="8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4"/>
      <c r="P66" s="50"/>
      <c r="Q66" s="53"/>
      <c r="R66" s="50"/>
      <c r="S66" s="50"/>
      <c r="T66" s="24"/>
      <c r="U66" s="24"/>
      <c r="V66" s="24"/>
      <c r="W66" s="24"/>
      <c r="X66" s="84"/>
      <c r="Y66" s="8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24"/>
      <c r="P67" s="50"/>
      <c r="Q67" s="53"/>
      <c r="R67" s="50"/>
      <c r="S67" s="50"/>
      <c r="T67" s="24"/>
      <c r="U67" s="24"/>
      <c r="V67" s="24"/>
      <c r="W67" s="24"/>
      <c r="X67" s="84"/>
      <c r="Y67" s="8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4"/>
      <c r="P68" s="50"/>
      <c r="Q68" s="53"/>
      <c r="R68" s="50"/>
      <c r="S68" s="50"/>
      <c r="T68" s="24"/>
      <c r="U68" s="24"/>
      <c r="V68" s="24"/>
      <c r="W68" s="24"/>
      <c r="X68" s="84"/>
      <c r="Y68" s="8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24"/>
      <c r="P69" s="50"/>
      <c r="Q69" s="53"/>
      <c r="R69" s="50"/>
      <c r="S69" s="50"/>
      <c r="T69" s="24"/>
      <c r="U69" s="24"/>
      <c r="V69" s="24"/>
      <c r="W69" s="24"/>
      <c r="X69" s="84"/>
      <c r="Y69" s="8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24"/>
      <c r="P70" s="50"/>
      <c r="Q70" s="53"/>
      <c r="R70" s="50"/>
      <c r="S70" s="50"/>
      <c r="T70" s="24"/>
      <c r="U70" s="24"/>
      <c r="V70" s="24"/>
      <c r="W70" s="24"/>
      <c r="X70" s="84"/>
      <c r="Y70" s="8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24"/>
      <c r="P71" s="50"/>
      <c r="Q71" s="53"/>
      <c r="R71" s="50"/>
      <c r="S71" s="50"/>
      <c r="T71" s="24"/>
      <c r="U71" s="24"/>
      <c r="V71" s="24"/>
      <c r="W71" s="24"/>
      <c r="X71" s="84"/>
      <c r="Y71" s="8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4"/>
      <c r="P72" s="50"/>
      <c r="Q72" s="53"/>
      <c r="R72" s="50"/>
      <c r="S72" s="50"/>
      <c r="T72" s="24"/>
      <c r="U72" s="24"/>
      <c r="V72" s="24"/>
      <c r="W72" s="24"/>
      <c r="X72" s="84"/>
      <c r="Y72" s="8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24"/>
      <c r="P73" s="50"/>
      <c r="Q73" s="53"/>
      <c r="R73" s="50"/>
      <c r="S73" s="50"/>
      <c r="T73" s="24"/>
      <c r="U73" s="24"/>
      <c r="V73" s="24"/>
      <c r="W73" s="24"/>
      <c r="X73" s="84"/>
      <c r="Y73" s="8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24"/>
      <c r="P74" s="50"/>
      <c r="Q74" s="53"/>
      <c r="R74" s="50"/>
      <c r="S74" s="50"/>
      <c r="T74" s="24"/>
      <c r="U74" s="24"/>
      <c r="V74" s="24"/>
      <c r="W74" s="24"/>
      <c r="X74" s="84"/>
      <c r="Y74" s="8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24"/>
      <c r="P75" s="50"/>
      <c r="Q75" s="53"/>
      <c r="R75" s="50"/>
      <c r="S75" s="50"/>
      <c r="T75" s="24"/>
      <c r="U75" s="24"/>
      <c r="V75" s="24"/>
      <c r="W75" s="24"/>
      <c r="X75" s="84"/>
      <c r="Y75" s="8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24"/>
      <c r="P76" s="50"/>
      <c r="Q76" s="53"/>
      <c r="R76" s="50"/>
      <c r="S76" s="50"/>
      <c r="T76" s="24"/>
      <c r="U76" s="24"/>
      <c r="V76" s="24"/>
      <c r="W76" s="24"/>
      <c r="X76" s="84"/>
      <c r="Y76" s="8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24"/>
      <c r="P77" s="50"/>
      <c r="Q77" s="53"/>
      <c r="R77" s="50"/>
      <c r="S77" s="50"/>
      <c r="T77" s="24"/>
      <c r="U77" s="24"/>
      <c r="V77" s="24"/>
      <c r="W77" s="24"/>
      <c r="X77" s="84"/>
      <c r="Y77" s="8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24"/>
      <c r="P78" s="50"/>
      <c r="Q78" s="53"/>
      <c r="R78" s="50"/>
      <c r="S78" s="50"/>
      <c r="T78" s="24"/>
      <c r="U78" s="24"/>
      <c r="V78" s="24"/>
      <c r="W78" s="24"/>
      <c r="X78" s="84"/>
      <c r="Y78" s="8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24"/>
      <c r="P79" s="50"/>
      <c r="Q79" s="53"/>
      <c r="R79" s="50"/>
      <c r="S79" s="50"/>
      <c r="T79" s="24"/>
      <c r="U79" s="24"/>
      <c r="V79" s="24"/>
      <c r="W79" s="24"/>
      <c r="X79" s="84"/>
      <c r="Y79" s="8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24"/>
      <c r="P80" s="50"/>
      <c r="Q80" s="53"/>
      <c r="R80" s="50"/>
      <c r="S80" s="50"/>
      <c r="T80" s="24"/>
      <c r="U80" s="24"/>
      <c r="V80" s="24"/>
      <c r="W80" s="24"/>
      <c r="X80" s="84"/>
      <c r="Y80" s="8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24"/>
      <c r="P81" s="50"/>
      <c r="Q81" s="53"/>
      <c r="R81" s="50"/>
      <c r="S81" s="50"/>
      <c r="T81" s="24"/>
      <c r="U81" s="24"/>
      <c r="V81" s="24"/>
      <c r="W81" s="24"/>
      <c r="X81" s="84"/>
      <c r="Y81" s="8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24"/>
      <c r="P82" s="50"/>
      <c r="Q82" s="53"/>
      <c r="R82" s="50"/>
      <c r="S82" s="50"/>
      <c r="T82" s="24"/>
      <c r="U82" s="24"/>
      <c r="V82" s="24"/>
      <c r="W82" s="24"/>
      <c r="X82" s="84"/>
      <c r="Y82" s="8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24"/>
      <c r="P83" s="50"/>
      <c r="Q83" s="53"/>
      <c r="R83" s="50"/>
      <c r="S83" s="50"/>
      <c r="T83" s="24"/>
      <c r="U83" s="24"/>
      <c r="V83" s="24"/>
      <c r="W83" s="24"/>
      <c r="X83" s="84"/>
      <c r="Y83" s="8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24"/>
      <c r="P84" s="50"/>
      <c r="Q84" s="53"/>
      <c r="R84" s="50"/>
      <c r="S84" s="50"/>
      <c r="T84" s="24"/>
      <c r="U84" s="24"/>
      <c r="V84" s="24"/>
      <c r="W84" s="24"/>
      <c r="X84" s="84"/>
      <c r="Y84" s="8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24"/>
      <c r="P85" s="50"/>
      <c r="Q85" s="53"/>
      <c r="R85" s="50"/>
      <c r="S85" s="50"/>
      <c r="T85" s="24"/>
      <c r="U85" s="24"/>
      <c r="V85" s="24"/>
      <c r="W85" s="24"/>
      <c r="X85" s="84"/>
      <c r="Y85" s="8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24"/>
      <c r="P86" s="50"/>
      <c r="Q86" s="53"/>
      <c r="R86" s="50"/>
      <c r="S86" s="50"/>
      <c r="T86" s="24"/>
      <c r="U86" s="24"/>
      <c r="V86" s="24"/>
      <c r="W86" s="24"/>
      <c r="X86" s="84"/>
      <c r="Y86" s="8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24"/>
      <c r="P87" s="50"/>
      <c r="Q87" s="53"/>
      <c r="R87" s="50"/>
      <c r="S87" s="50"/>
      <c r="T87" s="24"/>
      <c r="U87" s="24"/>
      <c r="V87" s="24"/>
      <c r="W87" s="24"/>
      <c r="X87" s="84"/>
      <c r="Y87" s="8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24"/>
      <c r="P88" s="50"/>
      <c r="Q88" s="53"/>
      <c r="R88" s="50"/>
      <c r="S88" s="50"/>
      <c r="T88" s="24"/>
      <c r="U88" s="24"/>
      <c r="V88" s="24"/>
      <c r="W88" s="24"/>
      <c r="X88" s="84"/>
      <c r="Y88" s="8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24"/>
      <c r="P89" s="50"/>
      <c r="Q89" s="53"/>
      <c r="R89" s="50"/>
      <c r="S89" s="50"/>
      <c r="T89" s="24"/>
      <c r="U89" s="24"/>
      <c r="V89" s="24"/>
      <c r="W89" s="24"/>
      <c r="X89" s="84"/>
      <c r="Y89" s="8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24"/>
      <c r="P90" s="50"/>
      <c r="Q90" s="53"/>
      <c r="R90" s="50"/>
      <c r="S90" s="50"/>
      <c r="T90" s="24"/>
      <c r="U90" s="24"/>
      <c r="V90" s="24"/>
      <c r="W90" s="24"/>
      <c r="X90" s="84"/>
      <c r="Y90" s="8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24"/>
      <c r="P91" s="50"/>
      <c r="Q91" s="53"/>
      <c r="R91" s="50"/>
      <c r="S91" s="50"/>
      <c r="T91" s="24"/>
      <c r="U91" s="24"/>
      <c r="V91" s="24"/>
      <c r="W91" s="24"/>
      <c r="X91" s="84"/>
      <c r="Y91" s="8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24"/>
      <c r="P92" s="50"/>
      <c r="Q92" s="53"/>
      <c r="R92" s="50"/>
      <c r="S92" s="50"/>
      <c r="T92" s="24"/>
      <c r="U92" s="24"/>
      <c r="V92" s="24"/>
      <c r="W92" s="24"/>
      <c r="X92" s="84"/>
      <c r="Y92" s="8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4"/>
      <c r="P93" s="50"/>
      <c r="Q93" s="53"/>
      <c r="R93" s="50"/>
      <c r="S93" s="50"/>
      <c r="T93" s="24"/>
      <c r="U93" s="24"/>
      <c r="V93" s="24"/>
      <c r="W93" s="24"/>
      <c r="X93" s="84"/>
      <c r="Y93" s="8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24"/>
      <c r="P94" s="50"/>
      <c r="Q94" s="53"/>
      <c r="R94" s="50"/>
      <c r="S94" s="50"/>
      <c r="T94" s="24"/>
      <c r="U94" s="24"/>
      <c r="V94" s="24"/>
      <c r="W94" s="24"/>
      <c r="X94" s="84"/>
      <c r="Y94" s="8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24"/>
      <c r="P95" s="50"/>
      <c r="Q95" s="53"/>
      <c r="R95" s="50"/>
      <c r="S95" s="50"/>
      <c r="T95" s="24"/>
      <c r="U95" s="24"/>
      <c r="V95" s="24"/>
      <c r="W95" s="24"/>
      <c r="X95" s="84"/>
      <c r="Y95" s="8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24"/>
      <c r="P96" s="50"/>
      <c r="Q96" s="53"/>
      <c r="R96" s="50"/>
      <c r="S96" s="50"/>
      <c r="T96" s="24"/>
      <c r="U96" s="24"/>
      <c r="V96" s="24"/>
      <c r="W96" s="24"/>
      <c r="X96" s="84"/>
      <c r="Y96" s="8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6" ht="15" customHeight="1" x14ac:dyDescent="0.25">
      <c r="A97" s="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4"/>
      <c r="P97" s="50"/>
      <c r="Q97" s="53"/>
      <c r="R97" s="50"/>
      <c r="S97" s="50"/>
      <c r="T97" s="24"/>
      <c r="U97" s="24"/>
      <c r="V97" s="24"/>
      <c r="W97" s="24"/>
      <c r="X97" s="84"/>
      <c r="Y97" s="8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6" ht="15" customHeight="1" x14ac:dyDescent="0.25">
      <c r="A98" s="9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4"/>
      <c r="P98" s="50"/>
      <c r="Q98" s="53"/>
      <c r="R98" s="50"/>
      <c r="S98" s="50"/>
      <c r="T98" s="24"/>
      <c r="U98" s="24"/>
      <c r="V98" s="24"/>
      <c r="W98" s="24"/>
      <c r="X98" s="84"/>
      <c r="Y98" s="8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6" ht="15" customHeight="1" x14ac:dyDescent="0.25">
      <c r="A99" s="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4"/>
      <c r="P99" s="50"/>
      <c r="Q99" s="53"/>
      <c r="R99" s="50"/>
      <c r="S99" s="50"/>
      <c r="T99" s="24"/>
      <c r="U99" s="24"/>
      <c r="V99" s="24"/>
      <c r="W99" s="24"/>
      <c r="X99" s="84"/>
      <c r="Y99" s="8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6" ht="15" customHeight="1" x14ac:dyDescent="0.25">
      <c r="A100" s="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4"/>
      <c r="P100" s="50"/>
      <c r="Q100" s="53"/>
      <c r="R100" s="50"/>
      <c r="S100" s="50"/>
      <c r="T100" s="24"/>
      <c r="U100" s="24"/>
      <c r="V100" s="24"/>
      <c r="W100" s="24"/>
      <c r="X100" s="84"/>
      <c r="Y100" s="8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6" ht="15" customHeight="1" x14ac:dyDescent="0.25">
      <c r="A101" s="9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4"/>
      <c r="P101" s="50"/>
      <c r="Q101" s="53"/>
      <c r="R101" s="50"/>
      <c r="S101" s="50"/>
      <c r="T101" s="24"/>
      <c r="U101" s="24"/>
      <c r="V101" s="24"/>
      <c r="W101" s="24"/>
      <c r="X101" s="84"/>
      <c r="Y101" s="8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6" ht="15" customHeight="1" x14ac:dyDescent="0.25">
      <c r="A102" s="9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4"/>
      <c r="P102" s="50"/>
      <c r="Q102" s="53"/>
      <c r="R102" s="50"/>
      <c r="S102" s="50"/>
      <c r="T102" s="24"/>
      <c r="U102" s="24"/>
      <c r="V102" s="24"/>
      <c r="W102" s="24"/>
      <c r="X102" s="84"/>
      <c r="Y102" s="8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6" ht="15" customHeight="1" x14ac:dyDescent="0.25">
      <c r="A103" s="9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3"/>
      <c r="O103" s="24"/>
      <c r="P103" s="50"/>
      <c r="Q103" s="53"/>
      <c r="R103" s="50"/>
      <c r="S103" s="50"/>
      <c r="T103" s="24"/>
      <c r="U103" s="24"/>
      <c r="V103" s="24"/>
      <c r="W103" s="24"/>
      <c r="X103" s="84"/>
      <c r="Y103" s="50"/>
      <c r="Z103" s="50"/>
      <c r="AA103" s="50"/>
      <c r="AB103" s="50"/>
      <c r="AC103" s="24"/>
      <c r="AD103" s="50"/>
      <c r="AE103" s="50"/>
      <c r="AF103" s="50"/>
      <c r="AG103" s="50"/>
      <c r="AH103" s="50"/>
      <c r="AI103" s="50"/>
      <c r="AJ103" s="8"/>
    </row>
    <row r="104" spans="1:36" ht="15" customHeight="1" x14ac:dyDescent="0.25">
      <c r="A104" s="9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3"/>
      <c r="O104" s="24"/>
      <c r="P104" s="50"/>
      <c r="Q104" s="53"/>
      <c r="R104" s="50"/>
      <c r="S104" s="50"/>
      <c r="T104" s="24"/>
      <c r="U104" s="24"/>
      <c r="V104" s="24"/>
      <c r="W104" s="24"/>
      <c r="X104" s="84"/>
      <c r="Y104" s="50"/>
      <c r="Z104" s="50"/>
      <c r="AA104" s="50"/>
      <c r="AB104" s="50"/>
      <c r="AC104" s="24"/>
      <c r="AD104" s="50"/>
      <c r="AE104" s="50"/>
      <c r="AF104" s="50"/>
      <c r="AG104" s="50"/>
      <c r="AH104" s="50"/>
      <c r="AI104" s="50"/>
      <c r="AJ104" s="8"/>
    </row>
    <row r="105" spans="1:36" ht="15" customHeight="1" x14ac:dyDescent="0.25">
      <c r="A105" s="9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3"/>
      <c r="O105" s="24"/>
      <c r="P105" s="50"/>
      <c r="Q105" s="53"/>
      <c r="R105" s="50"/>
      <c r="S105" s="50"/>
      <c r="T105" s="24"/>
      <c r="U105" s="24"/>
      <c r="V105" s="24"/>
      <c r="W105" s="24"/>
      <c r="X105" s="84"/>
      <c r="Y105" s="50"/>
      <c r="Z105" s="50"/>
      <c r="AA105" s="50"/>
      <c r="AB105" s="50"/>
      <c r="AC105" s="24"/>
      <c r="AD105" s="50"/>
      <c r="AE105" s="50"/>
      <c r="AF105" s="50"/>
      <c r="AG105" s="50"/>
      <c r="AH105" s="50"/>
      <c r="AI105" s="50"/>
      <c r="AJ105" s="8"/>
    </row>
    <row r="106" spans="1:36" ht="15" customHeight="1" x14ac:dyDescent="0.25">
      <c r="A106" s="9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3"/>
      <c r="O106" s="24"/>
      <c r="P106" s="50"/>
      <c r="Q106" s="53"/>
      <c r="R106" s="50"/>
      <c r="S106" s="50"/>
      <c r="T106" s="24"/>
      <c r="U106" s="24"/>
      <c r="V106" s="24"/>
      <c r="W106" s="24"/>
      <c r="X106" s="84"/>
      <c r="Y106" s="50"/>
      <c r="Z106" s="50"/>
      <c r="AA106" s="50"/>
      <c r="AB106" s="50"/>
      <c r="AC106" s="24"/>
      <c r="AD106" s="50"/>
      <c r="AE106" s="50"/>
      <c r="AF106" s="50"/>
      <c r="AG106" s="50"/>
      <c r="AH106" s="50"/>
      <c r="AI106" s="50"/>
      <c r="AJ106" s="8"/>
    </row>
    <row r="107" spans="1:36" ht="15" customHeight="1" x14ac:dyDescent="0.25">
      <c r="A107" s="9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3"/>
      <c r="O107" s="24"/>
      <c r="P107" s="50"/>
      <c r="Q107" s="53"/>
      <c r="R107" s="50"/>
      <c r="S107" s="50"/>
      <c r="T107" s="24"/>
      <c r="U107" s="24"/>
      <c r="V107" s="24"/>
      <c r="W107" s="24"/>
      <c r="X107" s="84"/>
      <c r="Y107" s="50"/>
      <c r="Z107" s="50"/>
      <c r="AA107" s="50"/>
      <c r="AB107" s="50"/>
      <c r="AC107" s="24"/>
      <c r="AD107" s="50"/>
      <c r="AE107" s="50"/>
      <c r="AF107" s="50"/>
      <c r="AG107" s="50"/>
      <c r="AH107" s="50"/>
      <c r="AI107" s="50"/>
      <c r="AJ107" s="8"/>
    </row>
    <row r="108" spans="1:36" ht="15" customHeight="1" x14ac:dyDescent="0.25">
      <c r="A108" s="9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3"/>
      <c r="O108" s="24"/>
      <c r="P108" s="50"/>
      <c r="Q108" s="53"/>
      <c r="R108" s="50"/>
      <c r="S108" s="50"/>
      <c r="T108" s="24"/>
      <c r="U108" s="24"/>
      <c r="V108" s="24"/>
      <c r="W108" s="24"/>
      <c r="X108" s="84"/>
      <c r="Y108" s="50"/>
      <c r="Z108" s="50"/>
      <c r="AA108" s="50"/>
      <c r="AB108" s="50"/>
      <c r="AC108" s="24"/>
      <c r="AD108" s="50"/>
      <c r="AE108" s="50"/>
      <c r="AF108" s="50"/>
      <c r="AG108" s="50"/>
      <c r="AH108" s="50"/>
      <c r="AI108" s="50"/>
      <c r="AJ10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34</v>
      </c>
      <c r="C1" s="3"/>
      <c r="D1" s="4"/>
      <c r="E1" s="5" t="s">
        <v>65</v>
      </c>
      <c r="F1" s="97"/>
      <c r="G1" s="98"/>
      <c r="H1" s="9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7"/>
      <c r="AB1" s="97"/>
      <c r="AC1" s="98"/>
      <c r="AD1" s="9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9" t="s">
        <v>55</v>
      </c>
      <c r="C2" s="90"/>
      <c r="D2" s="91"/>
      <c r="E2" s="13" t="s">
        <v>13</v>
      </c>
      <c r="F2" s="14"/>
      <c r="G2" s="14"/>
      <c r="H2" s="14"/>
      <c r="I2" s="20"/>
      <c r="J2" s="15"/>
      <c r="K2" s="92"/>
      <c r="L2" s="22" t="s">
        <v>66</v>
      </c>
      <c r="M2" s="14"/>
      <c r="N2" s="14"/>
      <c r="O2" s="21"/>
      <c r="P2" s="19"/>
      <c r="Q2" s="22" t="s">
        <v>67</v>
      </c>
      <c r="R2" s="14"/>
      <c r="S2" s="14"/>
      <c r="T2" s="14"/>
      <c r="U2" s="20"/>
      <c r="V2" s="21"/>
      <c r="W2" s="19"/>
      <c r="X2" s="99" t="s">
        <v>68</v>
      </c>
      <c r="Y2" s="100"/>
      <c r="Z2" s="101"/>
      <c r="AA2" s="13" t="s">
        <v>13</v>
      </c>
      <c r="AB2" s="14"/>
      <c r="AC2" s="14"/>
      <c r="AD2" s="14"/>
      <c r="AE2" s="20"/>
      <c r="AF2" s="15"/>
      <c r="AG2" s="92"/>
      <c r="AH2" s="22" t="s">
        <v>69</v>
      </c>
      <c r="AI2" s="14"/>
      <c r="AJ2" s="14"/>
      <c r="AK2" s="21"/>
      <c r="AL2" s="19"/>
      <c r="AM2" s="22" t="s">
        <v>67</v>
      </c>
      <c r="AN2" s="14"/>
      <c r="AO2" s="14"/>
      <c r="AP2" s="14"/>
      <c r="AQ2" s="20"/>
      <c r="AR2" s="21"/>
      <c r="AS2" s="102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2"/>
      <c r="L3" s="18" t="s">
        <v>5</v>
      </c>
      <c r="M3" s="18" t="s">
        <v>6</v>
      </c>
      <c r="N3" s="18" t="s">
        <v>70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2"/>
      <c r="AH3" s="18" t="s">
        <v>5</v>
      </c>
      <c r="AI3" s="18" t="s">
        <v>6</v>
      </c>
      <c r="AJ3" s="18" t="s">
        <v>70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2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5"/>
      <c r="C4" s="47"/>
      <c r="D4" s="32"/>
      <c r="E4" s="25"/>
      <c r="F4" s="25"/>
      <c r="G4" s="25"/>
      <c r="H4" s="46"/>
      <c r="I4" s="25"/>
      <c r="J4" s="27"/>
      <c r="K4" s="28"/>
      <c r="L4" s="103"/>
      <c r="M4" s="18"/>
      <c r="N4" s="18"/>
      <c r="O4" s="18"/>
      <c r="P4" s="24"/>
      <c r="Q4" s="25"/>
      <c r="R4" s="25"/>
      <c r="S4" s="46"/>
      <c r="T4" s="25"/>
      <c r="U4" s="25"/>
      <c r="V4" s="104"/>
      <c r="W4" s="28"/>
      <c r="X4" s="25">
        <v>1993</v>
      </c>
      <c r="Y4" s="47" t="s">
        <v>75</v>
      </c>
      <c r="Z4" s="26" t="s">
        <v>76</v>
      </c>
      <c r="AA4" s="25">
        <v>3</v>
      </c>
      <c r="AB4" s="25">
        <v>0</v>
      </c>
      <c r="AC4" s="25">
        <v>1</v>
      </c>
      <c r="AD4" s="46">
        <v>2</v>
      </c>
      <c r="AE4" s="25"/>
      <c r="AF4" s="27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5"/>
      <c r="AS4" s="106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5"/>
      <c r="C5" s="47"/>
      <c r="D5" s="32"/>
      <c r="E5" s="25"/>
      <c r="F5" s="25"/>
      <c r="G5" s="25"/>
      <c r="H5" s="46"/>
      <c r="I5" s="25"/>
      <c r="J5" s="27"/>
      <c r="K5" s="28"/>
      <c r="L5" s="103"/>
      <c r="M5" s="18"/>
      <c r="N5" s="18"/>
      <c r="O5" s="18"/>
      <c r="P5" s="24"/>
      <c r="Q5" s="25"/>
      <c r="R5" s="25"/>
      <c r="S5" s="46"/>
      <c r="T5" s="25"/>
      <c r="U5" s="25"/>
      <c r="V5" s="104"/>
      <c r="W5" s="28"/>
      <c r="X5" s="25"/>
      <c r="Y5" s="47"/>
      <c r="Z5" s="26"/>
      <c r="AA5" s="25"/>
      <c r="AB5" s="25"/>
      <c r="AC5" s="25"/>
      <c r="AD5" s="46"/>
      <c r="AE5" s="25"/>
      <c r="AF5" s="27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5"/>
      <c r="AS5" s="106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5">
        <v>2002</v>
      </c>
      <c r="C6" s="47" t="s">
        <v>40</v>
      </c>
      <c r="D6" s="32" t="s">
        <v>36</v>
      </c>
      <c r="E6" s="25">
        <v>22</v>
      </c>
      <c r="F6" s="25">
        <v>0</v>
      </c>
      <c r="G6" s="25">
        <v>5</v>
      </c>
      <c r="H6" s="46">
        <v>26</v>
      </c>
      <c r="I6" s="25">
        <v>92</v>
      </c>
      <c r="J6" s="27">
        <v>0.622</v>
      </c>
      <c r="K6" s="28">
        <v>148</v>
      </c>
      <c r="L6" s="103"/>
      <c r="M6" s="18"/>
      <c r="N6" s="18"/>
      <c r="O6" s="18"/>
      <c r="P6" s="24"/>
      <c r="Q6" s="25"/>
      <c r="R6" s="25"/>
      <c r="S6" s="46"/>
      <c r="T6" s="25"/>
      <c r="U6" s="25"/>
      <c r="V6" s="104"/>
      <c r="W6" s="28"/>
      <c r="X6" s="25"/>
      <c r="Y6" s="25"/>
      <c r="Z6" s="32"/>
      <c r="AA6" s="25"/>
      <c r="AB6" s="25"/>
      <c r="AC6" s="25"/>
      <c r="AD6" s="25"/>
      <c r="AE6" s="25"/>
      <c r="AF6" s="27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5"/>
      <c r="AS6" s="106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5">
        <v>2003</v>
      </c>
      <c r="C7" s="47" t="s">
        <v>43</v>
      </c>
      <c r="D7" s="32" t="s">
        <v>36</v>
      </c>
      <c r="E7" s="25">
        <v>21</v>
      </c>
      <c r="F7" s="25">
        <v>0</v>
      </c>
      <c r="G7" s="25">
        <v>3</v>
      </c>
      <c r="H7" s="46">
        <v>22</v>
      </c>
      <c r="I7" s="25">
        <v>101</v>
      </c>
      <c r="J7" s="27">
        <v>0.68700000000000006</v>
      </c>
      <c r="K7" s="28">
        <v>147</v>
      </c>
      <c r="L7" s="103"/>
      <c r="M7" s="18"/>
      <c r="N7" s="18"/>
      <c r="O7" s="18"/>
      <c r="P7" s="24"/>
      <c r="Q7" s="25">
        <v>3</v>
      </c>
      <c r="R7" s="25">
        <v>0</v>
      </c>
      <c r="S7" s="46">
        <v>0</v>
      </c>
      <c r="T7" s="25">
        <v>2</v>
      </c>
      <c r="U7" s="25">
        <v>12</v>
      </c>
      <c r="V7" s="104">
        <v>0.44400000000000001</v>
      </c>
      <c r="W7" s="28">
        <v>27</v>
      </c>
      <c r="X7" s="25"/>
      <c r="Y7" s="47"/>
      <c r="Z7" s="32"/>
      <c r="AA7" s="25"/>
      <c r="AB7" s="25"/>
      <c r="AC7" s="25"/>
      <c r="AD7" s="46"/>
      <c r="AE7" s="25"/>
      <c r="AF7" s="27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05"/>
      <c r="AS7" s="106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5">
        <v>2004</v>
      </c>
      <c r="C8" s="47" t="s">
        <v>40</v>
      </c>
      <c r="D8" s="32" t="s">
        <v>36</v>
      </c>
      <c r="E8" s="25">
        <v>22</v>
      </c>
      <c r="F8" s="25">
        <v>0</v>
      </c>
      <c r="G8" s="25">
        <v>7</v>
      </c>
      <c r="H8" s="46">
        <v>8</v>
      </c>
      <c r="I8" s="25">
        <v>83</v>
      </c>
      <c r="J8" s="27">
        <v>0.59299999999999997</v>
      </c>
      <c r="K8" s="28">
        <v>140</v>
      </c>
      <c r="L8" s="103"/>
      <c r="M8" s="18"/>
      <c r="N8" s="18"/>
      <c r="O8" s="18"/>
      <c r="P8" s="24"/>
      <c r="Q8" s="25"/>
      <c r="R8" s="25"/>
      <c r="S8" s="46"/>
      <c r="T8" s="25"/>
      <c r="U8" s="25"/>
      <c r="V8" s="104"/>
      <c r="W8" s="28"/>
      <c r="X8" s="25"/>
      <c r="Y8" s="47"/>
      <c r="Z8" s="32"/>
      <c r="AA8" s="25"/>
      <c r="AB8" s="25"/>
      <c r="AC8" s="25"/>
      <c r="AD8" s="46"/>
      <c r="AE8" s="25"/>
      <c r="AF8" s="27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5"/>
      <c r="AS8" s="106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5"/>
      <c r="C9" s="47"/>
      <c r="D9" s="32"/>
      <c r="E9" s="25"/>
      <c r="F9" s="25"/>
      <c r="G9" s="25"/>
      <c r="H9" s="46"/>
      <c r="I9" s="25"/>
      <c r="J9" s="27"/>
      <c r="K9" s="28"/>
      <c r="L9" s="103"/>
      <c r="M9" s="18"/>
      <c r="N9" s="18"/>
      <c r="O9" s="18"/>
      <c r="P9" s="24"/>
      <c r="Q9" s="25"/>
      <c r="R9" s="25"/>
      <c r="S9" s="46"/>
      <c r="T9" s="25"/>
      <c r="U9" s="25"/>
      <c r="V9" s="104"/>
      <c r="W9" s="28"/>
      <c r="X9" s="25"/>
      <c r="Y9" s="47"/>
      <c r="Z9" s="32"/>
      <c r="AA9" s="25"/>
      <c r="AB9" s="25"/>
      <c r="AC9" s="25"/>
      <c r="AD9" s="46"/>
      <c r="AE9" s="25"/>
      <c r="AF9" s="27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5"/>
      <c r="AS9" s="106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5">
        <v>2006</v>
      </c>
      <c r="C10" s="47" t="s">
        <v>51</v>
      </c>
      <c r="D10" s="32" t="s">
        <v>36</v>
      </c>
      <c r="E10" s="25">
        <v>22</v>
      </c>
      <c r="F10" s="25">
        <v>0</v>
      </c>
      <c r="G10" s="25">
        <v>11</v>
      </c>
      <c r="H10" s="46">
        <v>11</v>
      </c>
      <c r="I10" s="25">
        <v>98</v>
      </c>
      <c r="J10" s="27">
        <v>0.67100000000000004</v>
      </c>
      <c r="K10" s="28">
        <v>146</v>
      </c>
      <c r="L10" s="103"/>
      <c r="M10" s="18"/>
      <c r="N10" s="18"/>
      <c r="O10" s="18"/>
      <c r="P10" s="24"/>
      <c r="Q10" s="25">
        <v>2</v>
      </c>
      <c r="R10" s="25">
        <v>0</v>
      </c>
      <c r="S10" s="46">
        <v>1</v>
      </c>
      <c r="T10" s="25">
        <v>1</v>
      </c>
      <c r="U10" s="25">
        <v>10</v>
      </c>
      <c r="V10" s="104">
        <v>0.58799999999999997</v>
      </c>
      <c r="W10" s="28">
        <v>17</v>
      </c>
      <c r="X10" s="25"/>
      <c r="Y10" s="47"/>
      <c r="Z10" s="32"/>
      <c r="AA10" s="25"/>
      <c r="AB10" s="25"/>
      <c r="AC10" s="25"/>
      <c r="AD10" s="46"/>
      <c r="AE10" s="25"/>
      <c r="AF10" s="27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05"/>
      <c r="AS10" s="106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5">
        <v>2007</v>
      </c>
      <c r="C11" s="47" t="s">
        <v>35</v>
      </c>
      <c r="D11" s="32" t="s">
        <v>36</v>
      </c>
      <c r="E11" s="25">
        <v>13</v>
      </c>
      <c r="F11" s="25">
        <v>1</v>
      </c>
      <c r="G11" s="25">
        <v>6</v>
      </c>
      <c r="H11" s="46">
        <v>6</v>
      </c>
      <c r="I11" s="25">
        <v>34</v>
      </c>
      <c r="J11" s="27">
        <v>0.442</v>
      </c>
      <c r="K11" s="28">
        <v>77</v>
      </c>
      <c r="L11" s="103"/>
      <c r="M11" s="18"/>
      <c r="N11" s="18"/>
      <c r="O11" s="18"/>
      <c r="P11" s="24"/>
      <c r="Q11" s="25">
        <v>5</v>
      </c>
      <c r="R11" s="25">
        <v>0</v>
      </c>
      <c r="S11" s="46">
        <v>1</v>
      </c>
      <c r="T11" s="25">
        <v>2</v>
      </c>
      <c r="U11" s="25">
        <v>11</v>
      </c>
      <c r="V11" s="104">
        <v>0.30599999999999999</v>
      </c>
      <c r="W11" s="28">
        <v>36</v>
      </c>
      <c r="X11" s="25"/>
      <c r="Y11" s="47"/>
      <c r="Z11" s="32"/>
      <c r="AA11" s="25"/>
      <c r="AB11" s="25"/>
      <c r="AC11" s="25"/>
      <c r="AD11" s="46"/>
      <c r="AE11" s="25"/>
      <c r="AF11" s="27"/>
      <c r="AG11" s="28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05"/>
      <c r="AS11" s="106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5"/>
      <c r="C12" s="47"/>
      <c r="D12" s="32"/>
      <c r="E12" s="25"/>
      <c r="F12" s="25"/>
      <c r="G12" s="25"/>
      <c r="H12" s="46"/>
      <c r="I12" s="25"/>
      <c r="J12" s="27"/>
      <c r="K12" s="28"/>
      <c r="L12" s="103"/>
      <c r="M12" s="18"/>
      <c r="N12" s="18"/>
      <c r="O12" s="18"/>
      <c r="P12" s="24"/>
      <c r="Q12" s="25"/>
      <c r="R12" s="25"/>
      <c r="S12" s="46"/>
      <c r="T12" s="25"/>
      <c r="U12" s="25"/>
      <c r="V12" s="104"/>
      <c r="W12" s="28"/>
      <c r="X12" s="25"/>
      <c r="Y12" s="47"/>
      <c r="Z12" s="32"/>
      <c r="AA12" s="25"/>
      <c r="AB12" s="25"/>
      <c r="AC12" s="25"/>
      <c r="AD12" s="46"/>
      <c r="AE12" s="25"/>
      <c r="AF12" s="27"/>
      <c r="AG12" s="28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05"/>
      <c r="AS12" s="106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25">
        <v>2010</v>
      </c>
      <c r="C13" s="47" t="s">
        <v>40</v>
      </c>
      <c r="D13" s="32" t="s">
        <v>36</v>
      </c>
      <c r="E13" s="25">
        <v>2</v>
      </c>
      <c r="F13" s="25">
        <v>0</v>
      </c>
      <c r="G13" s="25">
        <v>1</v>
      </c>
      <c r="H13" s="46">
        <v>0</v>
      </c>
      <c r="I13" s="25">
        <v>5</v>
      </c>
      <c r="J13" s="27">
        <v>0.41699999999999998</v>
      </c>
      <c r="K13" s="28">
        <v>12</v>
      </c>
      <c r="L13" s="103"/>
      <c r="M13" s="18"/>
      <c r="N13" s="18"/>
      <c r="O13" s="18"/>
      <c r="P13" s="24"/>
      <c r="Q13" s="25"/>
      <c r="R13" s="25"/>
      <c r="S13" s="46"/>
      <c r="T13" s="25"/>
      <c r="U13" s="25"/>
      <c r="V13" s="104"/>
      <c r="W13" s="28"/>
      <c r="X13" s="25"/>
      <c r="Y13" s="47"/>
      <c r="Z13" s="32"/>
      <c r="AA13" s="25"/>
      <c r="AB13" s="25"/>
      <c r="AC13" s="25"/>
      <c r="AD13" s="46"/>
      <c r="AE13" s="25"/>
      <c r="AF13" s="27"/>
      <c r="AG13" s="28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05"/>
      <c r="AS13" s="106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ht="14.25" x14ac:dyDescent="0.2">
      <c r="A14" s="50"/>
      <c r="B14" s="107" t="s">
        <v>71</v>
      </c>
      <c r="C14" s="108"/>
      <c r="D14" s="109"/>
      <c r="E14" s="110">
        <f>SUM(E4:E13)</f>
        <v>102</v>
      </c>
      <c r="F14" s="110">
        <f>SUM(F4:F13)</f>
        <v>1</v>
      </c>
      <c r="G14" s="110">
        <f>SUM(G4:G13)</f>
        <v>33</v>
      </c>
      <c r="H14" s="110">
        <f>SUM(H4:H13)</f>
        <v>73</v>
      </c>
      <c r="I14" s="110">
        <f>SUM(I4:I13)</f>
        <v>413</v>
      </c>
      <c r="J14" s="111">
        <f>PRODUCT(I14/K14)</f>
        <v>0.61641791044776117</v>
      </c>
      <c r="K14" s="92">
        <f>SUM(K4:K13)</f>
        <v>670</v>
      </c>
      <c r="L14" s="22"/>
      <c r="M14" s="20"/>
      <c r="N14" s="112"/>
      <c r="O14" s="113"/>
      <c r="P14" s="24"/>
      <c r="Q14" s="110">
        <f>SUM(Q4:Q13)</f>
        <v>10</v>
      </c>
      <c r="R14" s="110">
        <f>SUM(R4:R13)</f>
        <v>0</v>
      </c>
      <c r="S14" s="110">
        <f>SUM(S4:S13)</f>
        <v>2</v>
      </c>
      <c r="T14" s="110">
        <f>SUM(T4:T13)</f>
        <v>5</v>
      </c>
      <c r="U14" s="110">
        <f>SUM(U4:U13)</f>
        <v>33</v>
      </c>
      <c r="V14" s="111">
        <f>PRODUCT(U14/W14)</f>
        <v>0.41249999999999998</v>
      </c>
      <c r="W14" s="92">
        <f>SUM(W4:W13)</f>
        <v>80</v>
      </c>
      <c r="X14" s="16" t="s">
        <v>71</v>
      </c>
      <c r="Y14" s="17"/>
      <c r="Z14" s="15"/>
      <c r="AA14" s="110">
        <f>SUM(AA4:AA13)</f>
        <v>3</v>
      </c>
      <c r="AB14" s="110">
        <f>SUM(AB4:AB13)</f>
        <v>0</v>
      </c>
      <c r="AC14" s="110">
        <f>SUM(AC4:AC13)</f>
        <v>1</v>
      </c>
      <c r="AD14" s="110">
        <f>SUM(AD4:AD13)</f>
        <v>2</v>
      </c>
      <c r="AE14" s="110">
        <f>SUM(AE4:AE13)</f>
        <v>0</v>
      </c>
      <c r="AF14" s="111">
        <v>0</v>
      </c>
      <c r="AG14" s="92">
        <f>SUM(AG4:AG13)</f>
        <v>0</v>
      </c>
      <c r="AH14" s="22"/>
      <c r="AI14" s="20"/>
      <c r="AJ14" s="112"/>
      <c r="AK14" s="113"/>
      <c r="AL14" s="24"/>
      <c r="AM14" s="110">
        <f>SUM(AM4:AM13)</f>
        <v>0</v>
      </c>
      <c r="AN14" s="110">
        <f>SUM(AN4:AN13)</f>
        <v>0</v>
      </c>
      <c r="AO14" s="110">
        <f>SUM(AO4:AO13)</f>
        <v>0</v>
      </c>
      <c r="AP14" s="110">
        <f>SUM(AP4:AP13)</f>
        <v>0</v>
      </c>
      <c r="AQ14" s="110">
        <f>SUM(AQ4:AQ13)</f>
        <v>0</v>
      </c>
      <c r="AR14" s="111">
        <v>0</v>
      </c>
      <c r="AS14" s="102">
        <f>SUM(AS4:AS13)</f>
        <v>0</v>
      </c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1"/>
      <c r="K15" s="28"/>
      <c r="L15" s="24"/>
      <c r="M15" s="24"/>
      <c r="N15" s="24"/>
      <c r="O15" s="24"/>
      <c r="P15" s="50"/>
      <c r="Q15" s="50"/>
      <c r="R15" s="53"/>
      <c r="S15" s="50"/>
      <c r="T15" s="50"/>
      <c r="U15" s="24"/>
      <c r="V15" s="24"/>
      <c r="W15" s="28"/>
      <c r="X15" s="50"/>
      <c r="Y15" s="50"/>
      <c r="Z15" s="50"/>
      <c r="AA15" s="50"/>
      <c r="AB15" s="50"/>
      <c r="AC15" s="50"/>
      <c r="AD15" s="50"/>
      <c r="AE15" s="50"/>
      <c r="AF15" s="51"/>
      <c r="AG15" s="28"/>
      <c r="AH15" s="24"/>
      <c r="AI15" s="24"/>
      <c r="AJ15" s="24"/>
      <c r="AK15" s="24"/>
      <c r="AL15" s="50"/>
      <c r="AM15" s="50"/>
      <c r="AN15" s="53"/>
      <c r="AO15" s="50"/>
      <c r="AP15" s="50"/>
      <c r="AQ15" s="24"/>
      <c r="AR15" s="24"/>
      <c r="AS15" s="28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114" t="s">
        <v>72</v>
      </c>
      <c r="C16" s="115"/>
      <c r="D16" s="116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27</v>
      </c>
      <c r="M16" s="18" t="s">
        <v>28</v>
      </c>
      <c r="N16" s="18" t="s">
        <v>73</v>
      </c>
      <c r="O16" s="18" t="s">
        <v>74</v>
      </c>
      <c r="Q16" s="53"/>
      <c r="R16" s="53" t="s">
        <v>52</v>
      </c>
      <c r="S16" s="53"/>
      <c r="T16" s="50" t="s">
        <v>53</v>
      </c>
      <c r="U16" s="24"/>
      <c r="V16" s="28"/>
      <c r="W16" s="28"/>
      <c r="X16" s="117"/>
      <c r="Y16" s="117"/>
      <c r="Z16" s="117"/>
      <c r="AA16" s="117"/>
      <c r="AB16" s="117"/>
      <c r="AC16" s="53"/>
      <c r="AD16" s="53"/>
      <c r="AE16" s="53"/>
      <c r="AF16" s="50"/>
      <c r="AG16" s="50"/>
      <c r="AH16" s="50"/>
      <c r="AI16" s="50"/>
      <c r="AJ16" s="50"/>
      <c r="AK16" s="50"/>
      <c r="AM16" s="28"/>
      <c r="AN16" s="117"/>
      <c r="AO16" s="117"/>
      <c r="AP16" s="117"/>
      <c r="AQ16" s="117"/>
      <c r="AR16" s="117"/>
      <c r="AS16" s="117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55" t="s">
        <v>12</v>
      </c>
      <c r="C17" s="12"/>
      <c r="D17" s="57"/>
      <c r="E17" s="118">
        <v>215</v>
      </c>
      <c r="F17" s="118">
        <v>1</v>
      </c>
      <c r="G17" s="118">
        <v>45</v>
      </c>
      <c r="H17" s="118">
        <v>60</v>
      </c>
      <c r="I17" s="118">
        <v>628</v>
      </c>
      <c r="J17" s="119">
        <v>0.48699999999999999</v>
      </c>
      <c r="K17" s="50">
        <f>PRODUCT(I17/J17)</f>
        <v>1289.5277207392198</v>
      </c>
      <c r="L17" s="120">
        <f>PRODUCT((F17+G17)/E17)</f>
        <v>0.21395348837209302</v>
      </c>
      <c r="M17" s="120">
        <f>PRODUCT(H17/E17)</f>
        <v>0.27906976744186046</v>
      </c>
      <c r="N17" s="120">
        <f>PRODUCT((F17+G17+H17)/E17)</f>
        <v>0.49302325581395351</v>
      </c>
      <c r="O17" s="120">
        <f>PRODUCT(I17/E17)</f>
        <v>2.9209302325581397</v>
      </c>
      <c r="Q17" s="53"/>
      <c r="R17" s="53"/>
      <c r="S17" s="53"/>
      <c r="T17" s="50" t="s">
        <v>54</v>
      </c>
      <c r="U17" s="50"/>
      <c r="V17" s="50"/>
      <c r="W17" s="50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0"/>
      <c r="AL17" s="50"/>
      <c r="AM17" s="50"/>
      <c r="AN17" s="53"/>
      <c r="AO17" s="53"/>
      <c r="AP17" s="53"/>
      <c r="AQ17" s="53"/>
      <c r="AR17" s="53"/>
      <c r="AS17" s="53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121" t="s">
        <v>55</v>
      </c>
      <c r="C18" s="122"/>
      <c r="D18" s="123"/>
      <c r="E18" s="118">
        <f>PRODUCT(E14+Q14)</f>
        <v>112</v>
      </c>
      <c r="F18" s="118">
        <f>PRODUCT(F14+R14)</f>
        <v>1</v>
      </c>
      <c r="G18" s="118">
        <f>PRODUCT(G14+S14)</f>
        <v>35</v>
      </c>
      <c r="H18" s="118">
        <f>PRODUCT(H14+T14)</f>
        <v>78</v>
      </c>
      <c r="I18" s="118">
        <f>PRODUCT(I14+U14)</f>
        <v>446</v>
      </c>
      <c r="J18" s="119">
        <f>PRODUCT(I18/K18)</f>
        <v>0.59466666666666668</v>
      </c>
      <c r="K18" s="50">
        <f>PRODUCT(K14+W14)</f>
        <v>750</v>
      </c>
      <c r="L18" s="120">
        <f>PRODUCT((F18+G18)/E18)</f>
        <v>0.32142857142857145</v>
      </c>
      <c r="M18" s="120">
        <f>PRODUCT(H18/E18)</f>
        <v>0.6964285714285714</v>
      </c>
      <c r="N18" s="120">
        <f>PRODUCT((F18+G18+H18)/E18)</f>
        <v>1.0178571428571428</v>
      </c>
      <c r="O18" s="120">
        <f>PRODUCT(I18/E18)</f>
        <v>3.9821428571428572</v>
      </c>
      <c r="Q18" s="53"/>
      <c r="R18" s="53"/>
      <c r="S18" s="53"/>
      <c r="T18" s="50"/>
      <c r="U18" s="50"/>
      <c r="V18" s="50"/>
      <c r="W18" s="50"/>
      <c r="X18" s="50"/>
      <c r="Y18" s="50"/>
      <c r="Z18" s="50"/>
      <c r="AA18" s="50"/>
      <c r="AB18" s="50"/>
      <c r="AC18" s="53"/>
      <c r="AD18" s="53"/>
      <c r="AE18" s="53"/>
      <c r="AF18" s="53"/>
      <c r="AG18" s="53"/>
      <c r="AH18" s="53"/>
      <c r="AI18" s="53"/>
      <c r="AJ18" s="53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124" t="s">
        <v>68</v>
      </c>
      <c r="C19" s="125"/>
      <c r="D19" s="126"/>
      <c r="E19" s="118">
        <f>PRODUCT(AA14+AM14)</f>
        <v>3</v>
      </c>
      <c r="F19" s="118">
        <f>PRODUCT(AB14+AN14)</f>
        <v>0</v>
      </c>
      <c r="G19" s="118">
        <f>PRODUCT(AC14+AO14)</f>
        <v>1</v>
      </c>
      <c r="H19" s="118">
        <f>PRODUCT(AD14+AP14)</f>
        <v>2</v>
      </c>
      <c r="I19" s="118">
        <f>PRODUCT(AE14+AQ14)</f>
        <v>0</v>
      </c>
      <c r="J19" s="119">
        <v>0</v>
      </c>
      <c r="K19" s="24">
        <f>PRODUCT(AG14+AS14)</f>
        <v>0</v>
      </c>
      <c r="L19" s="120">
        <v>0</v>
      </c>
      <c r="M19" s="120">
        <v>0</v>
      </c>
      <c r="N19" s="120">
        <v>0</v>
      </c>
      <c r="O19" s="120">
        <v>0</v>
      </c>
      <c r="Q19" s="53"/>
      <c r="R19" s="53"/>
      <c r="S19" s="50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0"/>
      <c r="AL19" s="24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127" t="s">
        <v>71</v>
      </c>
      <c r="C20" s="128"/>
      <c r="D20" s="129"/>
      <c r="E20" s="118">
        <f>SUM(E17:E19)</f>
        <v>330</v>
      </c>
      <c r="F20" s="118">
        <f t="shared" ref="F20:I20" si="0">SUM(F17:F19)</f>
        <v>2</v>
      </c>
      <c r="G20" s="118">
        <f t="shared" si="0"/>
        <v>81</v>
      </c>
      <c r="H20" s="118">
        <f t="shared" si="0"/>
        <v>140</v>
      </c>
      <c r="I20" s="118">
        <f t="shared" si="0"/>
        <v>1074</v>
      </c>
      <c r="J20" s="119">
        <f>PRODUCT(I20/K20)</f>
        <v>0.52659249937075259</v>
      </c>
      <c r="K20" s="50">
        <f>SUM(K17:K19)</f>
        <v>2039.5277207392198</v>
      </c>
      <c r="L20" s="120">
        <f>PRODUCT((F20+G20)/E20)</f>
        <v>0.25151515151515152</v>
      </c>
      <c r="M20" s="120">
        <f>PRODUCT(H20/E20)</f>
        <v>0.42424242424242425</v>
      </c>
      <c r="N20" s="120">
        <f>PRODUCT((F20+G20+H20)/E20)</f>
        <v>0.67575757575757578</v>
      </c>
      <c r="O20" s="120">
        <f>PRODUCT(I20/227)</f>
        <v>4.7312775330396475</v>
      </c>
      <c r="Q20" s="24"/>
      <c r="R20" s="24"/>
      <c r="S20" s="24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ht="14.25" x14ac:dyDescent="0.2">
      <c r="A21" s="50"/>
      <c r="B21" s="50"/>
      <c r="C21" s="50"/>
      <c r="D21" s="50"/>
      <c r="E21" s="24"/>
      <c r="F21" s="24"/>
      <c r="G21" s="24"/>
      <c r="H21" s="24"/>
      <c r="I21" s="24"/>
      <c r="J21" s="50"/>
      <c r="K21" s="50"/>
      <c r="L21" s="24"/>
      <c r="M21" s="24"/>
      <c r="N21" s="24"/>
      <c r="O21" s="24"/>
      <c r="P21" s="50"/>
      <c r="Q21" s="50"/>
      <c r="R21" s="50"/>
      <c r="S21" s="50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J59" s="50"/>
      <c r="K59" s="50"/>
      <c r="L59"/>
      <c r="M59"/>
      <c r="N59"/>
      <c r="O59"/>
      <c r="P59"/>
      <c r="Q59" s="50"/>
      <c r="R59" s="50"/>
      <c r="S59" s="50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0"/>
      <c r="AL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L82"/>
      <c r="M82"/>
      <c r="N82"/>
      <c r="O82"/>
      <c r="P82"/>
      <c r="Q82" s="50"/>
      <c r="R82" s="50"/>
      <c r="S82" s="50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24"/>
      <c r="R93" s="24"/>
      <c r="S93" s="24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0"/>
      <c r="AL93" s="24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4"/>
      <c r="R94" s="24"/>
      <c r="S94" s="24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0"/>
      <c r="AL94" s="24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4"/>
      <c r="R95" s="24"/>
      <c r="S95" s="24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0"/>
      <c r="AL95" s="24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4"/>
      <c r="R96" s="24"/>
      <c r="S96" s="24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0"/>
      <c r="AL96" s="24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4"/>
      <c r="R97" s="24"/>
      <c r="S97" s="24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0"/>
      <c r="AL97" s="24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4"/>
      <c r="R98" s="24"/>
      <c r="S98" s="24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0"/>
      <c r="AL98" s="24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4"/>
      <c r="R99" s="24"/>
      <c r="S99" s="24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0"/>
      <c r="AL99" s="24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4"/>
      <c r="R100" s="24"/>
      <c r="S100" s="24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0"/>
      <c r="AL100" s="24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4"/>
      <c r="R101" s="24"/>
      <c r="S101" s="24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0"/>
      <c r="AL101" s="24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4"/>
      <c r="R102" s="24"/>
      <c r="S102" s="24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0"/>
      <c r="AL102" s="24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4"/>
      <c r="R103" s="24"/>
      <c r="S103" s="24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0"/>
      <c r="AL103" s="24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4"/>
      <c r="R104" s="24"/>
      <c r="S104" s="24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0"/>
      <c r="AL104" s="24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4"/>
      <c r="R105" s="24"/>
      <c r="S105" s="24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0"/>
      <c r="AL105" s="24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4"/>
      <c r="R106" s="24"/>
      <c r="S106" s="24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0"/>
      <c r="AL106" s="24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4"/>
      <c r="R107" s="24"/>
      <c r="S107" s="24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0"/>
      <c r="AL107" s="24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4"/>
      <c r="R108" s="24"/>
      <c r="S108" s="24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0"/>
      <c r="AL108" s="24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4"/>
      <c r="R109" s="24"/>
      <c r="S109" s="24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0"/>
      <c r="AL109" s="24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4"/>
      <c r="R110" s="24"/>
      <c r="S110" s="24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0"/>
      <c r="AL110" s="24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4"/>
      <c r="R111" s="24"/>
      <c r="S111" s="24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0"/>
      <c r="AL111" s="24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4"/>
      <c r="R112" s="24"/>
      <c r="S112" s="24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0"/>
      <c r="AL112" s="24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4"/>
      <c r="R113" s="24"/>
      <c r="S113" s="24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0"/>
      <c r="AL113" s="24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4"/>
      <c r="R114" s="24"/>
      <c r="S114" s="24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0"/>
      <c r="AL114" s="24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4"/>
      <c r="R115" s="24"/>
      <c r="S115" s="24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0"/>
      <c r="AL115" s="24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4"/>
      <c r="R116" s="24"/>
      <c r="S116" s="24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0"/>
      <c r="AL116" s="24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4"/>
      <c r="R117" s="24"/>
      <c r="S117" s="24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0"/>
      <c r="AL117" s="24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4"/>
      <c r="R118" s="24"/>
      <c r="S118" s="24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0"/>
      <c r="AL118" s="24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4"/>
      <c r="R119" s="24"/>
      <c r="S119" s="24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0"/>
      <c r="AL119" s="24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4"/>
      <c r="R120" s="24"/>
      <c r="S120" s="24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0"/>
      <c r="AL120" s="24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4"/>
      <c r="R121" s="24"/>
      <c r="S121" s="24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0"/>
      <c r="AL121" s="24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4"/>
      <c r="R122" s="24"/>
      <c r="S122" s="24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0"/>
      <c r="AL122" s="24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4"/>
      <c r="R123" s="24"/>
      <c r="S123" s="24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0"/>
      <c r="AL123" s="24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4"/>
      <c r="R124" s="24"/>
      <c r="S124" s="24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0"/>
      <c r="AL124" s="24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4"/>
      <c r="R125" s="24"/>
      <c r="S125" s="24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0"/>
      <c r="AL125" s="24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4"/>
      <c r="R126" s="24"/>
      <c r="S126" s="24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0"/>
      <c r="AL126" s="24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4"/>
      <c r="R127" s="24"/>
      <c r="S127" s="24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0"/>
      <c r="AL127" s="24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4"/>
      <c r="R128" s="24"/>
      <c r="S128" s="24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0"/>
      <c r="AL128" s="24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4"/>
      <c r="R129" s="24"/>
      <c r="S129" s="24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0"/>
      <c r="AL129" s="24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4"/>
      <c r="R130" s="24"/>
      <c r="S130" s="24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0"/>
      <c r="AL130" s="24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4"/>
      <c r="R131" s="24"/>
      <c r="S131" s="24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0"/>
      <c r="AL131" s="24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4"/>
      <c r="R132" s="24"/>
      <c r="S132" s="24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0"/>
      <c r="AL132" s="24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4"/>
      <c r="R133" s="24"/>
      <c r="S133" s="24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0"/>
      <c r="AL133" s="24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4"/>
      <c r="R134" s="24"/>
      <c r="S134" s="24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0"/>
      <c r="AL134" s="24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4"/>
      <c r="R135" s="24"/>
      <c r="S135" s="24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0"/>
      <c r="AL135" s="24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4"/>
      <c r="R136" s="24"/>
      <c r="S136" s="24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0"/>
      <c r="AL136" s="24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4"/>
      <c r="R137" s="24"/>
      <c r="S137" s="24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0"/>
      <c r="AL137" s="24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4"/>
      <c r="R138" s="24"/>
      <c r="S138" s="24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0"/>
      <c r="AL138" s="24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4"/>
      <c r="R139" s="24"/>
      <c r="S139" s="24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0"/>
      <c r="AL139" s="24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4"/>
      <c r="R140" s="24"/>
      <c r="S140" s="24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0"/>
      <c r="AL140" s="24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4"/>
      <c r="R141" s="24"/>
      <c r="S141" s="24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0"/>
      <c r="AL141" s="24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4"/>
      <c r="R142" s="24"/>
      <c r="S142" s="24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0"/>
      <c r="AL142" s="24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4"/>
      <c r="R143" s="24"/>
      <c r="S143" s="24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0"/>
      <c r="AL143" s="24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4"/>
      <c r="R144" s="24"/>
      <c r="S144" s="24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0"/>
      <c r="AL144" s="24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4"/>
      <c r="R145" s="24"/>
      <c r="S145" s="24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0"/>
      <c r="AL145" s="24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4"/>
      <c r="R146" s="24"/>
      <c r="S146" s="24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0"/>
      <c r="AL146" s="24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4"/>
      <c r="R147" s="24"/>
      <c r="S147" s="24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0"/>
      <c r="AL147" s="24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4"/>
      <c r="R148" s="24"/>
      <c r="S148" s="24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0"/>
      <c r="AL148" s="24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4"/>
      <c r="R149" s="24"/>
      <c r="S149" s="24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0"/>
      <c r="AL149" s="24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4"/>
      <c r="R150" s="24"/>
      <c r="S150" s="24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0"/>
      <c r="AL150" s="24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4"/>
      <c r="R151" s="24"/>
      <c r="S151" s="24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0"/>
      <c r="AL151" s="24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4"/>
      <c r="R152" s="24"/>
      <c r="S152" s="24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0"/>
      <c r="AL152" s="24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4"/>
      <c r="R153" s="24"/>
      <c r="S153" s="24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0"/>
      <c r="AL153" s="24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4"/>
      <c r="R154" s="24"/>
      <c r="S154" s="24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0"/>
      <c r="AL154" s="24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4"/>
      <c r="R155" s="24"/>
      <c r="S155" s="24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0"/>
      <c r="AL155" s="24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4"/>
      <c r="R156" s="24"/>
      <c r="S156" s="24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0"/>
      <c r="AL156" s="24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4"/>
      <c r="R157" s="24"/>
      <c r="S157" s="24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0"/>
      <c r="AL157" s="24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4"/>
      <c r="R158" s="24"/>
      <c r="S158" s="24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0"/>
      <c r="AL158" s="24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4"/>
      <c r="R159" s="24"/>
      <c r="S159" s="24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0"/>
      <c r="AL159" s="24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4"/>
      <c r="R160" s="24"/>
      <c r="S160" s="24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0"/>
      <c r="AL160" s="24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4"/>
      <c r="R161" s="24"/>
      <c r="S161" s="24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0"/>
      <c r="AL161" s="24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4"/>
      <c r="R162" s="24"/>
      <c r="S162" s="24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0"/>
      <c r="AL162" s="24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4"/>
      <c r="R163" s="24"/>
      <c r="S163" s="24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0"/>
      <c r="AL163" s="24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4"/>
      <c r="R164" s="24"/>
      <c r="S164" s="24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0"/>
      <c r="AL164" s="24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4"/>
      <c r="R165" s="24"/>
      <c r="S165" s="24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0"/>
      <c r="AL165" s="24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4"/>
      <c r="R166" s="24"/>
      <c r="S166" s="24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0"/>
      <c r="AL166" s="24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4"/>
      <c r="R167" s="24"/>
      <c r="S167" s="24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0"/>
      <c r="AL167" s="24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4"/>
      <c r="R168" s="24"/>
      <c r="S168" s="24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0"/>
      <c r="AL168" s="24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4"/>
      <c r="R169" s="24"/>
      <c r="S169" s="24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0"/>
      <c r="AL169" s="24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4"/>
      <c r="R170" s="24"/>
      <c r="S170" s="24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0"/>
      <c r="AL170" s="24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4"/>
      <c r="R171" s="24"/>
      <c r="S171" s="24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0"/>
      <c r="AL171" s="24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4"/>
      <c r="R172" s="24"/>
      <c r="S172" s="24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0"/>
      <c r="AL172" s="24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4"/>
      <c r="R173" s="24"/>
      <c r="S173" s="24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0"/>
      <c r="AL173" s="24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4"/>
      <c r="R174" s="24"/>
      <c r="S174" s="24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0"/>
      <c r="AL174" s="24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4"/>
      <c r="R175" s="24"/>
      <c r="S175" s="24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0"/>
      <c r="AL175" s="24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4"/>
      <c r="R176" s="24"/>
      <c r="S176" s="24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0"/>
      <c r="AL176" s="24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4"/>
      <c r="R177" s="24"/>
      <c r="S177" s="24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0"/>
      <c r="AL177" s="24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0"/>
      <c r="AL178" s="24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0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0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0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0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0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0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24"/>
      <c r="AL185" s="24"/>
    </row>
    <row r="186" spans="1:57" x14ac:dyDescent="0.25">
      <c r="R186" s="28"/>
      <c r="S186" s="28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</row>
    <row r="187" spans="1:57" x14ac:dyDescent="0.25">
      <c r="R187" s="28"/>
      <c r="S187" s="28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</row>
    <row r="188" spans="1:57" x14ac:dyDescent="0.25">
      <c r="R188" s="28"/>
      <c r="S188" s="28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</row>
    <row r="189" spans="1:57" x14ac:dyDescent="0.25">
      <c r="L189"/>
      <c r="M189"/>
      <c r="N189"/>
      <c r="O189"/>
      <c r="P189"/>
      <c r="R189" s="28"/>
      <c r="S189" s="28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/>
      <c r="AL189"/>
    </row>
    <row r="190" spans="1:57" x14ac:dyDescent="0.25">
      <c r="L190"/>
      <c r="M190"/>
      <c r="N190"/>
      <c r="O190"/>
      <c r="P190"/>
      <c r="R190" s="28"/>
      <c r="S190" s="28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ht="14.25" x14ac:dyDescent="0.2">
      <c r="L214"/>
      <c r="M214"/>
      <c r="N214"/>
      <c r="O214"/>
      <c r="P214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ht="14.25" x14ac:dyDescent="0.2">
      <c r="L215"/>
      <c r="M215"/>
      <c r="N215"/>
      <c r="O215"/>
      <c r="P215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ht="14.25" x14ac:dyDescent="0.2">
      <c r="L216"/>
      <c r="M216"/>
      <c r="N216"/>
      <c r="O216"/>
      <c r="P216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ht="14.25" x14ac:dyDescent="0.2">
      <c r="L217"/>
      <c r="M217"/>
      <c r="N217"/>
      <c r="O217"/>
      <c r="P217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</sheetData>
  <sortState ref="B4:AF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2018-12-17T19:47:11Z</dcterms:modified>
</cp:coreProperties>
</file>