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K10" i="5" l="1"/>
  <c r="O10" i="5"/>
  <c r="N10" i="5"/>
  <c r="M10" i="5"/>
  <c r="L10" i="5"/>
  <c r="O13" i="7"/>
  <c r="O16" i="7" s="1"/>
  <c r="O17" i="7" s="1"/>
  <c r="AQ8" i="7"/>
  <c r="AP8" i="7"/>
  <c r="AO8" i="7"/>
  <c r="AN8" i="7"/>
  <c r="AM8" i="7"/>
  <c r="AL8" i="7"/>
  <c r="Z8" i="7"/>
  <c r="Y8" i="7"/>
  <c r="X8" i="7"/>
  <c r="W8" i="7"/>
  <c r="V8" i="7"/>
  <c r="U8" i="7"/>
  <c r="O8" i="7"/>
  <c r="N8" i="7"/>
  <c r="N13" i="7" s="1"/>
  <c r="M8" i="7"/>
  <c r="L8" i="7"/>
  <c r="K8" i="7"/>
  <c r="J8" i="7"/>
  <c r="I8" i="7"/>
  <c r="I13" i="7" s="1"/>
  <c r="H8" i="7"/>
  <c r="H13" i="7" s="1"/>
  <c r="G8" i="7"/>
  <c r="G13" i="7" s="1"/>
  <c r="G16" i="7" s="1"/>
  <c r="F8" i="7"/>
  <c r="F13" i="7" s="1"/>
  <c r="E8" i="7"/>
  <c r="E13" i="7" s="1"/>
  <c r="E16" i="7" s="1"/>
  <c r="F16" i="7" l="1"/>
  <c r="K16" i="7" s="1"/>
  <c r="K13" i="7"/>
  <c r="L13" i="7"/>
  <c r="H16" i="7"/>
  <c r="L16" i="7" s="1"/>
  <c r="I16" i="7"/>
  <c r="M13" i="7"/>
  <c r="D10" i="7"/>
  <c r="K7" i="5"/>
  <c r="I7" i="5"/>
  <c r="H7" i="5"/>
  <c r="G7" i="5"/>
  <c r="F7" i="5"/>
  <c r="E7" i="5"/>
  <c r="W7" i="5"/>
  <c r="U7" i="5"/>
  <c r="T7" i="5"/>
  <c r="S7" i="5"/>
  <c r="R7" i="5"/>
  <c r="Q7" i="5"/>
  <c r="AS7" i="5"/>
  <c r="AQ7" i="5"/>
  <c r="AP7" i="5"/>
  <c r="AO7" i="5"/>
  <c r="AN7" i="5"/>
  <c r="AM7" i="5"/>
  <c r="AE7" i="5"/>
  <c r="AC7" i="5"/>
  <c r="AD7" i="5"/>
  <c r="AB7" i="5"/>
  <c r="AA7" i="5"/>
  <c r="AS4" i="5"/>
  <c r="AG4" i="5"/>
  <c r="N16" i="7" l="1"/>
  <c r="M16" i="7"/>
  <c r="AR7" i="5"/>
  <c r="AG7" i="5"/>
  <c r="AF7" i="5" s="1"/>
  <c r="H12" i="5" l="1"/>
  <c r="F12" i="5"/>
  <c r="I12" i="5"/>
  <c r="G12" i="5"/>
  <c r="E12" i="5"/>
  <c r="K11" i="5"/>
  <c r="I11" i="5"/>
  <c r="I13" i="5" s="1"/>
  <c r="H11" i="5"/>
  <c r="G11" i="5"/>
  <c r="F11" i="5"/>
  <c r="E11" i="5"/>
  <c r="F13" i="5" l="1"/>
  <c r="H13" i="5"/>
  <c r="G13" i="5"/>
  <c r="E13" i="5"/>
  <c r="M13" i="5" s="1"/>
  <c r="M12" i="5"/>
  <c r="K12" i="5"/>
  <c r="K13" i="5" s="1"/>
  <c r="J13" i="5" s="1"/>
  <c r="N12" i="5"/>
  <c r="L12" i="5"/>
  <c r="O12" i="5"/>
  <c r="L13" i="5" l="1"/>
  <c r="O13" i="5"/>
  <c r="N13" i="5"/>
  <c r="J12" i="5"/>
</calcChain>
</file>

<file path=xl/sharedStrings.xml><?xml version="1.0" encoding="utf-8"?>
<sst xmlns="http://schemas.openxmlformats.org/spreadsheetml/2006/main" count="207" uniqueCount="99">
  <si>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</si>
  <si>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</si>
  <si>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</si>
  <si>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</si>
  <si>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</si>
  <si>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</si>
  <si>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</si>
  <si>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</si>
  <si>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</si>
  <si>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</si>
  <si>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</si>
  <si>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</si>
  <si>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</si>
  <si>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</si>
  <si>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</si>
  <si>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</si>
  <si>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</si>
  <si>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</si>
  <si>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</si>
  <si>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</si>
  <si>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</si>
  <si>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</si>
  <si>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</si>
  <si>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</si>
  <si>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Aleksi Lassila</t>
  </si>
  <si>
    <t>4.</t>
  </si>
  <si>
    <t>ViVe  2</t>
  </si>
  <si>
    <t>5.2.2003   Vimpeli</t>
  </si>
  <si>
    <t>ViVe = Vimpelin Veto  (1934),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</si>
  <si>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</si>
  <si>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</si>
  <si>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</si>
  <si>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</si>
  <si>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</si>
  <si>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</si>
  <si>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</si>
  <si>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</si>
  <si>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</si>
  <si>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</si>
  <si>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</si>
  <si>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</si>
  <si>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</si>
  <si>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</si>
  <si>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</si>
  <si>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</si>
  <si>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</si>
  <si>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</si>
  <si>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</si>
  <si>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VePe</t>
  </si>
  <si>
    <t xml:space="preserve">  2-0  (6-3, 3-2)</t>
  </si>
  <si>
    <t>3v</t>
  </si>
  <si>
    <t>II p</t>
  </si>
  <si>
    <t>5/8</t>
  </si>
  <si>
    <t>3/5</t>
  </si>
  <si>
    <t>2/3</t>
  </si>
  <si>
    <t>5.</t>
  </si>
  <si>
    <t>8.</t>
  </si>
  <si>
    <t>1.</t>
  </si>
  <si>
    <t>7.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</si>
  <si>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</si>
  <si>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</si>
  <si>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</si>
  <si>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</si>
  <si>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</si>
  <si>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</si>
  <si>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</si>
  <si>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</si>
  <si>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</si>
  <si>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</si>
  <si>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</si>
  <si>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</si>
  <si>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</si>
  <si>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</si>
  <si>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</si>
  <si>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</si>
  <si>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</si>
  <si>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</si>
  <si>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</si>
  <si>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</si>
  <si>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3.</t>
  </si>
  <si>
    <t>ViVe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</si>
  <si>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</si>
  <si>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</si>
  <si>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</si>
  <si>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</si>
  <si>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</si>
  <si>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</si>
  <si>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</si>
  <si>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</si>
  <si>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</si>
  <si>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</si>
  <si>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</si>
  <si>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</si>
  <si>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</si>
  <si>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</si>
  <si>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</si>
  <si>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</si>
  <si>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14.07. 2020  ViVe - KaMa  1-0  (3-0, 4-4)</t>
  </si>
  <si>
    <t xml:space="preserve">  17 v   5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</si>
</sst>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x14ac:dyDescent="0.25"/>
  <cols>
    <col min="1" max="1" width="0.7109375" style="101" customWidth="1"/>
    <col min="2" max="2" width="6.7109375" style="97" customWidth="1"/>
    <col min="3" max="3" width="6.140625" style="98" customWidth="1"/>
    <col min="4" max="4" width="8.5703125" style="97" customWidth="1"/>
    <col min="5" max="12" width="5.7109375" style="98" customWidth="1"/>
    <col min="13" max="13" width="6" style="98" customWidth="1"/>
    <col min="14" max="14" width="8.85546875" style="98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8" customWidth="1"/>
    <col min="26" max="26" width="9.28515625" style="98" customWidth="1"/>
    <col min="27" max="27" width="0.7109375" style="98" customWidth="1"/>
    <col min="28" max="31" width="6.7109375" style="98" customWidth="1"/>
    <col min="32" max="32" width="0.7109375" style="98" customWidth="1"/>
    <col min="33" max="33" width="15.7109375" style="98" customWidth="1"/>
    <col min="34" max="34" width="13.42578125" style="98" customWidth="1"/>
    <col min="35" max="35" width="13" style="98" customWidth="1"/>
    <col min="36" max="36" width="12.140625" style="98" customWidth="1"/>
    <col min="37" max="37" width="0.7109375" style="98" customWidth="1"/>
    <col min="38" max="40" width="6.7109375" style="98" customWidth="1"/>
    <col min="41" max="43" width="4.7109375" style="98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6">
        <v>1</v>
      </c>
      <c r="B1" s="65" t="s">
        <v>24</v>
      </c>
      <c r="C1" s="2"/>
      <c r="D1" s="3"/>
      <c r="E1" s="4" t="s">
        <v>27</v>
      </c>
      <c r="F1" s="75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4"/>
    </row>
    <row r="2" spans="1:44" s="109" customFormat="1" ht="15" customHeight="1" x14ac:dyDescent="0.25">
      <c r="A2" s="107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59</v>
      </c>
      <c r="J2" s="11"/>
      <c r="K2" s="22"/>
      <c r="L2" s="22"/>
      <c r="M2" s="22"/>
      <c r="N2" s="9"/>
      <c r="O2" s="6"/>
      <c r="P2" s="18" t="s">
        <v>60</v>
      </c>
      <c r="Q2" s="29"/>
      <c r="R2" s="22"/>
      <c r="S2" s="28"/>
      <c r="T2" s="6"/>
      <c r="U2" s="29" t="s">
        <v>61</v>
      </c>
      <c r="V2" s="22"/>
      <c r="W2" s="22"/>
      <c r="X2" s="22"/>
      <c r="Y2" s="22"/>
      <c r="Z2" s="9"/>
      <c r="AA2" s="6"/>
      <c r="AB2" s="18" t="s">
        <v>62</v>
      </c>
      <c r="AC2" s="29"/>
      <c r="AD2" s="22"/>
      <c r="AE2" s="28"/>
      <c r="AF2" s="6"/>
      <c r="AG2" s="18" t="s">
        <v>63</v>
      </c>
      <c r="AH2" s="22"/>
      <c r="AI2" s="22"/>
      <c r="AJ2" s="9"/>
      <c r="AK2" s="6"/>
      <c r="AL2" s="18" t="s">
        <v>64</v>
      </c>
      <c r="AM2" s="29"/>
      <c r="AN2" s="22"/>
      <c r="AO2" s="108" t="s">
        <v>65</v>
      </c>
      <c r="AP2" s="22"/>
      <c r="AQ2" s="9"/>
      <c r="AR2" s="104"/>
    </row>
    <row r="3" spans="1:44" s="109" customFormat="1" ht="15" customHeight="1" x14ac:dyDescent="0.25">
      <c r="A3" s="10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66</v>
      </c>
      <c r="K3" s="7" t="s">
        <v>67</v>
      </c>
      <c r="L3" s="7" t="s">
        <v>68</v>
      </c>
      <c r="M3" s="7" t="s">
        <v>69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70</v>
      </c>
      <c r="AH3" s="7" t="s">
        <v>71</v>
      </c>
      <c r="AI3" s="9" t="s">
        <v>72</v>
      </c>
      <c r="AJ3" s="7" t="s">
        <v>73</v>
      </c>
      <c r="AK3" s="10"/>
      <c r="AL3" s="7" t="s">
        <v>74</v>
      </c>
      <c r="AM3" s="7" t="s">
        <v>75</v>
      </c>
      <c r="AN3" s="9" t="s">
        <v>76</v>
      </c>
      <c r="AO3" s="9" t="s">
        <v>40</v>
      </c>
      <c r="AP3" s="11" t="s">
        <v>35</v>
      </c>
      <c r="AQ3" s="7" t="s">
        <v>77</v>
      </c>
      <c r="AR3" s="104"/>
    </row>
    <row r="4" spans="1:44" s="109" customFormat="1" ht="15" customHeight="1" x14ac:dyDescent="0.25">
      <c r="A4" s="107"/>
      <c r="B4" s="110">
        <v>2018</v>
      </c>
      <c r="C4" s="110" t="s">
        <v>25</v>
      </c>
      <c r="D4" s="111" t="s">
        <v>26</v>
      </c>
      <c r="E4" s="110"/>
      <c r="F4" s="112" t="s">
        <v>78</v>
      </c>
      <c r="G4" s="113"/>
      <c r="H4" s="114"/>
      <c r="I4" s="115"/>
      <c r="J4" s="110"/>
      <c r="K4" s="110"/>
      <c r="L4" s="110"/>
      <c r="M4" s="110"/>
      <c r="N4" s="116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7"/>
      <c r="AH4" s="117"/>
      <c r="AI4" s="117"/>
      <c r="AJ4" s="117"/>
      <c r="AK4" s="10"/>
      <c r="AL4" s="12"/>
      <c r="AM4" s="117"/>
      <c r="AN4" s="118"/>
      <c r="AO4" s="13"/>
      <c r="AP4" s="14"/>
      <c r="AQ4" s="12"/>
      <c r="AR4" s="104"/>
    </row>
    <row r="5" spans="1:44" s="109" customFormat="1" ht="15" customHeight="1" x14ac:dyDescent="0.25">
      <c r="A5" s="107"/>
      <c r="B5" s="110">
        <v>2019</v>
      </c>
      <c r="C5" s="110" t="s">
        <v>55</v>
      </c>
      <c r="D5" s="111" t="s">
        <v>26</v>
      </c>
      <c r="E5" s="110"/>
      <c r="F5" s="112" t="s">
        <v>78</v>
      </c>
      <c r="G5" s="113"/>
      <c r="H5" s="114"/>
      <c r="I5" s="115"/>
      <c r="J5" s="110"/>
      <c r="K5" s="110"/>
      <c r="L5" s="110"/>
      <c r="M5" s="110"/>
      <c r="N5" s="116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7"/>
      <c r="AH5" s="117"/>
      <c r="AI5" s="117"/>
      <c r="AJ5" s="117"/>
      <c r="AK5" s="10"/>
      <c r="AL5" s="12"/>
      <c r="AM5" s="117"/>
      <c r="AN5" s="13"/>
      <c r="AO5" s="13"/>
      <c r="AP5" s="14"/>
      <c r="AQ5" s="12"/>
      <c r="AR5" s="104"/>
    </row>
    <row r="6" spans="1:44" s="109" customFormat="1" ht="15" customHeight="1" x14ac:dyDescent="0.25">
      <c r="A6" s="107"/>
      <c r="B6" s="110">
        <v>2020</v>
      </c>
      <c r="C6" s="110" t="s">
        <v>57</v>
      </c>
      <c r="D6" s="27" t="s">
        <v>26</v>
      </c>
      <c r="E6" s="110"/>
      <c r="F6" s="112" t="s">
        <v>78</v>
      </c>
      <c r="G6" s="113"/>
      <c r="H6" s="114"/>
      <c r="I6" s="115"/>
      <c r="J6" s="30"/>
      <c r="K6" s="30"/>
      <c r="L6" s="30"/>
      <c r="M6" s="58"/>
      <c r="N6" s="116"/>
      <c r="O6" s="10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7"/>
      <c r="AH6" s="117"/>
      <c r="AI6" s="117"/>
      <c r="AJ6" s="117"/>
      <c r="AK6" s="10"/>
      <c r="AL6" s="12"/>
      <c r="AM6" s="117"/>
      <c r="AN6" s="13"/>
      <c r="AO6" s="13"/>
      <c r="AP6" s="14"/>
      <c r="AQ6" s="12"/>
      <c r="AR6" s="104"/>
    </row>
    <row r="7" spans="1:44" s="109" customFormat="1" ht="15" customHeight="1" x14ac:dyDescent="0.25">
      <c r="A7" s="107"/>
      <c r="B7" s="12">
        <v>2020</v>
      </c>
      <c r="C7" s="12" t="s">
        <v>79</v>
      </c>
      <c r="D7" s="1" t="s">
        <v>80</v>
      </c>
      <c r="E7" s="12">
        <v>3</v>
      </c>
      <c r="F7" s="12">
        <v>0</v>
      </c>
      <c r="G7" s="12">
        <v>0</v>
      </c>
      <c r="H7" s="12">
        <v>0</v>
      </c>
      <c r="I7" s="12">
        <v>2</v>
      </c>
      <c r="J7" s="12">
        <v>0</v>
      </c>
      <c r="K7" s="12">
        <v>2</v>
      </c>
      <c r="L7" s="12">
        <v>0</v>
      </c>
      <c r="M7" s="12">
        <v>0</v>
      </c>
      <c r="N7" s="32">
        <v>0.18179999999999999</v>
      </c>
      <c r="O7" s="19">
        <v>11</v>
      </c>
      <c r="P7" s="40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7"/>
      <c r="AH7" s="117"/>
      <c r="AI7" s="117"/>
      <c r="AJ7" s="117"/>
      <c r="AK7" s="10"/>
      <c r="AL7" s="12"/>
      <c r="AM7" s="117"/>
      <c r="AN7" s="13"/>
      <c r="AO7" s="13"/>
      <c r="AP7" s="14"/>
      <c r="AQ7" s="12"/>
      <c r="AR7" s="104"/>
    </row>
    <row r="8" spans="1:44" s="109" customFormat="1" ht="15" customHeight="1" x14ac:dyDescent="0.25">
      <c r="A8" s="119"/>
      <c r="B8" s="64" t="s">
        <v>81</v>
      </c>
      <c r="C8" s="11"/>
      <c r="D8" s="9"/>
      <c r="E8" s="7">
        <f>SUM(E4:E7)</f>
        <v>3</v>
      </c>
      <c r="F8" s="7">
        <f>SUM(F4:F7)</f>
        <v>0</v>
      </c>
      <c r="G8" s="7">
        <f>SUM(G4:G7)</f>
        <v>0</v>
      </c>
      <c r="H8" s="7">
        <f>SUM(H4:H7)</f>
        <v>0</v>
      </c>
      <c r="I8" s="7">
        <f>SUM(I4:I7)</f>
        <v>2</v>
      </c>
      <c r="J8" s="7">
        <f>SUM(J4:J7)</f>
        <v>0</v>
      </c>
      <c r="K8" s="7">
        <f>SUM(K4:K7)</f>
        <v>2</v>
      </c>
      <c r="L8" s="7">
        <f>SUM(L4:L7)</f>
        <v>0</v>
      </c>
      <c r="M8" s="11">
        <f>SUM(M4:M7)</f>
        <v>0</v>
      </c>
      <c r="N8" s="15">
        <f>PRODUCT(I8/O8)</f>
        <v>0.18181818181818182</v>
      </c>
      <c r="O8" s="120">
        <f>SUM(O3:O7)</f>
        <v>11</v>
      </c>
      <c r="P8" s="40" t="s">
        <v>82</v>
      </c>
      <c r="Q8" s="40" t="s">
        <v>82</v>
      </c>
      <c r="R8" s="40" t="s">
        <v>82</v>
      </c>
      <c r="S8" s="40" t="s">
        <v>82</v>
      </c>
      <c r="T8" s="10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f>PRODUCT(N14)</f>
        <v>0</v>
      </c>
      <c r="AA8" s="120"/>
      <c r="AB8" s="40" t="s">
        <v>82</v>
      </c>
      <c r="AC8" s="40" t="s">
        <v>82</v>
      </c>
      <c r="AD8" s="40" t="s">
        <v>82</v>
      </c>
      <c r="AE8" s="40" t="s">
        <v>82</v>
      </c>
      <c r="AF8" s="10"/>
      <c r="AG8" s="40" t="s">
        <v>83</v>
      </c>
      <c r="AH8" s="40" t="s">
        <v>83</v>
      </c>
      <c r="AI8" s="40" t="s">
        <v>83</v>
      </c>
      <c r="AJ8" s="40" t="s">
        <v>83</v>
      </c>
      <c r="AK8" s="10"/>
      <c r="AL8" s="7">
        <f>SUM(AL4:AL7)</f>
        <v>0</v>
      </c>
      <c r="AM8" s="7">
        <f>SUM(AM4:AM7)</f>
        <v>0</v>
      </c>
      <c r="AN8" s="7">
        <f>SUM(AN4:AN7)</f>
        <v>0</v>
      </c>
      <c r="AO8" s="7">
        <f>SUM(AO4:AO7)</f>
        <v>0</v>
      </c>
      <c r="AP8" s="7">
        <f>SUM(AP4:AP7)</f>
        <v>0</v>
      </c>
      <c r="AQ8" s="7">
        <f>SUM(AQ4:AQ7)</f>
        <v>0</v>
      </c>
      <c r="AR8" s="104"/>
    </row>
    <row r="9" spans="1:44" s="109" customFormat="1" ht="15" customHeight="1" x14ac:dyDescent="0.25">
      <c r="A9" s="119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21"/>
      <c r="O9" s="10"/>
      <c r="P9" s="18"/>
      <c r="Q9" s="29"/>
      <c r="R9" s="41"/>
      <c r="S9" s="42"/>
      <c r="T9" s="10"/>
      <c r="U9" s="18"/>
      <c r="V9" s="29"/>
      <c r="W9" s="41"/>
      <c r="X9" s="29"/>
      <c r="Y9" s="41"/>
      <c r="Z9" s="42"/>
      <c r="AA9" s="10"/>
      <c r="AB9" s="122"/>
      <c r="AC9" s="123"/>
      <c r="AD9" s="41"/>
      <c r="AE9" s="42"/>
      <c r="AF9" s="10"/>
      <c r="AG9" s="124">
        <v>0</v>
      </c>
      <c r="AH9" s="124">
        <v>0</v>
      </c>
      <c r="AI9" s="124">
        <v>0</v>
      </c>
      <c r="AJ9" s="124">
        <v>0</v>
      </c>
      <c r="AK9" s="10"/>
      <c r="AL9" s="11"/>
      <c r="AM9" s="22"/>
      <c r="AN9" s="22"/>
      <c r="AO9" s="22"/>
      <c r="AP9" s="22"/>
      <c r="AQ9" s="9"/>
      <c r="AR9" s="104"/>
    </row>
    <row r="10" spans="1:44" ht="15" customHeight="1" x14ac:dyDescent="0.25">
      <c r="A10" s="107"/>
      <c r="B10" s="1" t="s">
        <v>84</v>
      </c>
      <c r="C10" s="14"/>
      <c r="D10" s="125">
        <f>SUM(F8:H8)+((I8-F8-G8)/3)+(E8/3)+(AL8*25)+(AM8*25)+(AN8*10)+(AO8*25)+(AP8*20)+(AQ8*15)</f>
        <v>1.6666666666666665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104"/>
    </row>
    <row r="11" spans="1:44" s="109" customFormat="1" ht="15" customHeight="1" x14ac:dyDescent="0.25">
      <c r="A11" s="10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4"/>
    </row>
    <row r="12" spans="1:44" ht="15" customHeight="1" x14ac:dyDescent="0.25">
      <c r="A12" s="107"/>
      <c r="B12" s="18" t="s">
        <v>85</v>
      </c>
      <c r="C12" s="126"/>
      <c r="D12" s="126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86</v>
      </c>
      <c r="N12" s="7" t="s">
        <v>9</v>
      </c>
      <c r="O12" s="10"/>
      <c r="P12" s="51" t="s">
        <v>87</v>
      </c>
      <c r="Q12" s="3"/>
      <c r="R12" s="3"/>
      <c r="S12" s="3"/>
      <c r="T12" s="127"/>
      <c r="U12" s="127"/>
      <c r="V12" s="127"/>
      <c r="W12" s="127"/>
      <c r="X12" s="127"/>
      <c r="Y12" s="3"/>
      <c r="Z12" s="3"/>
      <c r="AA12" s="3"/>
      <c r="AB12" s="127"/>
      <c r="AC12" s="127"/>
      <c r="AD12" s="3"/>
      <c r="AE12" s="52"/>
      <c r="AF12" s="10"/>
      <c r="AG12" s="51" t="s">
        <v>88</v>
      </c>
      <c r="AH12" s="3"/>
      <c r="AI12" s="127"/>
      <c r="AJ12" s="52"/>
      <c r="AK12" s="10"/>
      <c r="AL12" s="74" t="s">
        <v>89</v>
      </c>
      <c r="AM12" s="3"/>
      <c r="AN12" s="3"/>
      <c r="AO12" s="3"/>
      <c r="AP12" s="3"/>
      <c r="AQ12" s="52"/>
      <c r="AR12" s="104"/>
    </row>
    <row r="13" spans="1:44" ht="15" customHeight="1" x14ac:dyDescent="0.25">
      <c r="A13" s="107"/>
      <c r="B13" s="51" t="s">
        <v>7</v>
      </c>
      <c r="C13" s="3"/>
      <c r="D13" s="52"/>
      <c r="E13" s="12">
        <f>PRODUCT(E8)</f>
        <v>3</v>
      </c>
      <c r="F13" s="12">
        <f>PRODUCT(F8)</f>
        <v>0</v>
      </c>
      <c r="G13" s="12">
        <f>PRODUCT(G8)</f>
        <v>0</v>
      </c>
      <c r="H13" s="12">
        <f>PRODUCT(H8)</f>
        <v>0</v>
      </c>
      <c r="I13" s="12">
        <f>PRODUCT(I8)</f>
        <v>2</v>
      </c>
      <c r="J13" s="16"/>
      <c r="K13" s="128">
        <f>PRODUCT((F13+G13)/E13)</f>
        <v>0</v>
      </c>
      <c r="L13" s="128">
        <f>PRODUCT(H13/E13)</f>
        <v>0</v>
      </c>
      <c r="M13" s="128">
        <f>PRODUCT(I13/E13)</f>
        <v>0.66666666666666663</v>
      </c>
      <c r="N13" s="66">
        <f>PRODUCT(N8)</f>
        <v>0.18181818181818182</v>
      </c>
      <c r="O13" s="10">
        <f>PRODUCT(O8)</f>
        <v>11</v>
      </c>
      <c r="P13" s="48" t="s">
        <v>90</v>
      </c>
      <c r="Q13" s="129"/>
      <c r="R13" s="49" t="s">
        <v>97</v>
      </c>
      <c r="S13" s="49"/>
      <c r="T13" s="49"/>
      <c r="U13" s="49"/>
      <c r="V13" s="49"/>
      <c r="W13" s="49"/>
      <c r="X13" s="49"/>
      <c r="Y13" s="130"/>
      <c r="Z13" s="130"/>
      <c r="AA13" s="131" t="s">
        <v>91</v>
      </c>
      <c r="AB13" s="49"/>
      <c r="AC13" s="132" t="s">
        <v>98</v>
      </c>
      <c r="AD13" s="131"/>
      <c r="AE13" s="50"/>
      <c r="AF13" s="10"/>
      <c r="AG13" s="133"/>
      <c r="AH13" s="134"/>
      <c r="AI13" s="49"/>
      <c r="AJ13" s="50"/>
      <c r="AK13" s="10"/>
      <c r="AL13" s="48"/>
      <c r="AM13" s="130"/>
      <c r="AN13" s="49"/>
      <c r="AO13" s="49"/>
      <c r="AP13" s="49"/>
      <c r="AQ13" s="50"/>
      <c r="AR13" s="104"/>
    </row>
    <row r="14" spans="1:44" ht="15" customHeight="1" x14ac:dyDescent="0.25">
      <c r="A14" s="107"/>
      <c r="B14" s="135" t="s">
        <v>61</v>
      </c>
      <c r="C14" s="136"/>
      <c r="D14" s="137"/>
      <c r="E14" s="12"/>
      <c r="F14" s="12"/>
      <c r="G14" s="12"/>
      <c r="H14" s="12"/>
      <c r="I14" s="12"/>
      <c r="J14" s="16"/>
      <c r="K14" s="12"/>
      <c r="L14" s="12"/>
      <c r="M14" s="128"/>
      <c r="N14" s="32"/>
      <c r="O14" s="10"/>
      <c r="P14" s="133" t="s">
        <v>92</v>
      </c>
      <c r="Q14" s="138"/>
      <c r="R14" s="139"/>
      <c r="S14" s="139"/>
      <c r="T14" s="139"/>
      <c r="U14" s="139"/>
      <c r="V14" s="139"/>
      <c r="W14" s="139"/>
      <c r="X14" s="139"/>
      <c r="Y14" s="140"/>
      <c r="Z14" s="140"/>
      <c r="AA14" s="120"/>
      <c r="AB14" s="139"/>
      <c r="AC14" s="141"/>
      <c r="AD14" s="120"/>
      <c r="AE14" s="142"/>
      <c r="AF14" s="10"/>
      <c r="AG14" s="133"/>
      <c r="AH14" s="141"/>
      <c r="AI14" s="139"/>
      <c r="AJ14" s="142"/>
      <c r="AK14" s="10"/>
      <c r="AL14" s="133"/>
      <c r="AM14" s="140"/>
      <c r="AN14" s="139"/>
      <c r="AO14" s="139"/>
      <c r="AP14" s="139"/>
      <c r="AQ14" s="142"/>
      <c r="AR14" s="104"/>
    </row>
    <row r="15" spans="1:44" ht="15" customHeight="1" x14ac:dyDescent="0.25">
      <c r="A15" s="107"/>
      <c r="B15" s="143" t="s">
        <v>93</v>
      </c>
      <c r="C15" s="144"/>
      <c r="D15" s="145"/>
      <c r="E15" s="146"/>
      <c r="F15" s="146"/>
      <c r="G15" s="146"/>
      <c r="H15" s="146"/>
      <c r="I15" s="146"/>
      <c r="J15" s="16"/>
      <c r="K15" s="147"/>
      <c r="L15" s="147"/>
      <c r="M15" s="147"/>
      <c r="N15" s="148"/>
      <c r="O15" s="10"/>
      <c r="P15" s="133" t="s">
        <v>94</v>
      </c>
      <c r="Q15" s="138"/>
      <c r="R15" s="139"/>
      <c r="S15" s="139"/>
      <c r="T15" s="139"/>
      <c r="U15" s="139"/>
      <c r="V15" s="139"/>
      <c r="W15" s="139"/>
      <c r="X15" s="139"/>
      <c r="Y15" s="140"/>
      <c r="Z15" s="140"/>
      <c r="AA15" s="120"/>
      <c r="AB15" s="139"/>
      <c r="AC15" s="141"/>
      <c r="AD15" s="120"/>
      <c r="AE15" s="142"/>
      <c r="AF15" s="10"/>
      <c r="AG15" s="149"/>
      <c r="AH15" s="141"/>
      <c r="AI15" s="139"/>
      <c r="AJ15" s="142"/>
      <c r="AK15" s="10"/>
      <c r="AL15" s="133"/>
      <c r="AM15" s="140"/>
      <c r="AN15" s="139"/>
      <c r="AO15" s="139"/>
      <c r="AP15" s="139"/>
      <c r="AQ15" s="142"/>
      <c r="AR15" s="104"/>
    </row>
    <row r="16" spans="1:44" ht="15" customHeight="1" x14ac:dyDescent="0.25">
      <c r="A16" s="107"/>
      <c r="B16" s="150" t="s">
        <v>95</v>
      </c>
      <c r="C16" s="151"/>
      <c r="D16" s="152"/>
      <c r="E16" s="7">
        <f>SUM(E13:E15)</f>
        <v>3</v>
      </c>
      <c r="F16" s="7">
        <f>SUM(F13:F15)</f>
        <v>0</v>
      </c>
      <c r="G16" s="7">
        <f>SUM(G13:G15)</f>
        <v>0</v>
      </c>
      <c r="H16" s="7">
        <f>SUM(H13:H15)</f>
        <v>0</v>
      </c>
      <c r="I16" s="7">
        <f>SUM(I13:I15)</f>
        <v>2</v>
      </c>
      <c r="J16" s="16"/>
      <c r="K16" s="153">
        <f>PRODUCT((F16+G16)/E16)</f>
        <v>0</v>
      </c>
      <c r="L16" s="153">
        <f>PRODUCT(H16/E16)</f>
        <v>0</v>
      </c>
      <c r="M16" s="153">
        <f>PRODUCT(I16/E16)</f>
        <v>0.66666666666666663</v>
      </c>
      <c r="N16" s="15">
        <f>PRODUCT(I16/O16)</f>
        <v>0.18181818181818182</v>
      </c>
      <c r="O16" s="10">
        <f>SUM(O13:O15)</f>
        <v>11</v>
      </c>
      <c r="P16" s="154" t="s">
        <v>96</v>
      </c>
      <c r="Q16" s="155"/>
      <c r="R16" s="156"/>
      <c r="S16" s="156"/>
      <c r="T16" s="156"/>
      <c r="U16" s="156"/>
      <c r="V16" s="156"/>
      <c r="W16" s="156"/>
      <c r="X16" s="156"/>
      <c r="Y16" s="157"/>
      <c r="Z16" s="157"/>
      <c r="AA16" s="158"/>
      <c r="AB16" s="156"/>
      <c r="AC16" s="159"/>
      <c r="AD16" s="158"/>
      <c r="AE16" s="160"/>
      <c r="AF16" s="10"/>
      <c r="AG16" s="161"/>
      <c r="AH16" s="159"/>
      <c r="AI16" s="162"/>
      <c r="AJ16" s="160"/>
      <c r="AK16" s="10"/>
      <c r="AL16" s="154"/>
      <c r="AM16" s="157"/>
      <c r="AN16" s="156"/>
      <c r="AO16" s="156"/>
      <c r="AP16" s="156"/>
      <c r="AQ16" s="160"/>
      <c r="AR16" s="104"/>
    </row>
    <row r="17" spans="1:45" ht="15" customHeight="1" x14ac:dyDescent="0.25">
      <c r="A17" s="107"/>
      <c r="B17" s="163"/>
      <c r="C17" s="163"/>
      <c r="D17" s="163"/>
      <c r="E17" s="163"/>
      <c r="F17" s="163"/>
      <c r="G17" s="163"/>
      <c r="H17" s="163"/>
      <c r="I17" s="163"/>
      <c r="J17" s="16"/>
      <c r="K17" s="163"/>
      <c r="L17" s="163"/>
      <c r="M17" s="163"/>
      <c r="N17" s="38"/>
      <c r="O17" s="10">
        <f>SUM(O14:O16)</f>
        <v>11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94"/>
      <c r="AI17" s="16"/>
      <c r="AJ17" s="16"/>
      <c r="AK17" s="10"/>
      <c r="AL17" s="16"/>
      <c r="AM17" s="16"/>
      <c r="AN17" s="16"/>
      <c r="AO17" s="16"/>
      <c r="AP17" s="16"/>
      <c r="AQ17" s="16"/>
      <c r="AR17" s="104"/>
    </row>
    <row r="18" spans="1:45" ht="15" customHeight="1" x14ac:dyDescent="0.2">
      <c r="A18" s="107"/>
      <c r="B18" s="16" t="s">
        <v>10</v>
      </c>
      <c r="C18" s="16"/>
      <c r="D18" s="54" t="s">
        <v>28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10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10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96" customFormat="1" ht="15" customHeight="1" x14ac:dyDescent="0.2">
      <c r="A21" s="7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96" customFormat="1" ht="15" customHeight="1" x14ac:dyDescent="0.25">
      <c r="A22" s="77"/>
      <c r="B22" s="10"/>
      <c r="C22" s="10"/>
      <c r="D22" s="17"/>
      <c r="E22" s="10"/>
      <c r="F22" s="10"/>
      <c r="G22" s="10"/>
      <c r="H22" s="17"/>
      <c r="I22" s="17"/>
      <c r="J22" s="16"/>
      <c r="K22" s="16"/>
      <c r="L22" s="16"/>
      <c r="M22" s="68"/>
      <c r="N22" s="17"/>
      <c r="O22" s="10"/>
      <c r="P22" s="16"/>
      <c r="Q22" s="17"/>
      <c r="R22" s="16"/>
      <c r="S22" s="16"/>
      <c r="T22" s="10"/>
      <c r="U22" s="10"/>
      <c r="V22" s="94"/>
      <c r="W22" s="16"/>
      <c r="X22" s="16"/>
      <c r="Y22" s="16"/>
      <c r="Z22" s="16"/>
      <c r="AA22" s="16"/>
      <c r="AB22" s="16"/>
      <c r="AC22" s="16"/>
      <c r="AD22" s="16"/>
      <c r="AE22" s="16"/>
      <c r="AF22" s="104"/>
      <c r="AG22" s="68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04"/>
    </row>
    <row r="23" spans="1:45" s="96" customFormat="1" ht="15" customHeight="1" x14ac:dyDescent="0.25">
      <c r="A23" s="77"/>
      <c r="B23" s="10"/>
      <c r="C23" s="10"/>
      <c r="D23" s="16"/>
      <c r="E23" s="10"/>
      <c r="F23" s="10"/>
      <c r="G23" s="10"/>
      <c r="H23" s="17"/>
      <c r="I23" s="17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94"/>
      <c r="W23" s="16"/>
      <c r="X23" s="16"/>
      <c r="Y23" s="16"/>
      <c r="Z23" s="16"/>
      <c r="AA23" s="16"/>
      <c r="AB23" s="16"/>
      <c r="AC23" s="16"/>
      <c r="AD23" s="16"/>
      <c r="AE23" s="16"/>
      <c r="AF23" s="104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4"/>
    </row>
    <row r="24" spans="1:45" s="96" customFormat="1" ht="15" customHeight="1" x14ac:dyDescent="0.25">
      <c r="A24" s="77"/>
      <c r="B24" s="10"/>
      <c r="C24" s="10"/>
      <c r="D24" s="16"/>
      <c r="E24" s="10"/>
      <c r="F24" s="10"/>
      <c r="G24" s="10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94"/>
      <c r="W24" s="16"/>
      <c r="X24" s="16"/>
      <c r="Y24" s="16"/>
      <c r="Z24" s="16"/>
      <c r="AA24" s="16"/>
      <c r="AB24" s="16"/>
      <c r="AC24" s="16"/>
      <c r="AD24" s="16"/>
      <c r="AE24" s="16"/>
      <c r="AF24" s="104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4"/>
    </row>
    <row r="25" spans="1:45" s="96" customFormat="1" ht="15" customHeight="1" x14ac:dyDescent="0.25">
      <c r="A25" s="77"/>
      <c r="B25" s="17"/>
      <c r="C25" s="17"/>
      <c r="D25" s="16"/>
      <c r="E25" s="1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4"/>
    </row>
    <row r="26" spans="1:45" s="96" customFormat="1" ht="15" customHeight="1" x14ac:dyDescent="0.25">
      <c r="A26" s="7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4"/>
    </row>
    <row r="27" spans="1:45" s="96" customFormat="1" ht="15" customHeight="1" x14ac:dyDescent="0.25">
      <c r="A27" s="7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4"/>
    </row>
    <row r="28" spans="1:45" s="96" customFormat="1" ht="15" customHeight="1" x14ac:dyDescent="0.25">
      <c r="A28" s="7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4"/>
    </row>
    <row r="29" spans="1:45" s="96" customFormat="1" ht="15" customHeight="1" x14ac:dyDescent="0.25">
      <c r="A29" s="7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4"/>
    </row>
    <row r="30" spans="1:45" s="96" customFormat="1" ht="15" customHeight="1" x14ac:dyDescent="0.25">
      <c r="A30" s="7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94"/>
      <c r="AI30" s="16"/>
      <c r="AJ30" s="16"/>
      <c r="AK30" s="16"/>
      <c r="AL30" s="16"/>
      <c r="AM30" s="16"/>
      <c r="AN30" s="16"/>
      <c r="AO30" s="16"/>
      <c r="AP30" s="16"/>
      <c r="AQ30" s="16"/>
      <c r="AR30" s="104"/>
    </row>
    <row r="31" spans="1:45" s="96" customFormat="1" ht="15" customHeight="1" x14ac:dyDescent="0.25">
      <c r="A31" s="7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94"/>
      <c r="AI31" s="16"/>
      <c r="AJ31" s="16"/>
      <c r="AK31" s="16"/>
      <c r="AL31" s="16"/>
      <c r="AM31" s="16"/>
      <c r="AN31" s="16"/>
      <c r="AO31" s="16"/>
      <c r="AP31" s="16"/>
      <c r="AQ31" s="16"/>
      <c r="AR31" s="104"/>
    </row>
    <row r="32" spans="1:45" s="96" customFormat="1" ht="15" customHeight="1" x14ac:dyDescent="0.25">
      <c r="A32" s="7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4"/>
      <c r="AI32" s="16"/>
      <c r="AJ32" s="16"/>
      <c r="AK32" s="16"/>
      <c r="AL32" s="16"/>
      <c r="AM32" s="16"/>
      <c r="AN32" s="16"/>
      <c r="AO32" s="16"/>
      <c r="AP32" s="16"/>
      <c r="AQ32" s="16"/>
      <c r="AR32" s="104"/>
    </row>
    <row r="33" spans="1:44" s="96" customFormat="1" ht="15" customHeight="1" x14ac:dyDescent="0.25">
      <c r="A33" s="7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4"/>
      <c r="AI33" s="16"/>
      <c r="AJ33" s="16"/>
      <c r="AK33" s="16"/>
      <c r="AL33" s="16"/>
      <c r="AM33" s="16"/>
      <c r="AN33" s="16"/>
      <c r="AO33" s="16"/>
      <c r="AP33" s="16"/>
      <c r="AQ33" s="16"/>
      <c r="AR33" s="104"/>
    </row>
    <row r="34" spans="1:44" s="96" customFormat="1" ht="15" customHeight="1" x14ac:dyDescent="0.25">
      <c r="A34" s="7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4"/>
      <c r="AI34" s="16"/>
      <c r="AJ34" s="16"/>
      <c r="AK34" s="16"/>
      <c r="AL34" s="16"/>
      <c r="AM34" s="16"/>
      <c r="AN34" s="16"/>
      <c r="AO34" s="16"/>
      <c r="AP34" s="16"/>
      <c r="AQ34" s="16"/>
      <c r="AR34" s="104"/>
    </row>
    <row r="35" spans="1:44" s="96" customFormat="1" ht="15" customHeight="1" x14ac:dyDescent="0.25">
      <c r="A35" s="7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4"/>
      <c r="AI35" s="16"/>
      <c r="AJ35" s="16"/>
      <c r="AK35" s="16"/>
      <c r="AL35" s="16"/>
      <c r="AM35" s="16"/>
      <c r="AN35" s="16"/>
      <c r="AO35" s="16"/>
      <c r="AP35" s="16"/>
      <c r="AQ35" s="16"/>
      <c r="AR35" s="104"/>
    </row>
    <row r="36" spans="1:44" s="96" customFormat="1" ht="15" customHeight="1" x14ac:dyDescent="0.25">
      <c r="A36" s="7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4"/>
      <c r="AI36" s="16"/>
      <c r="AJ36" s="16"/>
      <c r="AK36" s="16"/>
      <c r="AL36" s="16"/>
      <c r="AM36" s="16"/>
      <c r="AN36" s="16"/>
      <c r="AO36" s="16"/>
      <c r="AP36" s="16"/>
      <c r="AQ36" s="16"/>
      <c r="AR36" s="104"/>
    </row>
    <row r="37" spans="1:44" s="96" customFormat="1" ht="15" customHeight="1" x14ac:dyDescent="0.25">
      <c r="A37" s="7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4"/>
      <c r="AI37" s="16"/>
      <c r="AJ37" s="16"/>
      <c r="AK37" s="16"/>
      <c r="AL37" s="16"/>
      <c r="AM37" s="16"/>
      <c r="AN37" s="16"/>
      <c r="AO37" s="16"/>
      <c r="AP37" s="16"/>
      <c r="AQ37" s="16"/>
      <c r="AR37" s="104"/>
    </row>
    <row r="38" spans="1:44" s="96" customFormat="1" ht="15" customHeight="1" x14ac:dyDescent="0.25">
      <c r="A38" s="7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4"/>
      <c r="AI38" s="16"/>
      <c r="AJ38" s="16"/>
      <c r="AK38" s="16"/>
      <c r="AL38" s="16"/>
      <c r="AM38" s="16"/>
      <c r="AN38" s="16"/>
      <c r="AO38" s="16"/>
      <c r="AP38" s="16"/>
      <c r="AQ38" s="16"/>
      <c r="AR38" s="104"/>
    </row>
    <row r="39" spans="1:44" s="96" customFormat="1" ht="15" customHeight="1" x14ac:dyDescent="0.25">
      <c r="A39" s="7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4"/>
      <c r="AI39" s="16"/>
      <c r="AJ39" s="16"/>
      <c r="AK39" s="16"/>
      <c r="AL39" s="16"/>
      <c r="AM39" s="16"/>
      <c r="AN39" s="16"/>
      <c r="AO39" s="16"/>
      <c r="AP39" s="16"/>
      <c r="AQ39" s="16"/>
      <c r="AR39" s="104"/>
    </row>
    <row r="40" spans="1:44" s="96" customFormat="1" ht="15" customHeight="1" x14ac:dyDescent="0.25">
      <c r="A40" s="7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4"/>
      <c r="AI40" s="16"/>
      <c r="AJ40" s="16"/>
      <c r="AK40" s="16"/>
      <c r="AL40" s="16"/>
      <c r="AM40" s="16"/>
      <c r="AN40" s="16"/>
      <c r="AO40" s="16"/>
      <c r="AP40" s="16"/>
      <c r="AQ40" s="16"/>
      <c r="AR40" s="104"/>
    </row>
    <row r="41" spans="1:44" s="96" customFormat="1" ht="15" customHeight="1" x14ac:dyDescent="0.25">
      <c r="A41" s="7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4"/>
      <c r="AI41" s="16"/>
      <c r="AJ41" s="16"/>
      <c r="AK41" s="16"/>
      <c r="AL41" s="16"/>
      <c r="AM41" s="16"/>
      <c r="AN41" s="16"/>
      <c r="AO41" s="16"/>
      <c r="AP41" s="16"/>
      <c r="AQ41" s="16"/>
      <c r="AR41" s="104"/>
    </row>
    <row r="42" spans="1:44" s="96" customFormat="1" ht="15" customHeight="1" x14ac:dyDescent="0.25">
      <c r="A42" s="7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4"/>
      <c r="AI42" s="16"/>
      <c r="AJ42" s="16"/>
      <c r="AK42" s="16"/>
      <c r="AL42" s="16"/>
      <c r="AM42" s="16"/>
      <c r="AN42" s="16"/>
      <c r="AO42" s="16"/>
      <c r="AP42" s="16"/>
      <c r="AQ42" s="16"/>
      <c r="AR42" s="104"/>
    </row>
    <row r="43" spans="1:44" s="96" customFormat="1" ht="15" customHeight="1" x14ac:dyDescent="0.25">
      <c r="A43" s="7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4"/>
      <c r="AI43" s="16"/>
      <c r="AJ43" s="16"/>
      <c r="AK43" s="16"/>
      <c r="AL43" s="16"/>
      <c r="AM43" s="16"/>
      <c r="AN43" s="16"/>
      <c r="AO43" s="16"/>
      <c r="AP43" s="16"/>
      <c r="AQ43" s="16"/>
      <c r="AR43" s="104"/>
    </row>
    <row r="44" spans="1:44" s="96" customFormat="1" ht="15" customHeight="1" x14ac:dyDescent="0.25">
      <c r="A44" s="7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4"/>
      <c r="AI44" s="16"/>
      <c r="AJ44" s="16"/>
      <c r="AK44" s="16"/>
      <c r="AL44" s="16"/>
      <c r="AM44" s="16"/>
      <c r="AN44" s="16"/>
      <c r="AO44" s="16"/>
      <c r="AP44" s="16"/>
      <c r="AQ44" s="16"/>
      <c r="AR44" s="104"/>
    </row>
    <row r="45" spans="1:44" s="96" customFormat="1" ht="15" customHeight="1" x14ac:dyDescent="0.25">
      <c r="A45" s="7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4"/>
      <c r="AI45" s="16"/>
      <c r="AJ45" s="16"/>
      <c r="AK45" s="16"/>
      <c r="AL45" s="16"/>
      <c r="AM45" s="16"/>
      <c r="AN45" s="16"/>
      <c r="AO45" s="16"/>
      <c r="AP45" s="16"/>
      <c r="AQ45" s="16"/>
      <c r="AR45" s="104"/>
    </row>
    <row r="46" spans="1:44" s="96" customFormat="1" ht="15" customHeight="1" x14ac:dyDescent="0.25">
      <c r="A46" s="7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4"/>
      <c r="AI46" s="16"/>
      <c r="AJ46" s="16"/>
      <c r="AK46" s="16"/>
      <c r="AL46" s="16"/>
      <c r="AM46" s="16"/>
      <c r="AN46" s="16"/>
      <c r="AO46" s="16"/>
      <c r="AP46" s="16"/>
      <c r="AQ46" s="16"/>
      <c r="AR46" s="104"/>
    </row>
    <row r="47" spans="1:44" s="96" customFormat="1" ht="15" customHeight="1" x14ac:dyDescent="0.25">
      <c r="A47" s="7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4"/>
      <c r="AI47" s="16"/>
      <c r="AJ47" s="16"/>
      <c r="AK47" s="16"/>
      <c r="AL47" s="16"/>
      <c r="AM47" s="16"/>
      <c r="AN47" s="16"/>
      <c r="AO47" s="16"/>
      <c r="AP47" s="16"/>
      <c r="AQ47" s="16"/>
      <c r="AR47" s="104"/>
    </row>
    <row r="48" spans="1:44" s="96" customFormat="1" ht="15" customHeight="1" x14ac:dyDescent="0.25">
      <c r="A48" s="7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4"/>
      <c r="AI48" s="16"/>
      <c r="AJ48" s="16"/>
      <c r="AK48" s="16"/>
      <c r="AL48" s="16"/>
      <c r="AM48" s="16"/>
      <c r="AN48" s="16"/>
      <c r="AO48" s="16"/>
      <c r="AP48" s="16"/>
      <c r="AQ48" s="16"/>
      <c r="AR48" s="104"/>
    </row>
    <row r="49" spans="1:44" s="96" customFormat="1" ht="15" customHeight="1" x14ac:dyDescent="0.25">
      <c r="A49" s="7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4"/>
      <c r="AI49" s="16"/>
      <c r="AJ49" s="16"/>
      <c r="AK49" s="16"/>
      <c r="AL49" s="16"/>
      <c r="AM49" s="16"/>
      <c r="AN49" s="16"/>
      <c r="AO49" s="16"/>
      <c r="AP49" s="16"/>
      <c r="AQ49" s="16"/>
      <c r="AR49" s="104"/>
    </row>
    <row r="50" spans="1:44" s="96" customFormat="1" ht="15" customHeight="1" x14ac:dyDescent="0.25">
      <c r="A50" s="7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4"/>
      <c r="AI50" s="16"/>
      <c r="AJ50" s="16"/>
      <c r="AK50" s="16"/>
      <c r="AL50" s="16"/>
      <c r="AM50" s="16"/>
      <c r="AN50" s="16"/>
      <c r="AO50" s="16"/>
      <c r="AP50" s="16"/>
      <c r="AQ50" s="16"/>
      <c r="AR50" s="104"/>
    </row>
    <row r="51" spans="1:44" s="96" customFormat="1" ht="15" customHeight="1" x14ac:dyDescent="0.25">
      <c r="A51" s="7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4"/>
      <c r="AI51" s="16"/>
      <c r="AJ51" s="16"/>
      <c r="AK51" s="16"/>
      <c r="AL51" s="16"/>
      <c r="AM51" s="16"/>
      <c r="AN51" s="16"/>
      <c r="AO51" s="16"/>
      <c r="AP51" s="16"/>
      <c r="AQ51" s="16"/>
      <c r="AR51" s="104"/>
    </row>
    <row r="52" spans="1:44" s="96" customFormat="1" ht="15" customHeight="1" x14ac:dyDescent="0.25">
      <c r="A52" s="7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4"/>
      <c r="AI52" s="16"/>
      <c r="AJ52" s="16"/>
      <c r="AK52" s="16"/>
      <c r="AL52" s="16"/>
      <c r="AM52" s="16"/>
      <c r="AN52" s="16"/>
      <c r="AO52" s="16"/>
      <c r="AP52" s="16"/>
      <c r="AQ52" s="16"/>
      <c r="AR52" s="104"/>
    </row>
    <row r="53" spans="1:44" s="96" customFormat="1" ht="15" customHeight="1" x14ac:dyDescent="0.25">
      <c r="A53" s="7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4"/>
      <c r="AI53" s="16"/>
      <c r="AJ53" s="16"/>
      <c r="AK53" s="16"/>
      <c r="AL53" s="16"/>
      <c r="AM53" s="16"/>
      <c r="AN53" s="16"/>
      <c r="AO53" s="16"/>
      <c r="AP53" s="16"/>
      <c r="AQ53" s="16"/>
      <c r="AR53" s="104"/>
    </row>
    <row r="54" spans="1:44" s="96" customFormat="1" ht="15" customHeight="1" x14ac:dyDescent="0.25">
      <c r="A54" s="7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4"/>
      <c r="AI54" s="16"/>
      <c r="AJ54" s="16"/>
      <c r="AK54" s="16"/>
      <c r="AL54" s="16"/>
      <c r="AM54" s="16"/>
      <c r="AN54" s="16"/>
      <c r="AO54" s="16"/>
      <c r="AP54" s="16"/>
      <c r="AQ54" s="16"/>
      <c r="AR54" s="104"/>
    </row>
    <row r="55" spans="1:44" s="96" customFormat="1" ht="15" customHeight="1" x14ac:dyDescent="0.25">
      <c r="A55" s="7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4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6" customFormat="1" ht="15" customHeight="1" x14ac:dyDescent="0.25">
      <c r="A56" s="7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6" customFormat="1" ht="15" customHeight="1" x14ac:dyDescent="0.25">
      <c r="A57" s="7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4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6" customFormat="1" ht="15" customHeight="1" x14ac:dyDescent="0.25">
      <c r="A58" s="7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4"/>
      <c r="AI58" s="16"/>
      <c r="AJ58" s="16"/>
      <c r="AK58" s="16"/>
      <c r="AL58" s="16"/>
      <c r="AM58" s="16"/>
      <c r="AN58" s="16"/>
      <c r="AO58" s="16"/>
      <c r="AP58" s="16"/>
      <c r="AQ58" s="16"/>
      <c r="AR58" s="101"/>
    </row>
    <row r="59" spans="1:44" s="96" customFormat="1" ht="15" customHeight="1" x14ac:dyDescent="0.25">
      <c r="A59" s="7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4"/>
      <c r="AI59" s="16"/>
      <c r="AJ59" s="16"/>
      <c r="AK59" s="16"/>
      <c r="AL59" s="16"/>
      <c r="AM59" s="16"/>
      <c r="AN59" s="16"/>
      <c r="AO59" s="16"/>
      <c r="AP59" s="16"/>
      <c r="AQ59" s="16"/>
      <c r="AR59" s="101"/>
    </row>
    <row r="60" spans="1:44" s="96" customFormat="1" ht="15" customHeight="1" x14ac:dyDescent="0.25">
      <c r="A60" s="7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4"/>
      <c r="AI60" s="16"/>
      <c r="AJ60" s="16"/>
      <c r="AK60" s="16"/>
      <c r="AL60" s="16"/>
      <c r="AM60" s="16"/>
      <c r="AN60" s="16"/>
      <c r="AO60" s="16"/>
      <c r="AP60" s="16"/>
      <c r="AQ60" s="16"/>
      <c r="AR60" s="101"/>
    </row>
    <row r="61" spans="1:44" s="96" customFormat="1" ht="15" customHeight="1" x14ac:dyDescent="0.25">
      <c r="A61" s="7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4"/>
      <c r="AI61" s="16"/>
      <c r="AJ61" s="16"/>
      <c r="AK61" s="16"/>
      <c r="AL61" s="16"/>
      <c r="AM61" s="16"/>
      <c r="AN61" s="16"/>
      <c r="AO61" s="16"/>
      <c r="AP61" s="16"/>
      <c r="AQ61" s="16"/>
      <c r="AR61" s="101"/>
    </row>
    <row r="62" spans="1:44" s="96" customFormat="1" ht="15" customHeight="1" x14ac:dyDescent="0.25">
      <c r="A62" s="7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4"/>
      <c r="AI62" s="16"/>
      <c r="AJ62" s="16"/>
      <c r="AK62" s="16"/>
      <c r="AL62" s="16"/>
      <c r="AM62" s="16"/>
      <c r="AN62" s="16"/>
      <c r="AO62" s="16"/>
      <c r="AP62" s="16"/>
      <c r="AQ62" s="16"/>
      <c r="AR62" s="101"/>
    </row>
    <row r="63" spans="1:44" s="96" customFormat="1" ht="15" customHeight="1" x14ac:dyDescent="0.25">
      <c r="A63" s="7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4"/>
      <c r="AI63" s="16"/>
      <c r="AJ63" s="16"/>
      <c r="AK63" s="16"/>
      <c r="AL63" s="16"/>
      <c r="AM63" s="16"/>
      <c r="AN63" s="16"/>
      <c r="AO63" s="16"/>
      <c r="AP63" s="16"/>
      <c r="AQ63" s="16"/>
      <c r="AR63" s="101"/>
    </row>
    <row r="64" spans="1:44" s="96" customFormat="1" ht="15" customHeight="1" x14ac:dyDescent="0.25">
      <c r="A64" s="7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4"/>
      <c r="AI64" s="16"/>
      <c r="AJ64" s="16"/>
      <c r="AK64" s="16"/>
      <c r="AL64" s="16"/>
      <c r="AM64" s="16"/>
      <c r="AN64" s="16"/>
      <c r="AO64" s="16"/>
      <c r="AP64" s="16"/>
      <c r="AQ64" s="16"/>
      <c r="AR64" s="101"/>
    </row>
    <row r="65" spans="1:44" s="96" customFormat="1" ht="15" customHeight="1" x14ac:dyDescent="0.25">
      <c r="A65" s="7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4"/>
      <c r="AI65" s="16"/>
      <c r="AJ65" s="16"/>
      <c r="AK65" s="16"/>
      <c r="AL65" s="16"/>
      <c r="AM65" s="16"/>
      <c r="AN65" s="16"/>
      <c r="AO65" s="16"/>
      <c r="AP65" s="16"/>
      <c r="AQ65" s="16"/>
      <c r="AR65" s="101"/>
    </row>
    <row r="66" spans="1:44" s="96" customFormat="1" ht="15" customHeight="1" x14ac:dyDescent="0.25">
      <c r="A66" s="7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4"/>
      <c r="AI66" s="16"/>
      <c r="AJ66" s="16"/>
      <c r="AK66" s="16"/>
      <c r="AL66" s="16"/>
      <c r="AM66" s="16"/>
      <c r="AN66" s="16"/>
      <c r="AO66" s="16"/>
      <c r="AP66" s="16"/>
      <c r="AQ66" s="16"/>
      <c r="AR66" s="101"/>
    </row>
    <row r="67" spans="1:44" s="96" customFormat="1" ht="15" customHeight="1" x14ac:dyDescent="0.25">
      <c r="A67" s="7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4"/>
      <c r="AI67" s="16"/>
      <c r="AJ67" s="16"/>
      <c r="AK67" s="16"/>
      <c r="AL67" s="16"/>
      <c r="AM67" s="16"/>
      <c r="AN67" s="16"/>
      <c r="AO67" s="16"/>
      <c r="AP67" s="16"/>
      <c r="AQ67" s="16"/>
      <c r="AR67" s="101"/>
    </row>
    <row r="68" spans="1:44" s="96" customFormat="1" ht="15" customHeight="1" x14ac:dyDescent="0.25">
      <c r="A68" s="7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4"/>
      <c r="AI68" s="16"/>
      <c r="AJ68" s="16"/>
      <c r="AK68" s="16"/>
      <c r="AL68" s="16"/>
      <c r="AM68" s="16"/>
      <c r="AN68" s="16"/>
      <c r="AO68" s="16"/>
      <c r="AP68" s="16"/>
      <c r="AQ68" s="16"/>
      <c r="AR68" s="101"/>
    </row>
    <row r="69" spans="1:44" s="96" customFormat="1" ht="15" customHeight="1" x14ac:dyDescent="0.25">
      <c r="A69" s="7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4"/>
      <c r="AI69" s="16"/>
      <c r="AJ69" s="16"/>
      <c r="AK69" s="16"/>
      <c r="AL69" s="16"/>
      <c r="AM69" s="16"/>
      <c r="AN69" s="16"/>
      <c r="AO69" s="16"/>
      <c r="AP69" s="16"/>
      <c r="AQ69" s="16"/>
      <c r="AR69" s="101"/>
    </row>
    <row r="70" spans="1:44" s="96" customFormat="1" ht="15" customHeight="1" x14ac:dyDescent="0.25">
      <c r="A70" s="7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4"/>
      <c r="AI70" s="16"/>
      <c r="AJ70" s="16"/>
      <c r="AK70" s="16"/>
      <c r="AL70" s="16"/>
      <c r="AM70" s="16"/>
      <c r="AN70" s="16"/>
      <c r="AO70" s="16"/>
      <c r="AP70" s="16"/>
      <c r="AQ70" s="16"/>
      <c r="AR70" s="101"/>
    </row>
    <row r="71" spans="1:44" s="96" customFormat="1" ht="15" customHeight="1" x14ac:dyDescent="0.25">
      <c r="A71" s="7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4"/>
      <c r="AI71" s="16"/>
      <c r="AJ71" s="16"/>
      <c r="AK71" s="16"/>
      <c r="AL71" s="16"/>
      <c r="AM71" s="16"/>
      <c r="AN71" s="16"/>
      <c r="AO71" s="16"/>
      <c r="AP71" s="16"/>
      <c r="AQ71" s="16"/>
      <c r="AR71" s="101"/>
    </row>
    <row r="72" spans="1:44" s="96" customFormat="1" ht="15" customHeight="1" x14ac:dyDescent="0.25">
      <c r="A72" s="7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4"/>
      <c r="AI72" s="16"/>
      <c r="AJ72" s="16"/>
      <c r="AK72" s="16"/>
      <c r="AL72" s="16"/>
      <c r="AM72" s="16"/>
      <c r="AN72" s="16"/>
      <c r="AO72" s="16"/>
      <c r="AP72" s="16"/>
      <c r="AQ72" s="16"/>
      <c r="AR72" s="101"/>
    </row>
    <row r="73" spans="1:44" s="96" customFormat="1" ht="15" customHeight="1" x14ac:dyDescent="0.25">
      <c r="A73" s="7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4"/>
      <c r="AI73" s="16"/>
      <c r="AJ73" s="16"/>
      <c r="AK73" s="16"/>
      <c r="AL73" s="16"/>
      <c r="AM73" s="16"/>
      <c r="AN73" s="16"/>
      <c r="AO73" s="16"/>
      <c r="AP73" s="16"/>
      <c r="AQ73" s="16"/>
      <c r="AR73" s="101"/>
    </row>
    <row r="74" spans="1:44" s="96" customFormat="1" ht="15" customHeight="1" x14ac:dyDescent="0.25">
      <c r="A74" s="7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4"/>
      <c r="AI74" s="16"/>
      <c r="AJ74" s="16"/>
      <c r="AK74" s="16"/>
      <c r="AL74" s="16"/>
      <c r="AM74" s="16"/>
      <c r="AN74" s="16"/>
      <c r="AO74" s="16"/>
      <c r="AP74" s="16"/>
      <c r="AQ74" s="16"/>
      <c r="AR74" s="101"/>
    </row>
    <row r="75" spans="1:44" s="96" customFormat="1" ht="15" customHeight="1" x14ac:dyDescent="0.25">
      <c r="A75" s="7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4"/>
      <c r="AI75" s="16"/>
      <c r="AJ75" s="16"/>
      <c r="AK75" s="16"/>
      <c r="AL75" s="16"/>
      <c r="AM75" s="16"/>
      <c r="AN75" s="16"/>
      <c r="AO75" s="16"/>
      <c r="AP75" s="16"/>
      <c r="AQ75" s="16"/>
      <c r="AR75" s="101"/>
    </row>
    <row r="76" spans="1:44" s="96" customFormat="1" ht="15" customHeight="1" x14ac:dyDescent="0.25">
      <c r="A76" s="7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4"/>
      <c r="AI76" s="16"/>
      <c r="AJ76" s="16"/>
      <c r="AK76" s="16"/>
      <c r="AL76" s="16"/>
      <c r="AM76" s="16"/>
      <c r="AN76" s="16"/>
      <c r="AO76" s="16"/>
      <c r="AP76" s="16"/>
      <c r="AQ76" s="16"/>
      <c r="AR76" s="101"/>
    </row>
    <row r="77" spans="1:44" s="96" customFormat="1" ht="15" customHeight="1" x14ac:dyDescent="0.25">
      <c r="A77" s="7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94"/>
      <c r="AI77" s="16"/>
      <c r="AJ77" s="16"/>
      <c r="AK77" s="10"/>
      <c r="AL77" s="10"/>
      <c r="AM77" s="10"/>
      <c r="AN77" s="10"/>
      <c r="AO77" s="10"/>
      <c r="AP77" s="10"/>
      <c r="AQ77" s="10"/>
      <c r="AR77" s="101"/>
    </row>
    <row r="78" spans="1:44" s="96" customFormat="1" ht="15" customHeight="1" x14ac:dyDescent="0.25">
      <c r="A78" s="7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94"/>
      <c r="AI78" s="16"/>
      <c r="AJ78" s="16"/>
      <c r="AK78" s="10"/>
      <c r="AL78" s="10"/>
      <c r="AM78" s="10"/>
      <c r="AN78" s="10"/>
      <c r="AO78" s="10"/>
      <c r="AP78" s="10"/>
      <c r="AQ78" s="10"/>
      <c r="AR78" s="101"/>
    </row>
    <row r="79" spans="1:44" s="96" customFormat="1" ht="15" customHeight="1" x14ac:dyDescent="0.25">
      <c r="A79" s="7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4"/>
      <c r="AI79" s="16"/>
      <c r="AJ79" s="16"/>
      <c r="AK79" s="10"/>
      <c r="AL79" s="10"/>
      <c r="AM79" s="10"/>
      <c r="AN79" s="10"/>
      <c r="AO79" s="10"/>
      <c r="AP79" s="10"/>
      <c r="AQ79" s="10"/>
      <c r="AR79" s="101"/>
    </row>
    <row r="80" spans="1:44" s="96" customFormat="1" ht="15" customHeight="1" x14ac:dyDescent="0.25">
      <c r="A80" s="7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4"/>
      <c r="AI80" s="16"/>
      <c r="AJ80" s="16"/>
      <c r="AK80" s="10"/>
      <c r="AL80" s="10"/>
      <c r="AM80" s="10"/>
      <c r="AN80" s="10"/>
      <c r="AO80" s="10"/>
      <c r="AP80" s="10"/>
      <c r="AQ80" s="10"/>
      <c r="AR80" s="101"/>
    </row>
    <row r="81" spans="1:44" s="96" customFormat="1" ht="15" customHeight="1" x14ac:dyDescent="0.25">
      <c r="A81" s="7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4"/>
      <c r="AI81" s="16"/>
      <c r="AJ81" s="16"/>
      <c r="AK81" s="10"/>
      <c r="AL81" s="10"/>
      <c r="AM81" s="10"/>
      <c r="AN81" s="10"/>
      <c r="AO81" s="10"/>
      <c r="AP81" s="10"/>
      <c r="AQ81" s="10"/>
      <c r="AR81" s="101"/>
    </row>
    <row r="82" spans="1:44" s="96" customFormat="1" ht="15" customHeight="1" x14ac:dyDescent="0.25">
      <c r="A82" s="7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4"/>
      <c r="AI82" s="16"/>
      <c r="AJ82" s="16"/>
      <c r="AK82" s="10"/>
      <c r="AL82" s="10"/>
      <c r="AM82" s="10"/>
      <c r="AN82" s="10"/>
      <c r="AO82" s="10"/>
      <c r="AP82" s="10"/>
      <c r="AQ82" s="10"/>
      <c r="AR82" s="101"/>
    </row>
    <row r="83" spans="1:44" s="96" customFormat="1" ht="15" customHeight="1" x14ac:dyDescent="0.25">
      <c r="A83" s="7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4"/>
      <c r="AI83" s="16"/>
      <c r="AJ83" s="16"/>
      <c r="AK83" s="10"/>
      <c r="AL83" s="10"/>
      <c r="AM83" s="10"/>
      <c r="AN83" s="10"/>
      <c r="AO83" s="10"/>
      <c r="AP83" s="10"/>
      <c r="AQ83" s="10"/>
      <c r="AR83" s="101"/>
    </row>
    <row r="84" spans="1:44" s="96" customFormat="1" ht="15" customHeight="1" x14ac:dyDescent="0.25">
      <c r="A84" s="7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4"/>
      <c r="AI84" s="16"/>
      <c r="AJ84" s="16"/>
      <c r="AK84" s="10"/>
      <c r="AL84" s="10"/>
      <c r="AM84" s="10"/>
      <c r="AN84" s="10"/>
      <c r="AO84" s="10"/>
      <c r="AP84" s="10"/>
      <c r="AQ84" s="10"/>
      <c r="AR84" s="101"/>
    </row>
    <row r="85" spans="1:44" s="96" customFormat="1" ht="15" customHeight="1" x14ac:dyDescent="0.25">
      <c r="A85" s="7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4"/>
      <c r="AI85" s="16"/>
      <c r="AJ85" s="16"/>
      <c r="AK85" s="10"/>
      <c r="AL85" s="10"/>
      <c r="AM85" s="10"/>
      <c r="AN85" s="10"/>
      <c r="AO85" s="10"/>
      <c r="AP85" s="10"/>
      <c r="AQ85" s="10"/>
      <c r="AR85" s="101"/>
    </row>
    <row r="86" spans="1:44" s="96" customFormat="1" ht="15" customHeight="1" x14ac:dyDescent="0.25">
      <c r="A86" s="7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4"/>
      <c r="AI86" s="16"/>
      <c r="AJ86" s="16"/>
      <c r="AK86" s="10"/>
      <c r="AL86" s="10"/>
      <c r="AM86" s="10"/>
      <c r="AN86" s="10"/>
      <c r="AO86" s="10"/>
      <c r="AP86" s="10"/>
      <c r="AQ86" s="10"/>
      <c r="AR86" s="101"/>
    </row>
    <row r="87" spans="1:44" s="96" customFormat="1" ht="15" customHeight="1" x14ac:dyDescent="0.25">
      <c r="A87" s="7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4"/>
      <c r="AI87" s="16"/>
      <c r="AJ87" s="16"/>
      <c r="AK87" s="10"/>
      <c r="AL87" s="10"/>
      <c r="AM87" s="10"/>
      <c r="AN87" s="10"/>
      <c r="AO87" s="10"/>
      <c r="AP87" s="10"/>
      <c r="AQ87" s="10"/>
      <c r="AR87" s="101"/>
    </row>
    <row r="88" spans="1:44" s="96" customFormat="1" ht="15" customHeight="1" x14ac:dyDescent="0.25">
      <c r="A88" s="7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4"/>
      <c r="AI88" s="16"/>
      <c r="AJ88" s="16"/>
      <c r="AK88" s="10"/>
      <c r="AL88" s="10"/>
      <c r="AM88" s="10"/>
      <c r="AN88" s="10"/>
      <c r="AO88" s="10"/>
      <c r="AP88" s="10"/>
      <c r="AQ88" s="10"/>
      <c r="AR88" s="101"/>
    </row>
    <row r="89" spans="1:44" s="96" customFormat="1" ht="15" customHeight="1" x14ac:dyDescent="0.25">
      <c r="A89" s="7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4"/>
      <c r="AI89" s="16"/>
      <c r="AJ89" s="16"/>
      <c r="AK89" s="10"/>
      <c r="AL89" s="10"/>
      <c r="AM89" s="10"/>
      <c r="AN89" s="10"/>
      <c r="AO89" s="10"/>
      <c r="AP89" s="10"/>
      <c r="AQ89" s="10"/>
      <c r="AR89" s="101"/>
    </row>
    <row r="90" spans="1:44" s="96" customFormat="1" ht="15" customHeight="1" x14ac:dyDescent="0.25">
      <c r="A90" s="7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4"/>
      <c r="AI90" s="16"/>
      <c r="AJ90" s="16"/>
      <c r="AK90" s="10"/>
      <c r="AL90" s="10"/>
      <c r="AM90" s="10"/>
      <c r="AN90" s="10"/>
      <c r="AO90" s="10"/>
      <c r="AP90" s="10"/>
      <c r="AQ90" s="10"/>
      <c r="AR90" s="101"/>
    </row>
    <row r="91" spans="1:44" s="96" customFormat="1" ht="15" customHeight="1" x14ac:dyDescent="0.25">
      <c r="A91" s="7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4"/>
      <c r="AI91" s="16"/>
      <c r="AJ91" s="16"/>
      <c r="AK91" s="10"/>
      <c r="AL91" s="10"/>
      <c r="AM91" s="10"/>
      <c r="AN91" s="10"/>
      <c r="AO91" s="10"/>
      <c r="AP91" s="10"/>
      <c r="AQ91" s="10"/>
      <c r="AR91" s="101"/>
    </row>
    <row r="92" spans="1:44" s="96" customFormat="1" ht="15" customHeight="1" x14ac:dyDescent="0.25">
      <c r="A92" s="7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4"/>
      <c r="AI92" s="16"/>
      <c r="AJ92" s="16"/>
      <c r="AK92" s="10"/>
      <c r="AL92" s="10"/>
      <c r="AM92" s="10"/>
      <c r="AN92" s="10"/>
      <c r="AO92" s="10"/>
      <c r="AP92" s="10"/>
      <c r="AQ92" s="10"/>
      <c r="AR92" s="101"/>
    </row>
    <row r="93" spans="1:44" s="96" customFormat="1" ht="15" customHeight="1" x14ac:dyDescent="0.25">
      <c r="A93" s="7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4"/>
      <c r="AI93" s="16"/>
      <c r="AJ93" s="16"/>
      <c r="AK93" s="10"/>
      <c r="AL93" s="10"/>
      <c r="AM93" s="10"/>
      <c r="AN93" s="10"/>
      <c r="AO93" s="10"/>
      <c r="AP93" s="10"/>
      <c r="AQ93" s="10"/>
      <c r="AR93" s="101"/>
    </row>
    <row r="94" spans="1:44" s="96" customFormat="1" ht="15" customHeight="1" x14ac:dyDescent="0.25">
      <c r="A94" s="7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4"/>
      <c r="AI94" s="16"/>
      <c r="AJ94" s="16"/>
      <c r="AK94" s="10"/>
      <c r="AL94" s="10"/>
      <c r="AM94" s="10"/>
      <c r="AN94" s="10"/>
      <c r="AO94" s="10"/>
      <c r="AP94" s="10"/>
      <c r="AQ94" s="10"/>
      <c r="AR94" s="101"/>
    </row>
    <row r="95" spans="1:44" s="96" customFormat="1" ht="15" customHeight="1" x14ac:dyDescent="0.25">
      <c r="A95" s="7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4"/>
      <c r="AI95" s="16"/>
      <c r="AJ95" s="16"/>
      <c r="AK95" s="10"/>
      <c r="AL95" s="10"/>
      <c r="AM95" s="10"/>
      <c r="AN95" s="10"/>
      <c r="AO95" s="10"/>
      <c r="AP95" s="10"/>
      <c r="AQ95" s="10"/>
      <c r="AR95" s="101"/>
    </row>
    <row r="96" spans="1:44" s="96" customFormat="1" ht="15" customHeight="1" x14ac:dyDescent="0.25">
      <c r="A96" s="7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4"/>
      <c r="AI96" s="16"/>
      <c r="AJ96" s="16"/>
      <c r="AK96" s="10"/>
      <c r="AL96" s="10"/>
      <c r="AM96" s="10"/>
      <c r="AN96" s="10"/>
      <c r="AO96" s="10"/>
      <c r="AP96" s="10"/>
      <c r="AQ96" s="10"/>
      <c r="AR96" s="101"/>
    </row>
    <row r="97" spans="1:44" s="96" customFormat="1" ht="15" customHeight="1" x14ac:dyDescent="0.25">
      <c r="A97" s="7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4"/>
      <c r="AI97" s="16"/>
      <c r="AJ97" s="16"/>
      <c r="AK97" s="10"/>
      <c r="AL97" s="10"/>
      <c r="AM97" s="10"/>
      <c r="AN97" s="10"/>
      <c r="AO97" s="10"/>
      <c r="AP97" s="10"/>
      <c r="AQ97" s="10"/>
      <c r="AR97" s="101"/>
    </row>
    <row r="98" spans="1:44" s="96" customFormat="1" ht="15" customHeight="1" x14ac:dyDescent="0.25">
      <c r="A98" s="7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4"/>
      <c r="AI98" s="16"/>
      <c r="AJ98" s="16"/>
      <c r="AK98" s="10"/>
      <c r="AL98" s="10"/>
      <c r="AM98" s="10"/>
      <c r="AN98" s="10"/>
      <c r="AO98" s="10"/>
      <c r="AP98" s="10"/>
      <c r="AQ98" s="10"/>
      <c r="AR98" s="101"/>
    </row>
    <row r="99" spans="1:44" s="96" customFormat="1" ht="15" customHeight="1" x14ac:dyDescent="0.25">
      <c r="A99" s="7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4"/>
      <c r="AI99" s="16"/>
      <c r="AJ99" s="16"/>
      <c r="AK99" s="10"/>
      <c r="AL99" s="10"/>
      <c r="AM99" s="10"/>
      <c r="AN99" s="10"/>
      <c r="AO99" s="10"/>
      <c r="AP99" s="10"/>
      <c r="AQ99" s="10"/>
      <c r="AR99" s="101"/>
    </row>
    <row r="100" spans="1:44" s="96" customFormat="1" ht="15" customHeight="1" x14ac:dyDescent="0.25">
      <c r="A100" s="7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4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1"/>
    </row>
    <row r="101" spans="1:44" s="96" customFormat="1" ht="15" customHeight="1" x14ac:dyDescent="0.25">
      <c r="A101" s="7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4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1"/>
    </row>
    <row r="102" spans="1:44" s="96" customFormat="1" ht="15" customHeight="1" x14ac:dyDescent="0.25">
      <c r="A102" s="7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4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1"/>
    </row>
    <row r="103" spans="1:44" s="96" customFormat="1" ht="15" customHeight="1" x14ac:dyDescent="0.25">
      <c r="A103" s="7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4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1"/>
    </row>
    <row r="104" spans="1:44" s="96" customFormat="1" ht="15" customHeight="1" x14ac:dyDescent="0.25">
      <c r="A104" s="7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4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1"/>
    </row>
    <row r="105" spans="1:44" s="96" customFormat="1" ht="15" customHeight="1" x14ac:dyDescent="0.25">
      <c r="A105" s="7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4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1"/>
    </row>
    <row r="106" spans="1:44" s="96" customFormat="1" ht="15" customHeight="1" x14ac:dyDescent="0.25">
      <c r="A106" s="7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4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1"/>
    </row>
    <row r="107" spans="1:44" s="96" customFormat="1" ht="15" customHeight="1" x14ac:dyDescent="0.25">
      <c r="A107" s="7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4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1"/>
    </row>
    <row r="108" spans="1:44" s="96" customFormat="1" ht="15" customHeight="1" x14ac:dyDescent="0.25">
      <c r="A108" s="7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4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1"/>
    </row>
    <row r="109" spans="1:44" s="96" customFormat="1" ht="15" customHeight="1" x14ac:dyDescent="0.25">
      <c r="A109" s="7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4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1"/>
    </row>
    <row r="110" spans="1:44" s="96" customFormat="1" ht="15" customHeight="1" x14ac:dyDescent="0.25">
      <c r="A110" s="7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4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1"/>
    </row>
    <row r="111" spans="1:44" s="96" customFormat="1" ht="15" customHeight="1" x14ac:dyDescent="0.25">
      <c r="A111" s="7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4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1"/>
    </row>
    <row r="112" spans="1:44" s="96" customFormat="1" ht="15" customHeight="1" x14ac:dyDescent="0.25">
      <c r="A112" s="7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4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1"/>
    </row>
    <row r="113" spans="1:44" s="96" customFormat="1" ht="15" customHeight="1" x14ac:dyDescent="0.25">
      <c r="A113" s="7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4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1"/>
    </row>
    <row r="114" spans="1:44" s="96" customFormat="1" ht="15" customHeight="1" x14ac:dyDescent="0.25">
      <c r="A114" s="7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4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1"/>
    </row>
    <row r="115" spans="1:44" s="96" customFormat="1" ht="15" customHeight="1" x14ac:dyDescent="0.25">
      <c r="A115" s="7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4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1"/>
    </row>
    <row r="116" spans="1:44" s="96" customFormat="1" ht="15" customHeight="1" x14ac:dyDescent="0.25">
      <c r="A116" s="7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4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1"/>
    </row>
    <row r="117" spans="1:44" s="96" customFormat="1" ht="15" customHeight="1" x14ac:dyDescent="0.25">
      <c r="A117" s="7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4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1"/>
    </row>
    <row r="118" spans="1:44" s="96" customFormat="1" ht="15" customHeight="1" x14ac:dyDescent="0.25">
      <c r="A118" s="7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4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1"/>
    </row>
    <row r="119" spans="1:44" s="96" customFormat="1" ht="15" customHeight="1" x14ac:dyDescent="0.25">
      <c r="A119" s="7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4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1"/>
    </row>
    <row r="120" spans="1:44" s="96" customFormat="1" ht="15" customHeight="1" x14ac:dyDescent="0.25">
      <c r="A120" s="7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4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1"/>
    </row>
    <row r="121" spans="1:44" s="96" customFormat="1" ht="15" customHeight="1" x14ac:dyDescent="0.25">
      <c r="A121" s="7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4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1"/>
    </row>
    <row r="122" spans="1:44" s="96" customFormat="1" ht="15" customHeight="1" x14ac:dyDescent="0.25">
      <c r="A122" s="7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4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1"/>
    </row>
    <row r="123" spans="1:44" s="96" customFormat="1" ht="15" customHeight="1" x14ac:dyDescent="0.25">
      <c r="A123" s="7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4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1"/>
    </row>
    <row r="124" spans="1:44" s="96" customFormat="1" ht="15" customHeight="1" x14ac:dyDescent="0.25">
      <c r="A124" s="7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4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1"/>
    </row>
    <row r="125" spans="1:44" s="96" customFormat="1" ht="15" customHeight="1" x14ac:dyDescent="0.25">
      <c r="A125" s="7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4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1"/>
    </row>
    <row r="126" spans="1:44" s="96" customFormat="1" ht="15" customHeight="1" x14ac:dyDescent="0.25">
      <c r="A126" s="7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4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1"/>
    </row>
    <row r="127" spans="1:44" s="96" customFormat="1" ht="15" customHeight="1" x14ac:dyDescent="0.25">
      <c r="A127" s="7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4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1"/>
    </row>
    <row r="128" spans="1:44" s="96" customFormat="1" ht="15" customHeight="1" x14ac:dyDescent="0.25">
      <c r="A128" s="7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4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1"/>
    </row>
    <row r="129" spans="1:44" s="96" customFormat="1" ht="15" customHeight="1" x14ac:dyDescent="0.25">
      <c r="A129" s="7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4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1"/>
    </row>
    <row r="130" spans="1:44" s="96" customFormat="1" ht="15" customHeight="1" x14ac:dyDescent="0.25">
      <c r="A130" s="7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4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1"/>
    </row>
    <row r="131" spans="1:44" s="96" customFormat="1" ht="15" customHeight="1" x14ac:dyDescent="0.25">
      <c r="A131" s="7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4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1"/>
    </row>
    <row r="132" spans="1:44" s="96" customFormat="1" ht="15" customHeight="1" x14ac:dyDescent="0.25">
      <c r="A132" s="7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4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1"/>
    </row>
    <row r="133" spans="1:44" s="96" customFormat="1" ht="15" customHeight="1" x14ac:dyDescent="0.25">
      <c r="A133" s="7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4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1"/>
    </row>
    <row r="134" spans="1:44" s="96" customFormat="1" ht="15" customHeight="1" x14ac:dyDescent="0.25">
      <c r="A134" s="7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4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1"/>
    </row>
    <row r="135" spans="1:44" s="96" customFormat="1" ht="15" customHeight="1" x14ac:dyDescent="0.25">
      <c r="A135" s="7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4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1"/>
    </row>
    <row r="136" spans="1:44" s="96" customFormat="1" ht="15" customHeight="1" x14ac:dyDescent="0.25">
      <c r="A136" s="7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4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1"/>
    </row>
    <row r="137" spans="1:44" s="96" customFormat="1" ht="15" customHeight="1" x14ac:dyDescent="0.25">
      <c r="A137" s="7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4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1"/>
    </row>
    <row r="138" spans="1:44" s="96" customFormat="1" ht="15" customHeight="1" x14ac:dyDescent="0.25">
      <c r="A138" s="7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4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1"/>
    </row>
    <row r="139" spans="1:44" s="96" customFormat="1" ht="15" customHeight="1" x14ac:dyDescent="0.25">
      <c r="A139" s="7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4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1"/>
    </row>
    <row r="140" spans="1:44" s="96" customFormat="1" ht="15" customHeight="1" x14ac:dyDescent="0.25">
      <c r="A140" s="7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4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1"/>
    </row>
    <row r="141" spans="1:44" s="96" customFormat="1" ht="15" customHeight="1" x14ac:dyDescent="0.25">
      <c r="A141" s="7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4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1"/>
    </row>
    <row r="142" spans="1:44" s="96" customFormat="1" ht="15" customHeight="1" x14ac:dyDescent="0.25">
      <c r="A142" s="7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4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1"/>
    </row>
    <row r="143" spans="1:44" s="96" customFormat="1" ht="15" customHeight="1" x14ac:dyDescent="0.25">
      <c r="A143" s="7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4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1"/>
    </row>
    <row r="144" spans="1:44" s="96" customFormat="1" ht="15" customHeight="1" x14ac:dyDescent="0.25">
      <c r="A144" s="7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4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1"/>
    </row>
    <row r="145" spans="1:44" s="96" customFormat="1" ht="15" customHeight="1" x14ac:dyDescent="0.25">
      <c r="A145" s="7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4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1"/>
    </row>
    <row r="146" spans="1:44" s="96" customFormat="1" ht="15" customHeight="1" x14ac:dyDescent="0.25">
      <c r="A146" s="7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4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1"/>
    </row>
    <row r="147" spans="1:44" s="96" customFormat="1" ht="15" customHeight="1" x14ac:dyDescent="0.25">
      <c r="A147" s="7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4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1"/>
    </row>
    <row r="148" spans="1:44" s="96" customFormat="1" ht="15" customHeight="1" x14ac:dyDescent="0.25">
      <c r="A148" s="7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4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1"/>
    </row>
    <row r="149" spans="1:44" s="96" customFormat="1" ht="15" customHeight="1" x14ac:dyDescent="0.25">
      <c r="A149" s="7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4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1"/>
    </row>
    <row r="150" spans="1:44" s="96" customFormat="1" ht="15" customHeight="1" x14ac:dyDescent="0.25">
      <c r="A150" s="7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4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1"/>
    </row>
    <row r="151" spans="1:44" s="96" customFormat="1" ht="15" customHeight="1" x14ac:dyDescent="0.25">
      <c r="A151" s="7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4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1"/>
    </row>
    <row r="152" spans="1:44" s="96" customFormat="1" ht="15" customHeight="1" x14ac:dyDescent="0.25">
      <c r="A152" s="7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4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1"/>
    </row>
    <row r="153" spans="1:44" s="96" customFormat="1" ht="15" customHeight="1" x14ac:dyDescent="0.25">
      <c r="A153" s="7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4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1"/>
    </row>
    <row r="154" spans="1:44" s="96" customFormat="1" ht="15" customHeight="1" x14ac:dyDescent="0.25">
      <c r="A154" s="7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4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1"/>
    </row>
    <row r="155" spans="1:44" s="96" customFormat="1" ht="15" customHeight="1" x14ac:dyDescent="0.25">
      <c r="A155" s="7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4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1"/>
    </row>
    <row r="156" spans="1:44" s="96" customFormat="1" ht="15" customHeight="1" x14ac:dyDescent="0.25">
      <c r="A156" s="7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4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1"/>
    </row>
    <row r="157" spans="1:44" s="96" customFormat="1" ht="15" customHeight="1" x14ac:dyDescent="0.25">
      <c r="A157" s="7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4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1"/>
    </row>
    <row r="158" spans="1:44" s="96" customFormat="1" ht="15" customHeight="1" x14ac:dyDescent="0.25">
      <c r="A158" s="7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4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1"/>
    </row>
    <row r="159" spans="1:44" s="96" customFormat="1" ht="15" customHeight="1" x14ac:dyDescent="0.25">
      <c r="A159" s="7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4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1"/>
    </row>
    <row r="160" spans="1:44" s="96" customFormat="1" ht="15" customHeight="1" x14ac:dyDescent="0.25">
      <c r="A160" s="7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4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1"/>
    </row>
    <row r="161" spans="1:44" s="96" customFormat="1" ht="15" customHeight="1" x14ac:dyDescent="0.25">
      <c r="A161" s="7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4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1"/>
    </row>
    <row r="162" spans="1:44" s="96" customFormat="1" ht="15" customHeight="1" x14ac:dyDescent="0.25">
      <c r="A162" s="7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4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1"/>
    </row>
    <row r="163" spans="1:44" s="96" customFormat="1" ht="15" customHeight="1" x14ac:dyDescent="0.25">
      <c r="A163" s="7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4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1"/>
    </row>
    <row r="164" spans="1:44" s="96" customFormat="1" ht="15" customHeight="1" x14ac:dyDescent="0.25">
      <c r="A164" s="7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4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1"/>
    </row>
    <row r="165" spans="1:44" s="96" customFormat="1" ht="15" customHeight="1" x14ac:dyDescent="0.25">
      <c r="A165" s="7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4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1"/>
    </row>
    <row r="166" spans="1:44" s="96" customFormat="1" ht="15" customHeight="1" x14ac:dyDescent="0.25">
      <c r="A166" s="7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4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1"/>
    </row>
    <row r="167" spans="1:44" s="96" customFormat="1" ht="15" customHeight="1" x14ac:dyDescent="0.25">
      <c r="A167" s="7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4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1"/>
    </row>
    <row r="168" spans="1:44" s="96" customFormat="1" ht="15" customHeight="1" x14ac:dyDescent="0.25">
      <c r="A168" s="7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4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1"/>
    </row>
    <row r="169" spans="1:44" s="96" customFormat="1" ht="15" customHeight="1" x14ac:dyDescent="0.25">
      <c r="A169" s="7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4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1"/>
    </row>
    <row r="170" spans="1:44" ht="15" customHeight="1" x14ac:dyDescent="0.25">
      <c r="AG170" s="10"/>
      <c r="AH170" s="94"/>
      <c r="AI170" s="16"/>
      <c r="AJ170" s="16"/>
    </row>
    <row r="171" spans="1:44" ht="15" customHeight="1" x14ac:dyDescent="0.25">
      <c r="AG171" s="10"/>
      <c r="AH171" s="94"/>
      <c r="AI171" s="16"/>
      <c r="AJ171" s="16"/>
    </row>
    <row r="172" spans="1:44" ht="15" customHeight="1" x14ac:dyDescent="0.25">
      <c r="AG172" s="10"/>
      <c r="AH172" s="94"/>
      <c r="AI172" s="16"/>
      <c r="AJ172" s="16"/>
    </row>
    <row r="173" spans="1:44" ht="15" customHeight="1" x14ac:dyDescent="0.25">
      <c r="AG173" s="10"/>
      <c r="AH173" s="94"/>
      <c r="AI173" s="16"/>
      <c r="AJ173" s="16"/>
    </row>
    <row r="174" spans="1:44" ht="15" customHeight="1" x14ac:dyDescent="0.25">
      <c r="AG174" s="10"/>
      <c r="AH174" s="94"/>
      <c r="AI174" s="16"/>
      <c r="AJ174" s="16"/>
    </row>
    <row r="175" spans="1:44" ht="15" customHeight="1" x14ac:dyDescent="0.25">
      <c r="AG175" s="10"/>
      <c r="AH175" s="94"/>
      <c r="AI175" s="16"/>
      <c r="AJ175" s="16"/>
    </row>
    <row r="176" spans="1:44" ht="15" customHeight="1" x14ac:dyDescent="0.25">
      <c r="AG176" s="10"/>
      <c r="AH176" s="94"/>
      <c r="AI176" s="16"/>
      <c r="AJ176" s="16"/>
    </row>
    <row r="185" spans="2:43" ht="15" customHeight="1" x14ac:dyDescent="0.2"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</row>
    <row r="186" spans="2:43" ht="15" customHeight="1" x14ac:dyDescent="0.2"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</row>
    <row r="187" spans="2:43" ht="15" customHeight="1" x14ac:dyDescent="0.2"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</row>
    <row r="188" spans="2:43" ht="15" customHeight="1" x14ac:dyDescent="0.2"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</row>
    <row r="189" spans="2:43" ht="15" customHeight="1" x14ac:dyDescent="0.2"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</row>
    <row r="190" spans="2:43" ht="15" customHeight="1" x14ac:dyDescent="0.2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</row>
    <row r="191" spans="2:43" ht="15" customHeight="1" x14ac:dyDescent="0.2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</row>
    <row r="192" spans="2:43" ht="15" customHeight="1" x14ac:dyDescent="0.2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</row>
    <row r="193" spans="2:43" ht="15" customHeight="1" x14ac:dyDescent="0.2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</row>
    <row r="194" spans="2:43" ht="15" customHeight="1" x14ac:dyDescent="0.2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</row>
    <row r="195" spans="2:43" ht="15" customHeight="1" x14ac:dyDescent="0.2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</row>
    <row r="196" spans="2:43" ht="15" customHeight="1" x14ac:dyDescent="0.2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</row>
    <row r="197" spans="2:43" ht="15" customHeight="1" x14ac:dyDescent="0.2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</row>
    <row r="198" spans="2:43" ht="15" customHeight="1" x14ac:dyDescent="0.2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</row>
    <row r="199" spans="2:43" ht="15" customHeight="1" x14ac:dyDescent="0.2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10</v>
      </c>
      <c r="AB4" s="12">
        <v>1</v>
      </c>
      <c r="AC4" s="12">
        <v>11</v>
      </c>
      <c r="AD4" s="12">
        <v>11</v>
      </c>
      <c r="AE4" s="12">
        <v>50</v>
      </c>
      <c r="AF4" s="66">
        <v>0.69440000000000002</v>
      </c>
      <c r="AG4" s="67">
        <f>PRODUCT(AE4/AF4)</f>
        <v>72.004608294930875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9</v>
      </c>
      <c r="AR4" s="59">
        <v>0.75</v>
      </c>
      <c r="AS4" s="10">
        <f>PRODUCT(AQ4/AR4)</f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55</v>
      </c>
      <c r="Z5" s="1" t="s">
        <v>26</v>
      </c>
      <c r="AA5" s="12">
        <v>11</v>
      </c>
      <c r="AB5" s="12">
        <v>3</v>
      </c>
      <c r="AC5" s="12">
        <v>25</v>
      </c>
      <c r="AD5" s="12">
        <v>17</v>
      </c>
      <c r="AE5" s="12">
        <v>84</v>
      </c>
      <c r="AF5" s="66">
        <v>0.74329999999999996</v>
      </c>
      <c r="AG5" s="19">
        <v>113</v>
      </c>
      <c r="AH5" s="40" t="s">
        <v>56</v>
      </c>
      <c r="AI5" s="7"/>
      <c r="AJ5" s="7"/>
      <c r="AK5" s="7"/>
      <c r="AL5" s="10"/>
      <c r="AM5" s="12"/>
      <c r="AN5" s="12"/>
      <c r="AO5" s="12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57</v>
      </c>
      <c r="Z6" s="1" t="s">
        <v>26</v>
      </c>
      <c r="AA6" s="12">
        <v>6</v>
      </c>
      <c r="AB6" s="12">
        <v>0</v>
      </c>
      <c r="AC6" s="12">
        <v>16</v>
      </c>
      <c r="AD6" s="12">
        <v>7</v>
      </c>
      <c r="AE6" s="12">
        <v>36</v>
      </c>
      <c r="AF6" s="32">
        <v>0.73460000000000003</v>
      </c>
      <c r="AG6" s="19">
        <v>49</v>
      </c>
      <c r="AH6" s="40" t="s">
        <v>55</v>
      </c>
      <c r="AI6" s="7"/>
      <c r="AJ6" s="7" t="s">
        <v>58</v>
      </c>
      <c r="AK6" s="7"/>
      <c r="AL6" s="104"/>
      <c r="AM6" s="12">
        <v>4</v>
      </c>
      <c r="AN6" s="12">
        <v>0</v>
      </c>
      <c r="AO6" s="13">
        <v>3</v>
      </c>
      <c r="AP6" s="12">
        <v>4</v>
      </c>
      <c r="AQ6" s="12">
        <v>18</v>
      </c>
      <c r="AR6" s="105">
        <v>0.6</v>
      </c>
      <c r="AS6" s="19">
        <v>30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 t="shared" ref="H7" si="0">SUM(H4:H6)</f>
        <v>0</v>
      </c>
      <c r="I7" s="36">
        <f t="shared" ref="I7" si="1">SUM(I4:I6)</f>
        <v>0</v>
      </c>
      <c r="J7" s="37">
        <v>0</v>
      </c>
      <c r="K7" s="21">
        <f t="shared" ref="K7" si="2"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 t="shared" ref="T7" si="3">SUM(T4:T6)</f>
        <v>0</v>
      </c>
      <c r="U7" s="36">
        <f t="shared" ref="U7" si="4">SUM(U4:U6)</f>
        <v>0</v>
      </c>
      <c r="V7" s="15">
        <v>0</v>
      </c>
      <c r="W7" s="21">
        <f t="shared" ref="W7" si="5">SUM(W4:W6)</f>
        <v>0</v>
      </c>
      <c r="X7" s="64" t="s">
        <v>13</v>
      </c>
      <c r="Y7" s="11"/>
      <c r="Z7" s="9"/>
      <c r="AA7" s="36">
        <f>SUM(AA4:AA6)</f>
        <v>27</v>
      </c>
      <c r="AB7" s="36">
        <f>SUM(AB4:AB6)</f>
        <v>4</v>
      </c>
      <c r="AC7" s="36">
        <f>SUM(AC4:AC6)</f>
        <v>52</v>
      </c>
      <c r="AD7" s="36">
        <f t="shared" ref="AD7:AG7" si="6">SUM(AD4:AD6)</f>
        <v>35</v>
      </c>
      <c r="AE7" s="36">
        <f t="shared" si="6"/>
        <v>170</v>
      </c>
      <c r="AF7" s="37">
        <f>PRODUCT(AE7/AG7)</f>
        <v>0.72648141948443257</v>
      </c>
      <c r="AG7" s="21">
        <f t="shared" si="6"/>
        <v>234.00460829493088</v>
      </c>
      <c r="AH7" s="18"/>
      <c r="AI7" s="29"/>
      <c r="AJ7" s="41"/>
      <c r="AK7" s="42"/>
      <c r="AL7" s="10"/>
      <c r="AM7" s="36">
        <f>SUM(AM4:AM6)</f>
        <v>6</v>
      </c>
      <c r="AN7" s="36">
        <f>SUM(AN4:AN6)</f>
        <v>0</v>
      </c>
      <c r="AO7" s="36">
        <f>SUM(AO4:AO6)</f>
        <v>3</v>
      </c>
      <c r="AP7" s="36">
        <f t="shared" ref="AP7" si="7">SUM(AP4:AP6)</f>
        <v>4</v>
      </c>
      <c r="AQ7" s="36">
        <f t="shared" ref="AQ7" si="8">SUM(AQ4:AQ6)</f>
        <v>27</v>
      </c>
      <c r="AR7" s="37">
        <f>PRODUCT(AQ7/AS7)</f>
        <v>0.6428571428571429</v>
      </c>
      <c r="AS7" s="39">
        <f t="shared" ref="AS7" si="9">SUM(AS4:AS6)</f>
        <v>42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3</v>
      </c>
      <c r="F10" s="47">
        <v>0</v>
      </c>
      <c r="G10" s="47">
        <v>0</v>
      </c>
      <c r="H10" s="47">
        <v>0</v>
      </c>
      <c r="I10" s="47">
        <v>2</v>
      </c>
      <c r="J10" s="60">
        <v>0.182</v>
      </c>
      <c r="K10" s="16">
        <f>PRODUCT(I10/J10)</f>
        <v>10.989010989010989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0.66666666666666663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33</v>
      </c>
      <c r="F12" s="47">
        <f>PRODUCT(AB7+AN7)</f>
        <v>4</v>
      </c>
      <c r="G12" s="47">
        <f>PRODUCT(AC7+AO7)</f>
        <v>55</v>
      </c>
      <c r="H12" s="47">
        <f>PRODUCT(AD7+AP7)</f>
        <v>39</v>
      </c>
      <c r="I12" s="47">
        <f>PRODUCT(AE7+AQ7)</f>
        <v>197</v>
      </c>
      <c r="J12" s="60">
        <f>PRODUCT(I12/K12)</f>
        <v>0.71375619855408801</v>
      </c>
      <c r="K12" s="10">
        <f>PRODUCT(AG7+AS7)</f>
        <v>276.0046082949309</v>
      </c>
      <c r="L12" s="53">
        <f>PRODUCT((F12+G12)/E12)</f>
        <v>1.7878787878787878</v>
      </c>
      <c r="M12" s="53">
        <f>PRODUCT(H12/E12)</f>
        <v>1.1818181818181819</v>
      </c>
      <c r="N12" s="53">
        <f>PRODUCT((F12+G12+H12)/E12)</f>
        <v>2.9696969696969697</v>
      </c>
      <c r="O12" s="53">
        <f>PRODUCT(I12/E12)</f>
        <v>5.9696969696969697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10">SUM(F10:F12)</f>
        <v>4</v>
      </c>
      <c r="G13" s="47">
        <f t="shared" si="10"/>
        <v>55</v>
      </c>
      <c r="H13" s="47">
        <f t="shared" si="10"/>
        <v>39</v>
      </c>
      <c r="I13" s="47">
        <f t="shared" si="10"/>
        <v>199</v>
      </c>
      <c r="J13" s="60">
        <f>PRODUCT(I13/K13)</f>
        <v>0.69339520682205846</v>
      </c>
      <c r="K13" s="16">
        <f>SUM(K10:K12)</f>
        <v>286.99361928394188</v>
      </c>
      <c r="L13" s="53">
        <f>PRODUCT((F13+G13)/E13)</f>
        <v>1.6388888888888888</v>
      </c>
      <c r="M13" s="53">
        <f>PRODUCT(H13/E13)</f>
        <v>1.0833333333333333</v>
      </c>
      <c r="N13" s="53">
        <f>PRODUCT((F13+G13+H13)/E13)</f>
        <v>2.7222222222222223</v>
      </c>
      <c r="O13" s="53">
        <f>PRODUCT(I13/E13)</f>
        <v>5.5277777777777777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R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" style="97" customWidth="1"/>
    <col min="3" max="3" width="23.7109375" style="98" bestFit="1" customWidth="1"/>
    <col min="4" max="4" width="10.5703125" style="99" customWidth="1"/>
    <col min="5" max="5" width="9.42578125" style="99" customWidth="1"/>
    <col min="6" max="6" width="0.7109375" style="19" customWidth="1"/>
    <col min="7" max="7" width="5.28515625" style="98" customWidth="1"/>
    <col min="8" max="8" width="5.140625" style="98" customWidth="1"/>
    <col min="9" max="9" width="5.42578125" style="98" customWidth="1"/>
    <col min="10" max="11" width="5.7109375" style="98" customWidth="1"/>
    <col min="12" max="12" width="6.140625" style="98" customWidth="1"/>
    <col min="13" max="16" width="4.85546875" style="98" customWidth="1"/>
    <col min="17" max="21" width="6.7109375" style="100" customWidth="1"/>
    <col min="22" max="22" width="11" style="98" customWidth="1"/>
    <col min="23" max="23" width="19.28515625" style="99" customWidth="1"/>
    <col min="24" max="24" width="9.7109375" style="98" customWidth="1"/>
    <col min="25" max="30" width="9.140625" style="101"/>
  </cols>
  <sheetData>
    <row r="1" spans="1:30" ht="18.75" x14ac:dyDescent="0.3">
      <c r="A1" s="68"/>
      <c r="B1" s="69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0"/>
      <c r="R1" s="70"/>
      <c r="S1" s="70"/>
      <c r="T1" s="70"/>
      <c r="U1" s="70"/>
      <c r="V1" s="55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24</v>
      </c>
      <c r="C2" s="4" t="s">
        <v>27</v>
      </c>
      <c r="D2" s="75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18" t="s">
        <v>30</v>
      </c>
      <c r="C3" s="18" t="s">
        <v>31</v>
      </c>
      <c r="D3" s="64" t="s">
        <v>32</v>
      </c>
      <c r="E3" s="28" t="s">
        <v>1</v>
      </c>
      <c r="F3" s="10"/>
      <c r="G3" s="7" t="s">
        <v>33</v>
      </c>
      <c r="H3" s="9" t="s">
        <v>34</v>
      </c>
      <c r="I3" s="9" t="s">
        <v>35</v>
      </c>
      <c r="J3" s="11" t="s">
        <v>36</v>
      </c>
      <c r="K3" s="11" t="s">
        <v>37</v>
      </c>
      <c r="L3" s="11" t="s">
        <v>38</v>
      </c>
      <c r="M3" s="7" t="s">
        <v>39</v>
      </c>
      <c r="N3" s="7" t="s">
        <v>40</v>
      </c>
      <c r="O3" s="9" t="s">
        <v>41</v>
      </c>
      <c r="P3" s="7" t="s">
        <v>34</v>
      </c>
      <c r="Q3" s="40" t="s">
        <v>8</v>
      </c>
      <c r="R3" s="40">
        <v>1</v>
      </c>
      <c r="S3" s="40">
        <v>2</v>
      </c>
      <c r="T3" s="40">
        <v>3</v>
      </c>
      <c r="U3" s="40" t="s">
        <v>42</v>
      </c>
      <c r="V3" s="11" t="s">
        <v>9</v>
      </c>
      <c r="W3" s="64" t="s">
        <v>43</v>
      </c>
      <c r="X3" s="64" t="s">
        <v>44</v>
      </c>
      <c r="Y3" s="73"/>
      <c r="Z3" s="73"/>
      <c r="AA3" s="73"/>
      <c r="AB3" s="73"/>
      <c r="AC3" s="73"/>
      <c r="AD3" s="73"/>
    </row>
    <row r="4" spans="1:30" x14ac:dyDescent="0.25">
      <c r="A4" s="77"/>
      <c r="B4" s="78" t="s">
        <v>45</v>
      </c>
      <c r="C4" s="79" t="s">
        <v>49</v>
      </c>
      <c r="D4" s="80" t="s">
        <v>46</v>
      </c>
      <c r="E4" s="81" t="s">
        <v>48</v>
      </c>
      <c r="F4" s="88"/>
      <c r="G4" s="82"/>
      <c r="H4" s="83"/>
      <c r="I4" s="82">
        <v>1</v>
      </c>
      <c r="J4" s="84" t="s">
        <v>50</v>
      </c>
      <c r="K4" s="84">
        <v>4</v>
      </c>
      <c r="L4" s="84" t="s">
        <v>51</v>
      </c>
      <c r="M4" s="84">
        <v>1</v>
      </c>
      <c r="N4" s="82"/>
      <c r="O4" s="83"/>
      <c r="P4" s="82"/>
      <c r="Q4" s="102" t="s">
        <v>52</v>
      </c>
      <c r="R4" s="102"/>
      <c r="S4" s="102" t="s">
        <v>53</v>
      </c>
      <c r="T4" s="102" t="s">
        <v>54</v>
      </c>
      <c r="U4" s="102"/>
      <c r="V4" s="103">
        <v>0.625</v>
      </c>
      <c r="W4" s="78" t="s">
        <v>47</v>
      </c>
      <c r="X4" s="82">
        <v>1153</v>
      </c>
      <c r="Y4" s="73"/>
      <c r="Z4" s="73"/>
      <c r="AA4" s="73"/>
      <c r="AB4" s="73"/>
      <c r="AC4" s="73"/>
      <c r="AD4" s="73"/>
    </row>
    <row r="5" spans="1:30" x14ac:dyDescent="0.25">
      <c r="A5" s="77"/>
      <c r="B5" s="85"/>
      <c r="C5" s="86"/>
      <c r="D5" s="87"/>
      <c r="E5" s="88"/>
      <c r="F5" s="45"/>
      <c r="G5" s="89"/>
      <c r="H5" s="88"/>
      <c r="I5" s="86"/>
      <c r="J5" s="88"/>
      <c r="K5" s="86"/>
      <c r="L5" s="88"/>
      <c r="M5" s="88"/>
      <c r="N5" s="88"/>
      <c r="O5" s="88"/>
      <c r="P5" s="88"/>
      <c r="Q5" s="90"/>
      <c r="R5" s="90"/>
      <c r="S5" s="90"/>
      <c r="T5" s="90"/>
      <c r="U5" s="90"/>
      <c r="V5" s="88"/>
      <c r="W5" s="88"/>
      <c r="X5" s="91"/>
      <c r="Y5" s="73"/>
      <c r="Z5" s="73"/>
      <c r="AA5" s="73"/>
      <c r="AB5" s="73"/>
      <c r="AC5" s="73"/>
      <c r="AD5" s="73"/>
    </row>
    <row r="6" spans="1:30" x14ac:dyDescent="0.25">
      <c r="A6" s="77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3"/>
      <c r="Z6" s="73"/>
      <c r="AA6" s="73"/>
      <c r="AB6" s="73"/>
      <c r="AC6" s="73"/>
      <c r="AD6" s="73"/>
    </row>
    <row r="7" spans="1:30" x14ac:dyDescent="0.25">
      <c r="A7" s="77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3"/>
      <c r="Z7" s="73"/>
      <c r="AA7" s="73"/>
      <c r="AB7" s="73"/>
      <c r="AC7" s="73"/>
      <c r="AD7" s="73"/>
    </row>
    <row r="8" spans="1:30" x14ac:dyDescent="0.25">
      <c r="A8" s="77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3"/>
      <c r="Z8" s="73"/>
      <c r="AA8" s="73"/>
      <c r="AB8" s="73"/>
      <c r="AC8" s="73"/>
      <c r="AD8" s="73"/>
    </row>
    <row r="9" spans="1:30" x14ac:dyDescent="0.25">
      <c r="A9" s="77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3"/>
      <c r="Z9" s="73"/>
      <c r="AA9" s="73"/>
      <c r="AB9" s="73"/>
      <c r="AC9" s="73"/>
      <c r="AD9" s="73"/>
    </row>
    <row r="10" spans="1:30" x14ac:dyDescent="0.25">
      <c r="A10" s="77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3"/>
      <c r="Z10" s="73"/>
      <c r="AA10" s="73"/>
      <c r="AB10" s="73"/>
      <c r="AC10" s="73"/>
      <c r="AD10" s="73"/>
    </row>
    <row r="11" spans="1:30" x14ac:dyDescent="0.25">
      <c r="A11" s="77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3"/>
      <c r="Z11" s="73"/>
      <c r="AA11" s="73"/>
      <c r="AB11" s="73"/>
      <c r="AC11" s="73"/>
      <c r="AD11" s="73"/>
    </row>
    <row r="12" spans="1:30" x14ac:dyDescent="0.25">
      <c r="A12" s="77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3"/>
      <c r="Z12" s="73"/>
      <c r="AA12" s="73"/>
      <c r="AB12" s="73"/>
      <c r="AC12" s="73"/>
      <c r="AD12" s="73"/>
    </row>
    <row r="13" spans="1:30" x14ac:dyDescent="0.25">
      <c r="A13" s="77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3"/>
      <c r="Z13" s="73"/>
      <c r="AA13" s="73"/>
      <c r="AB13" s="73"/>
      <c r="AC13" s="73"/>
      <c r="AD13" s="73"/>
    </row>
    <row r="14" spans="1:30" x14ac:dyDescent="0.25">
      <c r="A14" s="77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3"/>
      <c r="Z14" s="73"/>
      <c r="AA14" s="73"/>
      <c r="AB14" s="73"/>
      <c r="AC14" s="73"/>
      <c r="AD14" s="73"/>
    </row>
    <row r="15" spans="1:30" x14ac:dyDescent="0.25">
      <c r="A15" s="77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3"/>
      <c r="Z15" s="73"/>
      <c r="AA15" s="73"/>
      <c r="AB15" s="73"/>
      <c r="AC15" s="73"/>
      <c r="AD15" s="73"/>
    </row>
    <row r="16" spans="1:30" x14ac:dyDescent="0.25">
      <c r="A16" s="77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3"/>
      <c r="Z16" s="73"/>
      <c r="AA16" s="73"/>
      <c r="AB16" s="73"/>
      <c r="AC16" s="73"/>
      <c r="AD16" s="73"/>
    </row>
    <row r="17" spans="1:30" x14ac:dyDescent="0.25">
      <c r="A17" s="77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3"/>
      <c r="Z17" s="73"/>
      <c r="AA17" s="73"/>
      <c r="AB17" s="73"/>
      <c r="AC17" s="73"/>
      <c r="AD17" s="73"/>
    </row>
    <row r="18" spans="1:30" x14ac:dyDescent="0.25">
      <c r="A18" s="77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3"/>
      <c r="Z18" s="73"/>
      <c r="AA18" s="73"/>
      <c r="AB18" s="73"/>
      <c r="AC18" s="73"/>
      <c r="AD18" s="73"/>
    </row>
    <row r="19" spans="1:30" x14ac:dyDescent="0.25">
      <c r="A19" s="77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3"/>
      <c r="Z19" s="73"/>
      <c r="AA19" s="73"/>
      <c r="AB19" s="73"/>
      <c r="AC19" s="73"/>
      <c r="AD19" s="73"/>
    </row>
    <row r="20" spans="1:30" x14ac:dyDescent="0.25">
      <c r="A20" s="77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3"/>
      <c r="Z20" s="73"/>
      <c r="AA20" s="73"/>
      <c r="AB20" s="73"/>
      <c r="AC20" s="73"/>
      <c r="AD20" s="73"/>
    </row>
    <row r="21" spans="1:30" x14ac:dyDescent="0.25">
      <c r="A21" s="77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3"/>
      <c r="Z21" s="73"/>
      <c r="AA21" s="73"/>
      <c r="AB21" s="73"/>
      <c r="AC21" s="73"/>
      <c r="AD21" s="73"/>
    </row>
    <row r="22" spans="1:30" x14ac:dyDescent="0.25">
      <c r="A22" s="77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3"/>
      <c r="Z22" s="73"/>
      <c r="AA22" s="73"/>
      <c r="AB22" s="73"/>
      <c r="AC22" s="73"/>
      <c r="AD22" s="73"/>
    </row>
    <row r="23" spans="1:30" x14ac:dyDescent="0.25">
      <c r="A23" s="77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3"/>
      <c r="Z23" s="73"/>
      <c r="AA23" s="73"/>
      <c r="AB23" s="73"/>
      <c r="AC23" s="73"/>
      <c r="AD23" s="73"/>
    </row>
    <row r="24" spans="1:30" x14ac:dyDescent="0.25">
      <c r="A24" s="77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3"/>
      <c r="Z24" s="73"/>
      <c r="AA24" s="73"/>
      <c r="AB24" s="73"/>
      <c r="AC24" s="73"/>
      <c r="AD24" s="73"/>
    </row>
    <row r="25" spans="1:30" x14ac:dyDescent="0.25">
      <c r="A25" s="77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3"/>
      <c r="Z25" s="73"/>
      <c r="AA25" s="73"/>
      <c r="AB25" s="73"/>
      <c r="AC25" s="73"/>
      <c r="AD25" s="73"/>
    </row>
    <row r="26" spans="1:30" x14ac:dyDescent="0.25">
      <c r="A26" s="77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3"/>
      <c r="Z26" s="73"/>
      <c r="AA26" s="73"/>
      <c r="AB26" s="73"/>
      <c r="AC26" s="73"/>
      <c r="AD26" s="73"/>
    </row>
    <row r="27" spans="1:30" x14ac:dyDescent="0.25">
      <c r="A27" s="77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3"/>
      <c r="Z27" s="73"/>
      <c r="AA27" s="73"/>
      <c r="AB27" s="73"/>
      <c r="AC27" s="73"/>
      <c r="AD27" s="73"/>
    </row>
    <row r="28" spans="1:30" x14ac:dyDescent="0.25">
      <c r="A28" s="77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3"/>
      <c r="Z28" s="73"/>
      <c r="AA28" s="73"/>
      <c r="AB28" s="73"/>
      <c r="AC28" s="73"/>
      <c r="AD28" s="73"/>
    </row>
    <row r="29" spans="1:30" x14ac:dyDescent="0.25">
      <c r="A29" s="77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3"/>
      <c r="Z29" s="73"/>
      <c r="AA29" s="73"/>
      <c r="AB29" s="73"/>
      <c r="AC29" s="73"/>
      <c r="AD29" s="73"/>
    </row>
    <row r="30" spans="1:30" x14ac:dyDescent="0.25">
      <c r="A30" s="77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3"/>
      <c r="Z30" s="73"/>
      <c r="AA30" s="73"/>
      <c r="AB30" s="73"/>
      <c r="AC30" s="73"/>
      <c r="AD30" s="73"/>
    </row>
    <row r="31" spans="1:30" x14ac:dyDescent="0.25">
      <c r="A31" s="77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3"/>
      <c r="Z31" s="73"/>
      <c r="AA31" s="73"/>
      <c r="AB31" s="73"/>
      <c r="AC31" s="73"/>
      <c r="AD31" s="73"/>
    </row>
    <row r="32" spans="1:30" x14ac:dyDescent="0.25">
      <c r="A32" s="77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3"/>
      <c r="Z32" s="73"/>
      <c r="AA32" s="73"/>
      <c r="AB32" s="73"/>
      <c r="AC32" s="73"/>
      <c r="AD32" s="73"/>
    </row>
    <row r="33" spans="1:30" x14ac:dyDescent="0.25">
      <c r="A33" s="77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3"/>
      <c r="Z33" s="73"/>
      <c r="AA33" s="73"/>
      <c r="AB33" s="73"/>
      <c r="AC33" s="73"/>
      <c r="AD33" s="73"/>
    </row>
    <row r="34" spans="1:30" x14ac:dyDescent="0.25">
      <c r="A34" s="77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3"/>
      <c r="Z34" s="73"/>
      <c r="AA34" s="73"/>
      <c r="AB34" s="73"/>
      <c r="AC34" s="73"/>
      <c r="AD34" s="73"/>
    </row>
    <row r="35" spans="1:30" x14ac:dyDescent="0.25">
      <c r="A35" s="77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3"/>
      <c r="Z35" s="73"/>
      <c r="AA35" s="73"/>
      <c r="AB35" s="73"/>
      <c r="AC35" s="73"/>
      <c r="AD35" s="73"/>
    </row>
    <row r="36" spans="1:30" x14ac:dyDescent="0.25">
      <c r="A36" s="77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3"/>
      <c r="Z36" s="73"/>
      <c r="AA36" s="73"/>
      <c r="AB36" s="73"/>
      <c r="AC36" s="73"/>
      <c r="AD36" s="73"/>
    </row>
    <row r="37" spans="1:30" x14ac:dyDescent="0.25">
      <c r="A37" s="77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4"/>
      <c r="O37" s="94"/>
      <c r="P37" s="10"/>
      <c r="Q37" s="95"/>
      <c r="R37" s="95"/>
      <c r="S37" s="95"/>
      <c r="T37" s="95"/>
      <c r="U37" s="95"/>
      <c r="V37" s="10"/>
      <c r="W37" s="54"/>
      <c r="X37" s="10"/>
      <c r="Y37" s="73"/>
      <c r="Z37" s="73"/>
      <c r="AA37" s="73"/>
      <c r="AB37" s="73"/>
      <c r="AC37" s="73"/>
      <c r="AD37" s="73"/>
    </row>
    <row r="38" spans="1:30" x14ac:dyDescent="0.25">
      <c r="A38" s="77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4"/>
      <c r="O38" s="94"/>
      <c r="P38" s="10"/>
      <c r="Q38" s="95"/>
      <c r="R38" s="95"/>
      <c r="S38" s="95"/>
      <c r="T38" s="95"/>
      <c r="U38" s="95"/>
      <c r="V38" s="10"/>
      <c r="W38" s="54"/>
      <c r="X38" s="10"/>
      <c r="Y38" s="73"/>
      <c r="Z38" s="73"/>
      <c r="AA38" s="73"/>
      <c r="AB38" s="73"/>
      <c r="AC38" s="73"/>
      <c r="AD38" s="73"/>
    </row>
    <row r="39" spans="1:30" x14ac:dyDescent="0.25">
      <c r="A39" s="77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4"/>
      <c r="O39" s="94"/>
      <c r="P39" s="10"/>
      <c r="Q39" s="95"/>
      <c r="R39" s="95"/>
      <c r="S39" s="95"/>
      <c r="T39" s="95"/>
      <c r="U39" s="95"/>
      <c r="V39" s="10"/>
      <c r="W39" s="54"/>
      <c r="X39" s="10"/>
      <c r="Y39" s="73"/>
      <c r="Z39" s="73"/>
      <c r="AA39" s="73"/>
      <c r="AB39" s="73"/>
      <c r="AC39" s="73"/>
      <c r="AD39" s="73"/>
    </row>
    <row r="40" spans="1:30" x14ac:dyDescent="0.25">
      <c r="A40" s="77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4"/>
      <c r="O40" s="94"/>
      <c r="P40" s="10"/>
      <c r="Q40" s="95"/>
      <c r="R40" s="95"/>
      <c r="S40" s="95"/>
      <c r="T40" s="95"/>
      <c r="U40" s="95"/>
      <c r="V40" s="10"/>
      <c r="W40" s="54"/>
      <c r="X40" s="10"/>
      <c r="Y40" s="73"/>
      <c r="Z40" s="73"/>
      <c r="AA40" s="73"/>
      <c r="AB40" s="73"/>
      <c r="AC40" s="73"/>
      <c r="AD40" s="73"/>
    </row>
    <row r="41" spans="1:30" x14ac:dyDescent="0.25">
      <c r="A41" s="77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4"/>
      <c r="O41" s="94"/>
      <c r="P41" s="10"/>
      <c r="Q41" s="95"/>
      <c r="R41" s="95"/>
      <c r="S41" s="95"/>
      <c r="T41" s="95"/>
      <c r="U41" s="95"/>
      <c r="V41" s="10"/>
      <c r="W41" s="54"/>
      <c r="X41" s="10"/>
      <c r="Y41" s="73"/>
      <c r="Z41" s="73"/>
      <c r="AA41" s="73"/>
      <c r="AB41" s="73"/>
      <c r="AC41" s="73"/>
      <c r="AD41" s="73"/>
    </row>
    <row r="42" spans="1:30" x14ac:dyDescent="0.25">
      <c r="A42" s="77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4"/>
      <c r="O42" s="94"/>
      <c r="P42" s="10"/>
      <c r="Q42" s="95"/>
      <c r="R42" s="95"/>
      <c r="S42" s="95"/>
      <c r="T42" s="95"/>
      <c r="U42" s="95"/>
      <c r="V42" s="10"/>
      <c r="W42" s="54"/>
      <c r="X42" s="10"/>
      <c r="Y42" s="73"/>
      <c r="Z42" s="73"/>
      <c r="AA42" s="73"/>
      <c r="AB42" s="73"/>
      <c r="AC42" s="73"/>
      <c r="AD42" s="73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2020-09-07T20:10:54Z</dcterms:modified>
</cp:coreProperties>
</file>