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R11" i="5" s="1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I15" i="5" l="1"/>
  <c r="I17" i="5" s="1"/>
  <c r="J17" i="5" s="1"/>
  <c r="M17" i="5"/>
  <c r="M16" i="5"/>
  <c r="K16" i="5"/>
  <c r="K17" i="5" s="1"/>
  <c r="N17" i="5"/>
  <c r="L17" i="5"/>
  <c r="N16" i="5"/>
  <c r="L16" i="5"/>
  <c r="O17" i="5"/>
  <c r="J16" i="5"/>
  <c r="O16" i="5"/>
  <c r="AF11" i="5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<sst xmlns="http://schemas.openxmlformats.org/spreadsheetml/2006/main" count="82" uniqueCount="36">
  <si>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</si>
  <si>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</si>
  <si>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</si>
  <si>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</si>
  <si>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</si>
  <si>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</si>
  <si>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</si>
  <si>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</si>
  <si>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</si>
  <si>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</si>
  <si>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</si>
  <si>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</si>
  <si>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</si>
  <si>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</si>
  <si>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</si>
  <si>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</si>
  <si>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</si>
  <si>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</si>
  <si>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</si>
  <si>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</si>
  <si>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</si>
  <si>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</si>
  <si>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</si>
  <si>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</si>
  <si>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Juniorit = Oulun Lippo Juniorit  (2003)</t>
  </si>
  <si>
    <t>Timo Lamberg</t>
  </si>
  <si>
    <t>8.</t>
  </si>
  <si>
    <t>Lippo Juniorit</t>
  </si>
  <si>
    <t>2.</t>
  </si>
  <si>
    <t>MuPS</t>
  </si>
  <si>
    <t>3.</t>
  </si>
  <si>
    <t>6.</t>
  </si>
  <si>
    <t>5.</t>
  </si>
  <si>
    <t>10.</t>
  </si>
  <si>
    <t>12.4.1989   Muhos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</si>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</sst>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7109375" customWidth="1"/>
    <col min="5" max="9" width="5.42578125" customWidth="1"/>
    <col min="10" max="10" width="8.28515625" customWidth="1"/>
    <col min="11" max="11" width="0.7109375" customWidth="1"/>
    <col min="12" max="15" width="5.57031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5" customWidth="1"/>
    <col min="27" max="31" width="5.42578125" customWidth="1"/>
    <col min="32" max="32" width="8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11</v>
      </c>
      <c r="AB4" s="12">
        <v>1</v>
      </c>
      <c r="AC4" s="12">
        <v>3</v>
      </c>
      <c r="AD4" s="12">
        <v>4</v>
      </c>
      <c r="AE4" s="12">
        <v>29</v>
      </c>
      <c r="AF4" s="68">
        <v>0.4461</v>
      </c>
      <c r="AG4" s="69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29</v>
      </c>
      <c r="AA5" s="12">
        <v>18</v>
      </c>
      <c r="AB5" s="12">
        <v>0</v>
      </c>
      <c r="AC5" s="12">
        <v>2</v>
      </c>
      <c r="AD5" s="12">
        <v>3</v>
      </c>
      <c r="AE5" s="12">
        <v>32</v>
      </c>
      <c r="AF5" s="68">
        <v>0.35160000000000002</v>
      </c>
      <c r="AG5" s="69">
        <v>91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1</v>
      </c>
      <c r="AP5" s="12">
        <v>1</v>
      </c>
      <c r="AQ5" s="12">
        <v>5</v>
      </c>
      <c r="AR5" s="65">
        <v>0.2631</v>
      </c>
      <c r="AS5" s="66">
        <v>19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30</v>
      </c>
      <c r="Z6" s="1" t="s">
        <v>29</v>
      </c>
      <c r="AA6" s="12">
        <v>11</v>
      </c>
      <c r="AB6" s="12">
        <v>1</v>
      </c>
      <c r="AC6" s="12">
        <v>6</v>
      </c>
      <c r="AD6" s="12">
        <v>6</v>
      </c>
      <c r="AE6" s="12">
        <v>21</v>
      </c>
      <c r="AF6" s="68">
        <v>0.42</v>
      </c>
      <c r="AG6" s="69">
        <v>50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0</v>
      </c>
      <c r="AQ6" s="12">
        <v>6</v>
      </c>
      <c r="AR6" s="65">
        <v>0.375</v>
      </c>
      <c r="AS6" s="66">
        <v>16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31</v>
      </c>
      <c r="Z7" s="1" t="s">
        <v>29</v>
      </c>
      <c r="AA7" s="12">
        <v>12</v>
      </c>
      <c r="AB7" s="12">
        <v>0</v>
      </c>
      <c r="AC7" s="12">
        <v>0</v>
      </c>
      <c r="AD7" s="12">
        <v>3</v>
      </c>
      <c r="AE7" s="12">
        <v>32</v>
      </c>
      <c r="AF7" s="68">
        <v>0.4637</v>
      </c>
      <c r="AG7" s="69">
        <v>69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32</v>
      </c>
      <c r="Z8" s="1" t="s">
        <v>29</v>
      </c>
      <c r="AA8" s="12">
        <v>18</v>
      </c>
      <c r="AB8" s="12">
        <v>0</v>
      </c>
      <c r="AC8" s="12">
        <v>4</v>
      </c>
      <c r="AD8" s="12">
        <v>4</v>
      </c>
      <c r="AE8" s="12">
        <v>29</v>
      </c>
      <c r="AF8" s="68">
        <v>0.37169999999999997</v>
      </c>
      <c r="AG8" s="69">
        <v>78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33</v>
      </c>
      <c r="Z9" s="1" t="s">
        <v>29</v>
      </c>
      <c r="AA9" s="12">
        <v>9</v>
      </c>
      <c r="AB9" s="12">
        <v>0</v>
      </c>
      <c r="AC9" s="12">
        <v>1</v>
      </c>
      <c r="AD9" s="12">
        <v>3</v>
      </c>
      <c r="AE9" s="12">
        <v>20</v>
      </c>
      <c r="AF9" s="68">
        <v>0.41660000000000003</v>
      </c>
      <c r="AG9" s="69">
        <v>48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31</v>
      </c>
      <c r="Z10" s="1" t="s">
        <v>29</v>
      </c>
      <c r="AA10" s="12">
        <v>11</v>
      </c>
      <c r="AB10" s="12">
        <v>0</v>
      </c>
      <c r="AC10" s="12">
        <v>3</v>
      </c>
      <c r="AD10" s="12">
        <v>5</v>
      </c>
      <c r="AE10" s="12">
        <v>25</v>
      </c>
      <c r="AF10" s="68">
        <v>0.44640000000000002</v>
      </c>
      <c r="AG10" s="69">
        <v>56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90</v>
      </c>
      <c r="AB11" s="36">
        <f>SUM(AB4:AB10)</f>
        <v>2</v>
      </c>
      <c r="AC11" s="36">
        <f>SUM(AC4:AC10)</f>
        <v>19</v>
      </c>
      <c r="AD11" s="36">
        <f>SUM(AD4:AD10)</f>
        <v>28</v>
      </c>
      <c r="AE11" s="36">
        <f>SUM(AE4:AE10)</f>
        <v>188</v>
      </c>
      <c r="AF11" s="37">
        <f>PRODUCT(AE11/AG11)</f>
        <v>0.4113785557986871</v>
      </c>
      <c r="AG11" s="21">
        <f>SUM(AG4:AG10)</f>
        <v>457</v>
      </c>
      <c r="AH11" s="18"/>
      <c r="AI11" s="29"/>
      <c r="AJ11" s="41"/>
      <c r="AK11" s="42"/>
      <c r="AL11" s="10"/>
      <c r="AM11" s="36">
        <f>SUM(AM4:AM10)</f>
        <v>7</v>
      </c>
      <c r="AN11" s="36">
        <f>SUM(AN4:AN10)</f>
        <v>0</v>
      </c>
      <c r="AO11" s="36">
        <f>SUM(AO4:AO10)</f>
        <v>1</v>
      </c>
      <c r="AP11" s="36">
        <f>SUM(AP4:AP10)</f>
        <v>1</v>
      </c>
      <c r="AQ11" s="36">
        <f>SUM(AQ4:AQ10)</f>
        <v>11</v>
      </c>
      <c r="AR11" s="37">
        <f>PRODUCT(AQ11/AS11)</f>
        <v>0.31428571428571428</v>
      </c>
      <c r="AS11" s="39">
        <f>SUM(AS4:AS10)</f>
        <v>35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97</v>
      </c>
      <c r="F16" s="47">
        <f>PRODUCT(AB11+AN11)</f>
        <v>2</v>
      </c>
      <c r="G16" s="47">
        <f>PRODUCT(AC11+AO11)</f>
        <v>20</v>
      </c>
      <c r="H16" s="47">
        <f>PRODUCT(AD11+AP11)</f>
        <v>29</v>
      </c>
      <c r="I16" s="47">
        <f>PRODUCT(AE11+AQ11)</f>
        <v>199</v>
      </c>
      <c r="J16" s="60">
        <f>PRODUCT(I16/K16)</f>
        <v>0.40447154471544716</v>
      </c>
      <c r="K16" s="10">
        <f>PRODUCT(AG11+AS11)</f>
        <v>492</v>
      </c>
      <c r="L16" s="53">
        <f>PRODUCT((F16+G16)/E16)</f>
        <v>0.22680412371134021</v>
      </c>
      <c r="M16" s="53">
        <f>PRODUCT(H16/E16)</f>
        <v>0.29896907216494845</v>
      </c>
      <c r="N16" s="53">
        <f>PRODUCT((F16+G16+H16)/E16)</f>
        <v>0.52577319587628868</v>
      </c>
      <c r="O16" s="53">
        <f>PRODUCT(I16/E16)</f>
        <v>2.0515463917525771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97</v>
      </c>
      <c r="F17" s="47">
        <f t="shared" ref="F17:I17" si="0">SUM(F14:F16)</f>
        <v>2</v>
      </c>
      <c r="G17" s="47">
        <f t="shared" si="0"/>
        <v>20</v>
      </c>
      <c r="H17" s="47">
        <f t="shared" si="0"/>
        <v>29</v>
      </c>
      <c r="I17" s="47">
        <f t="shared" si="0"/>
        <v>199</v>
      </c>
      <c r="J17" s="60">
        <f>PRODUCT(I17/K17)</f>
        <v>0.40447154471544716</v>
      </c>
      <c r="K17" s="16">
        <f>SUM(K14:K16)</f>
        <v>492</v>
      </c>
      <c r="L17" s="53">
        <f>PRODUCT((F17+G17)/E17)</f>
        <v>0.22680412371134021</v>
      </c>
      <c r="M17" s="53">
        <f>PRODUCT(H17/E17)</f>
        <v>0.29896907216494845</v>
      </c>
      <c r="N17" s="53">
        <f>PRODUCT((F17+G17+H17)/E17)</f>
        <v>0.52577319587628868</v>
      </c>
      <c r="O17" s="53">
        <f>PRODUCT(I17/E17)</f>
        <v>2.0515463917525771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T13:T14">
    <sortCondition descending="1" ref="T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2018-10-29T23:43:06Z</dcterms:modified>
</cp:coreProperties>
</file>