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9" i="3" l="1"/>
  <c r="O19" i="3"/>
  <c r="N19" i="3"/>
  <c r="M19" i="3"/>
  <c r="L19" i="3"/>
  <c r="O18" i="3"/>
  <c r="N18" i="3"/>
  <c r="M18" i="3"/>
  <c r="L18" i="3"/>
  <c r="J15" i="3"/>
  <c r="K18" i="3" l="1"/>
  <c r="K21" i="3" s="1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V15" i="3" s="1"/>
  <c r="U15" i="3"/>
  <c r="T15" i="3"/>
  <c r="S15" i="3"/>
  <c r="R15" i="3"/>
  <c r="Q15" i="3"/>
  <c r="K15" i="3"/>
  <c r="I15" i="3"/>
  <c r="I19" i="3" s="1"/>
  <c r="I21" i="3" s="1"/>
  <c r="H15" i="3"/>
  <c r="H19" i="3" s="1"/>
  <c r="G15" i="3"/>
  <c r="G19" i="3" s="1"/>
  <c r="G21" i="3" s="1"/>
  <c r="F15" i="3"/>
  <c r="E15" i="3"/>
  <c r="E19" i="3" s="1"/>
  <c r="E21" i="3" s="1"/>
  <c r="K19" i="3" l="1"/>
  <c r="F19" i="3"/>
  <c r="K20" i="3"/>
  <c r="F20" i="3"/>
  <c r="F21" i="3" s="1"/>
  <c r="H20" i="3"/>
  <c r="O21" i="3"/>
  <c r="J21" i="3"/>
  <c r="J20" i="3"/>
  <c r="O20" i="3"/>
  <c r="N20" i="3"/>
  <c r="M20" i="3"/>
  <c r="H21" i="3"/>
  <c r="M21" i="3" s="1"/>
  <c r="AF15" i="3"/>
  <c r="AB20" i="1"/>
  <c r="AA20" i="1"/>
  <c r="Z20" i="1"/>
  <c r="Y20" i="1"/>
  <c r="X20" i="1"/>
  <c r="W20" i="1"/>
  <c r="L21" i="3" l="1"/>
  <c r="N21" i="3"/>
  <c r="L20" i="3"/>
</calcChain>
</file>

<file path=xl/sharedStrings.xml><?xml version="1.0" encoding="utf-8"?>
<sst xmlns="http://schemas.openxmlformats.org/spreadsheetml/2006/main" count="197" uniqueCount="79">
  <si>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</si>
  <si>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</si>
  <si>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</si>
  <si>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</si>
  <si>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</si>
  <si>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</si>
  <si>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</si>
  <si>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</si>
  <si>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</si>
  <si>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</si>
  <si>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</si>
  <si>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</si>
  <si>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</si>
  <si>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</si>
  <si>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</si>
  <si>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</si>
  <si>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</si>
  <si>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</si>
  <si>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</si>
  <si>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</si>
  <si>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</si>
  <si>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</si>
  <si>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</si>
  <si>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</si>
  <si>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</si>
  <si>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</si>
  <si>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</si>
  <si>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</si>
  <si>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</si>
  <si>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</si>
  <si>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</si>
  <si>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</si>
  <si>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</si>
  <si>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</si>
  <si>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11.</t>
  </si>
  <si>
    <t>ViVe</t>
  </si>
  <si>
    <t>13.</t>
  </si>
  <si>
    <t>15.</t>
  </si>
  <si>
    <t>4.</t>
  </si>
  <si>
    <t>ykköspesis</t>
  </si>
  <si>
    <t>09.06. 1994  ViVe - AA  0-1  (0-3, 2-2)</t>
  </si>
  <si>
    <t xml:space="preserve">  17 v   4 kk 12 pv</t>
  </si>
  <si>
    <t>YPJ</t>
  </si>
  <si>
    <t>suomensarja</t>
  </si>
  <si>
    <t>KoKi</t>
  </si>
  <si>
    <t>12.</t>
  </si>
  <si>
    <t>9.</t>
  </si>
  <si>
    <t>7.</t>
  </si>
  <si>
    <t>2.</t>
  </si>
  <si>
    <t>3.</t>
  </si>
  <si>
    <t>6.</t>
  </si>
  <si>
    <t>12.06. 1996  ViVe - HP-K  2-0  (6-1, 3-0)</t>
  </si>
  <si>
    <t xml:space="preserve">  19 v   4 kk 15 pv</t>
  </si>
  <si>
    <t>Seurat</t>
  </si>
  <si>
    <t>KoKi = Kokkolan Kiri  (1962)</t>
  </si>
  <si>
    <t>YPJ = Ylihärmän Pesis-Junkkarit  (1996)</t>
  </si>
  <si>
    <t>13.  ottelu</t>
  </si>
  <si>
    <t>ViVe  2</t>
  </si>
  <si>
    <t>YKKÖSPESIS</t>
  </si>
  <si>
    <t xml:space="preserve"> Arvo-ottelut</t>
  </si>
  <si>
    <t>Mitalit</t>
  </si>
  <si>
    <t>hSM</t>
  </si>
  <si>
    <t>Lyöty</t>
  </si>
  <si>
    <t>Tuotu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</si>
  <si>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</si>
  <si>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</si>
  <si>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</si>
  <si>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</si>
  <si>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</si>
  <si>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</si>
  <si>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</si>
  <si>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</si>
  <si>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</si>
  <si>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</si>
  <si>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Jukka Lakaniemi   </t>
  </si>
  <si>
    <t>28.1.1977   Vimpeli</t>
  </si>
  <si>
    <t>ViVe = Vimpelin Veto  (1934),  kasvattajaseura</t>
  </si>
  <si>
    <t>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</si>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</sst>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6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9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9" customWidth="1"/>
    <col min="16" max="20" width="5.7109375" style="85" customWidth="1"/>
    <col min="21" max="21" width="8.7109375" style="85" customWidth="1"/>
    <col min="22" max="22" width="0.7109375" style="29" customWidth="1"/>
    <col min="23" max="27" width="5.7109375" style="85" customWidth="1"/>
    <col min="28" max="28" width="8.7109375" style="85" customWidth="1"/>
    <col min="29" max="29" width="0.7109375" style="29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74</v>
      </c>
      <c r="C1" s="3"/>
      <c r="D1" s="4"/>
      <c r="E1" s="5" t="s">
        <v>75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4"/>
      <c r="W2" s="22" t="s">
        <v>16</v>
      </c>
      <c r="X2" s="14"/>
      <c r="Y2" s="14"/>
      <c r="Z2" s="14"/>
      <c r="AA2" s="14"/>
      <c r="AB2" s="14"/>
      <c r="AC2" s="94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34</v>
      </c>
      <c r="D4" s="26" t="s">
        <v>35</v>
      </c>
      <c r="E4" s="25">
        <v>1</v>
      </c>
      <c r="F4" s="25">
        <v>0</v>
      </c>
      <c r="G4" s="27">
        <v>0</v>
      </c>
      <c r="H4" s="25">
        <v>0</v>
      </c>
      <c r="I4" s="25">
        <v>1</v>
      </c>
      <c r="J4" s="25">
        <v>0</v>
      </c>
      <c r="K4" s="25">
        <v>1</v>
      </c>
      <c r="L4" s="25">
        <v>0</v>
      </c>
      <c r="M4" s="25">
        <v>0</v>
      </c>
      <c r="N4" s="28">
        <v>0.5</v>
      </c>
      <c r="O4" s="29"/>
      <c r="P4" s="25"/>
      <c r="Q4" s="25"/>
      <c r="R4" s="25"/>
      <c r="S4" s="25"/>
      <c r="T4" s="25"/>
      <c r="U4" s="25"/>
      <c r="V4" s="29"/>
      <c r="W4" s="73">
        <v>1</v>
      </c>
      <c r="X4" s="73">
        <v>0</v>
      </c>
      <c r="Y4" s="30">
        <v>0</v>
      </c>
      <c r="Z4" s="73">
        <v>1</v>
      </c>
      <c r="AA4" s="73">
        <v>2</v>
      </c>
      <c r="AB4" s="75">
        <v>0.66700000000000004</v>
      </c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1995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25"/>
      <c r="Q5" s="25"/>
      <c r="R5" s="25"/>
      <c r="S5" s="25"/>
      <c r="T5" s="25"/>
      <c r="U5" s="25"/>
      <c r="V5" s="24"/>
      <c r="W5" s="73"/>
      <c r="X5" s="73"/>
      <c r="Y5" s="30"/>
      <c r="Z5" s="73"/>
      <c r="AA5" s="73"/>
      <c r="AB5" s="7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1996</v>
      </c>
      <c r="C6" s="25" t="s">
        <v>36</v>
      </c>
      <c r="D6" s="26" t="s">
        <v>35</v>
      </c>
      <c r="E6" s="25">
        <v>29</v>
      </c>
      <c r="F6" s="25">
        <v>0</v>
      </c>
      <c r="G6" s="27">
        <v>2</v>
      </c>
      <c r="H6" s="25">
        <v>6</v>
      </c>
      <c r="I6" s="25">
        <v>59</v>
      </c>
      <c r="J6" s="25">
        <v>21</v>
      </c>
      <c r="K6" s="25">
        <v>23</v>
      </c>
      <c r="L6" s="25">
        <v>13</v>
      </c>
      <c r="M6" s="25">
        <v>2</v>
      </c>
      <c r="N6" s="28">
        <v>0.39400000000000002</v>
      </c>
      <c r="O6" s="24"/>
      <c r="P6" s="25"/>
      <c r="Q6" s="25"/>
      <c r="R6" s="25"/>
      <c r="S6" s="25"/>
      <c r="T6" s="25"/>
      <c r="U6" s="25"/>
      <c r="V6" s="24"/>
      <c r="W6" s="73" t="s">
        <v>64</v>
      </c>
      <c r="X6" s="73"/>
      <c r="Y6" s="30"/>
      <c r="Z6" s="73"/>
      <c r="AA6" s="73"/>
      <c r="AB6" s="75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1997</v>
      </c>
      <c r="C7" s="25" t="s">
        <v>37</v>
      </c>
      <c r="D7" s="26" t="s">
        <v>35</v>
      </c>
      <c r="E7" s="25">
        <v>4</v>
      </c>
      <c r="F7" s="25">
        <v>0</v>
      </c>
      <c r="G7" s="27">
        <v>0</v>
      </c>
      <c r="H7" s="25">
        <v>0</v>
      </c>
      <c r="I7" s="25">
        <v>3</v>
      </c>
      <c r="J7" s="25">
        <v>2</v>
      </c>
      <c r="K7" s="25">
        <v>0</v>
      </c>
      <c r="L7" s="25">
        <v>1</v>
      </c>
      <c r="M7" s="25">
        <v>0</v>
      </c>
      <c r="N7" s="32">
        <v>0.1875</v>
      </c>
      <c r="O7" s="29"/>
      <c r="P7" s="25"/>
      <c r="Q7" s="25"/>
      <c r="R7" s="25"/>
      <c r="S7" s="25"/>
      <c r="T7" s="25"/>
      <c r="U7" s="25"/>
      <c r="V7" s="29"/>
      <c r="W7" s="73"/>
      <c r="X7" s="73"/>
      <c r="Y7" s="30"/>
      <c r="Z7" s="73"/>
      <c r="AA7" s="73"/>
      <c r="AB7" s="75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1998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32"/>
      <c r="O8" s="29"/>
      <c r="P8" s="25"/>
      <c r="Q8" s="25"/>
      <c r="R8" s="25"/>
      <c r="S8" s="25"/>
      <c r="T8" s="25"/>
      <c r="U8" s="25"/>
      <c r="V8" s="29"/>
      <c r="W8" s="73"/>
      <c r="X8" s="73"/>
      <c r="Y8" s="30"/>
      <c r="Z8" s="73"/>
      <c r="AA8" s="73"/>
      <c r="AB8" s="75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33">
        <v>1999</v>
      </c>
      <c r="C9" s="34"/>
      <c r="D9" s="35" t="s">
        <v>42</v>
      </c>
      <c r="E9" s="34"/>
      <c r="F9" s="36" t="s">
        <v>43</v>
      </c>
      <c r="G9" s="33"/>
      <c r="H9" s="33"/>
      <c r="I9" s="34"/>
      <c r="J9" s="34"/>
      <c r="K9" s="34"/>
      <c r="L9" s="34"/>
      <c r="M9" s="34"/>
      <c r="N9" s="37"/>
      <c r="O9" s="29"/>
      <c r="P9" s="25"/>
      <c r="Q9" s="25"/>
      <c r="R9" s="27"/>
      <c r="S9" s="25"/>
      <c r="T9" s="25"/>
      <c r="U9" s="25"/>
      <c r="V9" s="29"/>
      <c r="W9" s="73"/>
      <c r="X9" s="73"/>
      <c r="Y9" s="30"/>
      <c r="Z9" s="73"/>
      <c r="AA9" s="73"/>
      <c r="AB9" s="75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2000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32"/>
      <c r="O10" s="29"/>
      <c r="P10" s="25"/>
      <c r="Q10" s="25"/>
      <c r="R10" s="25"/>
      <c r="S10" s="25"/>
      <c r="T10" s="25"/>
      <c r="U10" s="25"/>
      <c r="V10" s="29"/>
      <c r="W10" s="73"/>
      <c r="X10" s="73"/>
      <c r="Y10" s="30"/>
      <c r="Z10" s="73"/>
      <c r="AA10" s="73"/>
      <c r="AB10" s="75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38">
        <v>2001</v>
      </c>
      <c r="C11" s="38" t="s">
        <v>45</v>
      </c>
      <c r="D11" s="39" t="s">
        <v>42</v>
      </c>
      <c r="E11" s="38"/>
      <c r="F11" s="40" t="s">
        <v>39</v>
      </c>
      <c r="G11" s="87"/>
      <c r="H11" s="41"/>
      <c r="I11" s="38"/>
      <c r="J11" s="38"/>
      <c r="K11" s="38"/>
      <c r="L11" s="38"/>
      <c r="M11" s="38"/>
      <c r="N11" s="42"/>
      <c r="O11" s="29"/>
      <c r="P11" s="25"/>
      <c r="Q11" s="25"/>
      <c r="R11" s="25"/>
      <c r="S11" s="25"/>
      <c r="T11" s="25"/>
      <c r="U11" s="25"/>
      <c r="V11" s="29"/>
      <c r="W11" s="73"/>
      <c r="X11" s="73"/>
      <c r="Y11" s="30"/>
      <c r="Z11" s="73"/>
      <c r="AA11" s="73"/>
      <c r="AB11" s="75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38">
        <v>2002</v>
      </c>
      <c r="C12" s="38" t="s">
        <v>38</v>
      </c>
      <c r="D12" s="43" t="s">
        <v>35</v>
      </c>
      <c r="E12" s="38"/>
      <c r="F12" s="40" t="s">
        <v>39</v>
      </c>
      <c r="G12" s="87"/>
      <c r="H12" s="41"/>
      <c r="I12" s="38"/>
      <c r="J12" s="38"/>
      <c r="K12" s="38"/>
      <c r="L12" s="38"/>
      <c r="M12" s="38"/>
      <c r="N12" s="38"/>
      <c r="O12" s="29"/>
      <c r="P12" s="25"/>
      <c r="Q12" s="25"/>
      <c r="R12" s="25"/>
      <c r="S12" s="25"/>
      <c r="T12" s="25"/>
      <c r="U12" s="25"/>
      <c r="V12" s="29"/>
      <c r="W12" s="73">
        <v>7</v>
      </c>
      <c r="X12" s="73">
        <v>0</v>
      </c>
      <c r="Y12" s="30">
        <v>0</v>
      </c>
      <c r="Z12" s="73">
        <v>1</v>
      </c>
      <c r="AA12" s="73">
        <v>8</v>
      </c>
      <c r="AB12" s="75">
        <v>0.34799999999999998</v>
      </c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5">
      <c r="A13" s="1"/>
      <c r="B13" s="34">
        <v>2003</v>
      </c>
      <c r="C13" s="34" t="s">
        <v>46</v>
      </c>
      <c r="D13" s="44" t="s">
        <v>57</v>
      </c>
      <c r="E13" s="34"/>
      <c r="F13" s="36" t="s">
        <v>43</v>
      </c>
      <c r="G13" s="33"/>
      <c r="H13" s="34"/>
      <c r="I13" s="34"/>
      <c r="J13" s="34"/>
      <c r="K13" s="34"/>
      <c r="L13" s="34"/>
      <c r="M13" s="34"/>
      <c r="N13" s="37"/>
      <c r="O13" s="29"/>
      <c r="P13" s="25"/>
      <c r="Q13" s="25"/>
      <c r="R13" s="25"/>
      <c r="S13" s="25"/>
      <c r="T13" s="25"/>
      <c r="U13" s="25"/>
      <c r="V13" s="29"/>
      <c r="W13" s="73"/>
      <c r="X13" s="73"/>
      <c r="Y13" s="30"/>
      <c r="Z13" s="73"/>
      <c r="AA13" s="73"/>
      <c r="AB13" s="75"/>
      <c r="AC13" s="24"/>
      <c r="AD13" s="25"/>
      <c r="AE13" s="2"/>
      <c r="AF13" s="2"/>
      <c r="AG13" s="25"/>
      <c r="AH13" s="25"/>
      <c r="AI13" s="25"/>
      <c r="AJ13" s="9"/>
    </row>
    <row r="14" spans="1:36" ht="15" customHeight="1" x14ac:dyDescent="0.25">
      <c r="A14" s="9"/>
      <c r="B14" s="34">
        <v>2004</v>
      </c>
      <c r="C14" s="34" t="s">
        <v>47</v>
      </c>
      <c r="D14" s="44" t="s">
        <v>57</v>
      </c>
      <c r="E14" s="34"/>
      <c r="F14" s="36" t="s">
        <v>43</v>
      </c>
      <c r="G14" s="33"/>
      <c r="H14" s="34"/>
      <c r="I14" s="34"/>
      <c r="J14" s="34"/>
      <c r="K14" s="34"/>
      <c r="L14" s="34"/>
      <c r="M14" s="34"/>
      <c r="N14" s="37"/>
      <c r="P14" s="25"/>
      <c r="Q14" s="25"/>
      <c r="R14" s="27"/>
      <c r="S14" s="25"/>
      <c r="T14" s="25"/>
      <c r="U14" s="25"/>
      <c r="W14" s="73"/>
      <c r="X14" s="73"/>
      <c r="Y14" s="30"/>
      <c r="Z14" s="73"/>
      <c r="AA14" s="73"/>
      <c r="AB14" s="75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5">
      <c r="A15" s="9"/>
      <c r="B15" s="34">
        <v>2005</v>
      </c>
      <c r="C15" s="34" t="s">
        <v>48</v>
      </c>
      <c r="D15" s="44" t="s">
        <v>44</v>
      </c>
      <c r="E15" s="34"/>
      <c r="F15" s="36" t="s">
        <v>43</v>
      </c>
      <c r="G15" s="33"/>
      <c r="H15" s="34"/>
      <c r="I15" s="34"/>
      <c r="J15" s="34"/>
      <c r="K15" s="34"/>
      <c r="L15" s="34"/>
      <c r="M15" s="34"/>
      <c r="N15" s="37"/>
      <c r="O15" s="29"/>
      <c r="P15" s="25"/>
      <c r="Q15" s="25"/>
      <c r="R15" s="27"/>
      <c r="S15" s="25"/>
      <c r="T15" s="25"/>
      <c r="U15" s="25"/>
      <c r="V15" s="29"/>
      <c r="W15" s="73"/>
      <c r="X15" s="73"/>
      <c r="Y15" s="30"/>
      <c r="Z15" s="73"/>
      <c r="AA15" s="73"/>
      <c r="AB15" s="75"/>
      <c r="AC15" s="24"/>
      <c r="AD15" s="25"/>
      <c r="AE15" s="2"/>
      <c r="AF15" s="2"/>
      <c r="AG15" s="25"/>
      <c r="AH15" s="25"/>
      <c r="AI15" s="25"/>
      <c r="AJ15" s="9"/>
    </row>
    <row r="16" spans="1:36" s="23" customFormat="1" ht="15" customHeight="1" x14ac:dyDescent="0.25">
      <c r="A16" s="9"/>
      <c r="B16" s="34">
        <v>2006</v>
      </c>
      <c r="C16" s="34" t="s">
        <v>49</v>
      </c>
      <c r="D16" s="44" t="s">
        <v>44</v>
      </c>
      <c r="E16" s="34"/>
      <c r="F16" s="36" t="s">
        <v>43</v>
      </c>
      <c r="G16" s="33"/>
      <c r="H16" s="34"/>
      <c r="I16" s="34"/>
      <c r="J16" s="34"/>
      <c r="K16" s="34"/>
      <c r="L16" s="34"/>
      <c r="M16" s="34"/>
      <c r="N16" s="37"/>
      <c r="O16" s="29"/>
      <c r="P16" s="25"/>
      <c r="Q16" s="25"/>
      <c r="R16" s="27"/>
      <c r="S16" s="25"/>
      <c r="T16" s="25"/>
      <c r="U16" s="25"/>
      <c r="V16" s="29"/>
      <c r="W16" s="73"/>
      <c r="X16" s="73"/>
      <c r="Y16" s="30"/>
      <c r="Z16" s="73"/>
      <c r="AA16" s="73"/>
      <c r="AB16" s="75"/>
      <c r="AC16" s="24"/>
      <c r="AD16" s="25"/>
      <c r="AE16" s="2"/>
      <c r="AF16" s="2"/>
      <c r="AG16" s="25"/>
      <c r="AH16" s="25"/>
      <c r="AI16" s="25"/>
      <c r="AJ16" s="9"/>
    </row>
    <row r="17" spans="1:36" s="23" customFormat="1" ht="15" customHeight="1" x14ac:dyDescent="0.25">
      <c r="A17" s="9"/>
      <c r="B17" s="34">
        <v>2007</v>
      </c>
      <c r="C17" s="34" t="s">
        <v>49</v>
      </c>
      <c r="D17" s="44" t="s">
        <v>44</v>
      </c>
      <c r="E17" s="34"/>
      <c r="F17" s="36" t="s">
        <v>43</v>
      </c>
      <c r="G17" s="33"/>
      <c r="H17" s="34"/>
      <c r="I17" s="34"/>
      <c r="J17" s="34"/>
      <c r="K17" s="34"/>
      <c r="L17" s="34"/>
      <c r="M17" s="34"/>
      <c r="N17" s="37"/>
      <c r="O17" s="29"/>
      <c r="P17" s="25"/>
      <c r="Q17" s="25"/>
      <c r="R17" s="27"/>
      <c r="S17" s="25"/>
      <c r="T17" s="25"/>
      <c r="U17" s="25"/>
      <c r="V17" s="29"/>
      <c r="W17" s="73"/>
      <c r="X17" s="73"/>
      <c r="Y17" s="30"/>
      <c r="Z17" s="73"/>
      <c r="AA17" s="73"/>
      <c r="AB17" s="75"/>
      <c r="AC17" s="24"/>
      <c r="AD17" s="25"/>
      <c r="AE17" s="2"/>
      <c r="AF17" s="2"/>
      <c r="AG17" s="25"/>
      <c r="AH17" s="25"/>
      <c r="AI17" s="25"/>
      <c r="AJ17" s="9"/>
    </row>
    <row r="18" spans="1:36" ht="15" customHeight="1" x14ac:dyDescent="0.25">
      <c r="A18" s="9"/>
      <c r="B18" s="34">
        <v>2008</v>
      </c>
      <c r="C18" s="34" t="s">
        <v>50</v>
      </c>
      <c r="D18" s="44" t="s">
        <v>44</v>
      </c>
      <c r="E18" s="34"/>
      <c r="F18" s="36" t="s">
        <v>43</v>
      </c>
      <c r="G18" s="33"/>
      <c r="H18" s="34"/>
      <c r="I18" s="34"/>
      <c r="J18" s="34"/>
      <c r="K18" s="34"/>
      <c r="L18" s="34"/>
      <c r="M18" s="34"/>
      <c r="N18" s="37"/>
      <c r="P18" s="25"/>
      <c r="Q18" s="25"/>
      <c r="R18" s="27"/>
      <c r="S18" s="25"/>
      <c r="T18" s="25"/>
      <c r="U18" s="25"/>
      <c r="W18" s="73"/>
      <c r="X18" s="73"/>
      <c r="Y18" s="30"/>
      <c r="Z18" s="73"/>
      <c r="AA18" s="73"/>
      <c r="AB18" s="75"/>
      <c r="AC18" s="24"/>
      <c r="AD18" s="25"/>
      <c r="AE18" s="2"/>
      <c r="AF18" s="2"/>
      <c r="AG18" s="25"/>
      <c r="AH18" s="25"/>
      <c r="AI18" s="25"/>
      <c r="AJ18" s="9"/>
    </row>
    <row r="19" spans="1:36" ht="15" customHeight="1" x14ac:dyDescent="0.25">
      <c r="A19" s="9"/>
      <c r="B19" s="34">
        <v>2009</v>
      </c>
      <c r="C19" s="34" t="s">
        <v>49</v>
      </c>
      <c r="D19" s="44" t="s">
        <v>44</v>
      </c>
      <c r="E19" s="34"/>
      <c r="F19" s="36" t="s">
        <v>43</v>
      </c>
      <c r="G19" s="33"/>
      <c r="H19" s="34"/>
      <c r="I19" s="34"/>
      <c r="J19" s="34"/>
      <c r="K19" s="34"/>
      <c r="L19" s="34"/>
      <c r="M19" s="34"/>
      <c r="N19" s="37"/>
      <c r="P19" s="25"/>
      <c r="Q19" s="25"/>
      <c r="R19" s="27"/>
      <c r="S19" s="25"/>
      <c r="T19" s="25"/>
      <c r="U19" s="25"/>
      <c r="W19" s="73"/>
      <c r="X19" s="73"/>
      <c r="Y19" s="73"/>
      <c r="Z19" s="73"/>
      <c r="AA19" s="73"/>
      <c r="AB19" s="75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34</v>
      </c>
      <c r="F20" s="18">
        <v>0</v>
      </c>
      <c r="G20" s="18">
        <v>2</v>
      </c>
      <c r="H20" s="18">
        <v>6</v>
      </c>
      <c r="I20" s="18">
        <v>63</v>
      </c>
      <c r="J20" s="18">
        <v>23</v>
      </c>
      <c r="K20" s="18">
        <v>24</v>
      </c>
      <c r="L20" s="18">
        <v>14</v>
      </c>
      <c r="M20" s="18">
        <v>2</v>
      </c>
      <c r="N20" s="45">
        <v>0.375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5">
        <v>0</v>
      </c>
      <c r="V20" s="24"/>
      <c r="W20" s="18">
        <f>PRODUCT(E26)</f>
        <v>8</v>
      </c>
      <c r="X20" s="18">
        <f>PRODUCT(F26)</f>
        <v>0</v>
      </c>
      <c r="Y20" s="18">
        <f>PRODUCT(G26)</f>
        <v>0</v>
      </c>
      <c r="Z20" s="18">
        <f>PRODUCT(H26)</f>
        <v>2</v>
      </c>
      <c r="AA20" s="18">
        <f>PRODUCT(I26)</f>
        <v>10</v>
      </c>
      <c r="AB20" s="45">
        <f>PRODUCT(N26)</f>
        <v>0.38461538461538464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6" t="s">
        <v>2</v>
      </c>
      <c r="C21" s="31"/>
      <c r="D21" s="47">
        <v>39.666666666666664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0"/>
      <c r="AI21" s="48"/>
      <c r="AJ21" s="9"/>
    </row>
    <row r="22" spans="1:36" ht="15" customHeight="1" x14ac:dyDescent="0.25">
      <c r="A22" s="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P22" s="48"/>
      <c r="Q22" s="51"/>
      <c r="R22" s="48"/>
      <c r="S22" s="48"/>
      <c r="T22" s="48"/>
      <c r="U22" s="48"/>
      <c r="W22" s="48"/>
      <c r="X22" s="48"/>
      <c r="Y22" s="48"/>
      <c r="Z22" s="48"/>
      <c r="AA22" s="48"/>
      <c r="AB22" s="48"/>
      <c r="AD22" s="48"/>
      <c r="AE22" s="48"/>
      <c r="AF22" s="48"/>
      <c r="AG22" s="48"/>
      <c r="AH22" s="48"/>
      <c r="AI22" s="48"/>
      <c r="AJ22" s="9"/>
    </row>
    <row r="23" spans="1:36" ht="15" customHeight="1" x14ac:dyDescent="0.25">
      <c r="A23" s="9"/>
      <c r="B23" s="22" t="s">
        <v>25</v>
      </c>
      <c r="C23" s="52"/>
      <c r="D23" s="5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8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3" t="s">
        <v>30</v>
      </c>
      <c r="Q23" s="12"/>
      <c r="R23" s="12"/>
      <c r="S23" s="12"/>
      <c r="T23" s="54"/>
      <c r="U23" s="54"/>
      <c r="V23" s="54"/>
      <c r="W23" s="54"/>
      <c r="X23" s="54"/>
      <c r="Y23" s="54"/>
      <c r="Z23" s="54"/>
      <c r="AA23" s="12"/>
      <c r="AB23" s="12"/>
      <c r="AC23" s="54"/>
      <c r="AD23" s="12"/>
      <c r="AE23" s="12"/>
      <c r="AF23" s="12"/>
      <c r="AG23" s="12"/>
      <c r="AH23" s="12"/>
      <c r="AI23" s="55"/>
      <c r="AJ23" s="9"/>
    </row>
    <row r="24" spans="1:36" ht="15" customHeight="1" x14ac:dyDescent="0.2">
      <c r="A24" s="9"/>
      <c r="B24" s="53" t="s">
        <v>13</v>
      </c>
      <c r="C24" s="12"/>
      <c r="D24" s="55"/>
      <c r="E24" s="25">
        <v>34</v>
      </c>
      <c r="F24" s="25">
        <v>0</v>
      </c>
      <c r="G24" s="25">
        <v>2</v>
      </c>
      <c r="H24" s="25">
        <v>6</v>
      </c>
      <c r="I24" s="25">
        <v>63</v>
      </c>
      <c r="J24" s="48"/>
      <c r="K24" s="56">
        <v>5.8823529411764705E-2</v>
      </c>
      <c r="L24" s="56">
        <v>0.17647058823529413</v>
      </c>
      <c r="M24" s="56">
        <v>1.8529411764705883</v>
      </c>
      <c r="N24" s="28">
        <v>0.375</v>
      </c>
      <c r="O24" s="24"/>
      <c r="P24" s="57" t="s">
        <v>9</v>
      </c>
      <c r="Q24" s="58"/>
      <c r="R24" s="59" t="s">
        <v>40</v>
      </c>
      <c r="S24" s="59"/>
      <c r="T24" s="59"/>
      <c r="U24" s="59"/>
      <c r="V24" s="59"/>
      <c r="W24" s="59"/>
      <c r="X24" s="59"/>
      <c r="Y24" s="60"/>
      <c r="Z24" s="60" t="s">
        <v>11</v>
      </c>
      <c r="AA24" s="59"/>
      <c r="AB24" s="61" t="s">
        <v>41</v>
      </c>
      <c r="AC24" s="59"/>
      <c r="AD24" s="59"/>
      <c r="AE24" s="59"/>
      <c r="AF24" s="59"/>
      <c r="AG24" s="59"/>
      <c r="AH24" s="60"/>
      <c r="AI24" s="95"/>
      <c r="AJ24" s="9"/>
    </row>
    <row r="25" spans="1:36" ht="15" customHeight="1" x14ac:dyDescent="0.2">
      <c r="A25" s="9"/>
      <c r="B25" s="62" t="s">
        <v>15</v>
      </c>
      <c r="C25" s="63"/>
      <c r="D25" s="64"/>
      <c r="E25" s="25"/>
      <c r="F25" s="25"/>
      <c r="G25" s="25"/>
      <c r="H25" s="25"/>
      <c r="I25" s="25"/>
      <c r="J25" s="48"/>
      <c r="K25" s="56"/>
      <c r="L25" s="56"/>
      <c r="M25" s="56"/>
      <c r="N25" s="28"/>
      <c r="O25" s="24"/>
      <c r="P25" s="65" t="s">
        <v>62</v>
      </c>
      <c r="Q25" s="66"/>
      <c r="R25" s="67" t="s">
        <v>51</v>
      </c>
      <c r="S25" s="67"/>
      <c r="T25" s="67"/>
      <c r="U25" s="67"/>
      <c r="V25" s="67"/>
      <c r="W25" s="67"/>
      <c r="X25" s="67"/>
      <c r="Y25" s="68"/>
      <c r="Z25" s="68" t="s">
        <v>56</v>
      </c>
      <c r="AA25" s="67"/>
      <c r="AB25" s="69" t="s">
        <v>52</v>
      </c>
      <c r="AC25" s="67"/>
      <c r="AD25" s="67"/>
      <c r="AE25" s="67"/>
      <c r="AF25" s="67"/>
      <c r="AG25" s="67"/>
      <c r="AH25" s="68"/>
      <c r="AI25" s="96"/>
      <c r="AJ25" s="9"/>
    </row>
    <row r="26" spans="1:36" ht="15" customHeight="1" x14ac:dyDescent="0.2">
      <c r="A26" s="9"/>
      <c r="B26" s="70" t="s">
        <v>16</v>
      </c>
      <c r="C26" s="71"/>
      <c r="D26" s="72"/>
      <c r="E26" s="73">
        <v>8</v>
      </c>
      <c r="F26" s="73">
        <v>0</v>
      </c>
      <c r="G26" s="73">
        <v>0</v>
      </c>
      <c r="H26" s="73">
        <v>2</v>
      </c>
      <c r="I26" s="73">
        <v>10</v>
      </c>
      <c r="J26" s="48"/>
      <c r="K26" s="74">
        <v>0</v>
      </c>
      <c r="L26" s="74">
        <v>0.25</v>
      </c>
      <c r="M26" s="74">
        <v>1.25</v>
      </c>
      <c r="N26" s="75">
        <v>0.38461538461538464</v>
      </c>
      <c r="O26" s="24"/>
      <c r="P26" s="65" t="s">
        <v>63</v>
      </c>
      <c r="Q26" s="66"/>
      <c r="R26" s="67"/>
      <c r="S26" s="67"/>
      <c r="T26" s="67"/>
      <c r="U26" s="67"/>
      <c r="V26" s="67"/>
      <c r="W26" s="67"/>
      <c r="X26" s="67"/>
      <c r="Y26" s="68"/>
      <c r="Z26" s="68"/>
      <c r="AA26" s="67"/>
      <c r="AB26" s="97"/>
      <c r="AC26" s="67"/>
      <c r="AD26" s="67"/>
      <c r="AE26" s="67"/>
      <c r="AF26" s="67"/>
      <c r="AG26" s="67"/>
      <c r="AH26" s="68"/>
      <c r="AI26" s="96"/>
    </row>
    <row r="27" spans="1:36" ht="15" customHeight="1" x14ac:dyDescent="0.2">
      <c r="A27" s="9"/>
      <c r="B27" s="76" t="s">
        <v>26</v>
      </c>
      <c r="C27" s="77"/>
      <c r="D27" s="78"/>
      <c r="E27" s="18">
        <v>42</v>
      </c>
      <c r="F27" s="18">
        <v>0</v>
      </c>
      <c r="G27" s="18">
        <v>2</v>
      </c>
      <c r="H27" s="18">
        <v>8</v>
      </c>
      <c r="I27" s="18">
        <v>73</v>
      </c>
      <c r="J27" s="48"/>
      <c r="K27" s="79">
        <v>4.7619047619047616E-2</v>
      </c>
      <c r="L27" s="79">
        <v>0.19047619047619047</v>
      </c>
      <c r="M27" s="79">
        <v>1.7380952380952381</v>
      </c>
      <c r="N27" s="45">
        <v>0.37628865979381443</v>
      </c>
      <c r="O27" s="24"/>
      <c r="P27" s="80" t="s">
        <v>10</v>
      </c>
      <c r="Q27" s="81"/>
      <c r="R27" s="82"/>
      <c r="S27" s="82"/>
      <c r="T27" s="82"/>
      <c r="U27" s="82"/>
      <c r="V27" s="82"/>
      <c r="W27" s="82"/>
      <c r="X27" s="82"/>
      <c r="Y27" s="83"/>
      <c r="Z27" s="83"/>
      <c r="AA27" s="82"/>
      <c r="AB27" s="98"/>
      <c r="AC27" s="82"/>
      <c r="AD27" s="82"/>
      <c r="AE27" s="82"/>
      <c r="AF27" s="82"/>
      <c r="AG27" s="82"/>
      <c r="AH27" s="83"/>
      <c r="AI27" s="99"/>
    </row>
    <row r="28" spans="1:36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4"/>
      <c r="P28" s="48"/>
      <c r="Q28" s="51"/>
      <c r="R28" s="48"/>
      <c r="S28" s="48"/>
      <c r="T28" s="24"/>
      <c r="U28" s="24"/>
      <c r="V28" s="24"/>
      <c r="W28" s="24"/>
      <c r="X28" s="84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 t="s">
        <v>53</v>
      </c>
      <c r="C29" s="48"/>
      <c r="D29" s="48" t="s">
        <v>76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24"/>
      <c r="P29" s="48"/>
      <c r="Q29" s="51"/>
      <c r="R29" s="48"/>
      <c r="S29" s="48"/>
      <c r="T29" s="24"/>
      <c r="U29" s="24"/>
      <c r="V29" s="24"/>
      <c r="W29" s="24"/>
      <c r="X29" s="84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 t="s">
        <v>55</v>
      </c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84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 t="s">
        <v>54</v>
      </c>
      <c r="E31" s="48"/>
      <c r="F31" s="48"/>
      <c r="G31" s="48"/>
      <c r="H31" s="48"/>
      <c r="I31" s="48"/>
      <c r="J31" s="48"/>
      <c r="K31" s="48"/>
      <c r="L31" s="48"/>
      <c r="M31" s="48"/>
      <c r="N31" s="51"/>
      <c r="O31" s="24"/>
      <c r="P31" s="48"/>
      <c r="Q31" s="51"/>
      <c r="R31" s="48"/>
      <c r="S31" s="48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4"/>
      <c r="Y144" s="8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4"/>
      <c r="Y145" s="8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4"/>
      <c r="Y146" s="8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4"/>
      <c r="Y147" s="8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4"/>
      <c r="Y148" s="8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4"/>
      <c r="Y149" s="8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4"/>
      <c r="Y150" s="8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84"/>
      <c r="Y151" s="8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84"/>
      <c r="Y152" s="8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  <row r="188" s="8" customFormat="1" ht="15" customHeight="1" x14ac:dyDescent="0.2"/>
    <row r="189" s="8" customFormat="1" ht="15" customHeight="1" x14ac:dyDescent="0.2"/>
    <row r="190" s="8" customFormat="1" ht="15" customHeight="1" x14ac:dyDescent="0.2"/>
    <row r="191" s="8" customFormat="1" ht="15" customHeight="1" x14ac:dyDescent="0.2"/>
    <row r="192" s="8" customFormat="1" ht="15" customHeight="1" x14ac:dyDescent="0.2"/>
    <row r="193" s="8" customFormat="1" ht="15" customHeight="1" x14ac:dyDescent="0.2"/>
    <row r="194" s="8" customFormat="1" ht="15" customHeight="1" x14ac:dyDescent="0.2"/>
    <row r="195" s="8" customFormat="1" ht="15" customHeight="1" x14ac:dyDescent="0.2"/>
    <row r="196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74</v>
      </c>
      <c r="C1" s="3"/>
      <c r="D1" s="4"/>
      <c r="E1" s="5" t="s">
        <v>75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8" t="s">
        <v>58</v>
      </c>
      <c r="C2" s="89"/>
      <c r="D2" s="102"/>
      <c r="E2" s="13" t="s">
        <v>13</v>
      </c>
      <c r="F2" s="14"/>
      <c r="G2" s="14"/>
      <c r="H2" s="14"/>
      <c r="I2" s="20"/>
      <c r="J2" s="15"/>
      <c r="K2" s="94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103" t="s">
        <v>67</v>
      </c>
      <c r="Y2" s="104"/>
      <c r="Z2" s="105"/>
      <c r="AA2" s="13" t="s">
        <v>13</v>
      </c>
      <c r="AB2" s="14"/>
      <c r="AC2" s="14"/>
      <c r="AD2" s="14"/>
      <c r="AE2" s="20"/>
      <c r="AF2" s="15"/>
      <c r="AG2" s="94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10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1"/>
      <c r="D4" s="46"/>
      <c r="E4" s="25"/>
      <c r="F4" s="25"/>
      <c r="G4" s="25"/>
      <c r="H4" s="27"/>
      <c r="I4" s="25"/>
      <c r="J4" s="32"/>
      <c r="K4" s="29"/>
      <c r="L4" s="107"/>
      <c r="M4" s="18"/>
      <c r="N4" s="18"/>
      <c r="O4" s="18"/>
      <c r="P4" s="24"/>
      <c r="Q4" s="25"/>
      <c r="R4" s="25"/>
      <c r="S4" s="27"/>
      <c r="T4" s="25"/>
      <c r="U4" s="25"/>
      <c r="V4" s="108"/>
      <c r="W4" s="29"/>
      <c r="X4" s="25">
        <v>1999</v>
      </c>
      <c r="Y4" s="31" t="s">
        <v>77</v>
      </c>
      <c r="Z4" s="46" t="s">
        <v>42</v>
      </c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9"/>
      <c r="AS4" s="9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1"/>
      <c r="D5" s="46"/>
      <c r="E5" s="25"/>
      <c r="F5" s="25"/>
      <c r="G5" s="25"/>
      <c r="H5" s="27"/>
      <c r="I5" s="25"/>
      <c r="J5" s="32"/>
      <c r="K5" s="29"/>
      <c r="L5" s="107"/>
      <c r="M5" s="18"/>
      <c r="N5" s="18"/>
      <c r="O5" s="18"/>
      <c r="P5" s="24"/>
      <c r="Q5" s="25"/>
      <c r="R5" s="25"/>
      <c r="S5" s="27"/>
      <c r="T5" s="25"/>
      <c r="U5" s="25"/>
      <c r="V5" s="108"/>
      <c r="W5" s="29"/>
      <c r="X5" s="25"/>
      <c r="Y5" s="31"/>
      <c r="Z5" s="46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9"/>
      <c r="AS5" s="9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2001</v>
      </c>
      <c r="C6" s="31" t="s">
        <v>45</v>
      </c>
      <c r="D6" s="46" t="s">
        <v>42</v>
      </c>
      <c r="E6" s="25">
        <v>25</v>
      </c>
      <c r="F6" s="25">
        <v>0</v>
      </c>
      <c r="G6" s="25">
        <v>8</v>
      </c>
      <c r="H6" s="27">
        <v>18</v>
      </c>
      <c r="I6" s="25">
        <v>72</v>
      </c>
      <c r="J6" s="32">
        <v>0.51798561151079137</v>
      </c>
      <c r="K6" s="29">
        <v>139</v>
      </c>
      <c r="L6" s="107"/>
      <c r="M6" s="18"/>
      <c r="N6" s="18"/>
      <c r="O6" s="18"/>
      <c r="P6" s="24"/>
      <c r="Q6" s="25"/>
      <c r="R6" s="25"/>
      <c r="S6" s="27"/>
      <c r="T6" s="25"/>
      <c r="U6" s="25"/>
      <c r="V6" s="108"/>
      <c r="W6" s="29"/>
      <c r="X6" s="25"/>
      <c r="Y6" s="31"/>
      <c r="Z6" s="46"/>
      <c r="AA6" s="25"/>
      <c r="AB6" s="25"/>
      <c r="AC6" s="25"/>
      <c r="AD6" s="27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9"/>
      <c r="AS6" s="9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>
        <v>2002</v>
      </c>
      <c r="C7" s="31" t="s">
        <v>38</v>
      </c>
      <c r="D7" s="46" t="s">
        <v>35</v>
      </c>
      <c r="E7" s="25">
        <v>22</v>
      </c>
      <c r="F7" s="25">
        <v>1</v>
      </c>
      <c r="G7" s="25">
        <v>2</v>
      </c>
      <c r="H7" s="27">
        <v>14</v>
      </c>
      <c r="I7" s="25">
        <v>52</v>
      </c>
      <c r="J7" s="32">
        <v>0.52</v>
      </c>
      <c r="K7" s="29">
        <v>100</v>
      </c>
      <c r="L7" s="107"/>
      <c r="M7" s="18"/>
      <c r="N7" s="18"/>
      <c r="O7" s="18"/>
      <c r="P7" s="24"/>
      <c r="Q7" s="25">
        <v>2</v>
      </c>
      <c r="R7" s="25">
        <v>0</v>
      </c>
      <c r="S7" s="27">
        <v>0</v>
      </c>
      <c r="T7" s="25">
        <v>2</v>
      </c>
      <c r="U7" s="25">
        <v>4</v>
      </c>
      <c r="V7" s="108">
        <v>0.5</v>
      </c>
      <c r="W7" s="29">
        <v>8</v>
      </c>
      <c r="X7" s="25"/>
      <c r="Y7" s="31"/>
      <c r="Z7" s="46"/>
      <c r="AA7" s="25"/>
      <c r="AB7" s="25"/>
      <c r="AC7" s="25"/>
      <c r="AD7" s="27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9"/>
      <c r="AS7" s="9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31"/>
      <c r="D8" s="46"/>
      <c r="E8" s="25"/>
      <c r="F8" s="25"/>
      <c r="G8" s="25"/>
      <c r="H8" s="27"/>
      <c r="I8" s="25"/>
      <c r="J8" s="32"/>
      <c r="K8" s="29"/>
      <c r="L8" s="107"/>
      <c r="M8" s="18"/>
      <c r="N8" s="18"/>
      <c r="O8" s="18"/>
      <c r="P8" s="24"/>
      <c r="Q8" s="25"/>
      <c r="R8" s="25"/>
      <c r="S8" s="27"/>
      <c r="T8" s="25"/>
      <c r="U8" s="25"/>
      <c r="V8" s="108"/>
      <c r="W8" s="29"/>
      <c r="X8" s="25">
        <v>2003</v>
      </c>
      <c r="Y8" s="25" t="s">
        <v>46</v>
      </c>
      <c r="Z8" s="46" t="s">
        <v>57</v>
      </c>
      <c r="AA8" s="25">
        <v>15</v>
      </c>
      <c r="AB8" s="25">
        <v>4</v>
      </c>
      <c r="AC8" s="25">
        <v>10</v>
      </c>
      <c r="AD8" s="25">
        <v>19</v>
      </c>
      <c r="AE8" s="25">
        <v>78</v>
      </c>
      <c r="AF8" s="28">
        <v>0.6724</v>
      </c>
      <c r="AG8" s="128">
        <v>116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9"/>
      <c r="AS8" s="9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31"/>
      <c r="D9" s="46"/>
      <c r="E9" s="25"/>
      <c r="F9" s="25"/>
      <c r="G9" s="25"/>
      <c r="H9" s="27"/>
      <c r="I9" s="25"/>
      <c r="J9" s="32"/>
      <c r="K9" s="29"/>
      <c r="L9" s="107"/>
      <c r="M9" s="18"/>
      <c r="N9" s="18"/>
      <c r="O9" s="18"/>
      <c r="P9" s="24"/>
      <c r="Q9" s="25"/>
      <c r="R9" s="25"/>
      <c r="S9" s="27"/>
      <c r="T9" s="25"/>
      <c r="U9" s="25"/>
      <c r="V9" s="108"/>
      <c r="W9" s="29"/>
      <c r="X9" s="25">
        <v>2004</v>
      </c>
      <c r="Y9" s="25" t="s">
        <v>47</v>
      </c>
      <c r="Z9" s="46" t="s">
        <v>57</v>
      </c>
      <c r="AA9" s="25">
        <v>10</v>
      </c>
      <c r="AB9" s="25">
        <v>1</v>
      </c>
      <c r="AC9" s="25">
        <v>7</v>
      </c>
      <c r="AD9" s="25">
        <v>7</v>
      </c>
      <c r="AE9" s="25">
        <v>43</v>
      </c>
      <c r="AF9" s="28">
        <v>0.55840000000000001</v>
      </c>
      <c r="AG9" s="128">
        <v>77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9"/>
      <c r="AS9" s="9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31"/>
      <c r="D10" s="46"/>
      <c r="E10" s="25"/>
      <c r="F10" s="25"/>
      <c r="G10" s="25"/>
      <c r="H10" s="27"/>
      <c r="I10" s="25"/>
      <c r="J10" s="32"/>
      <c r="K10" s="29"/>
      <c r="L10" s="107"/>
      <c r="M10" s="18"/>
      <c r="N10" s="18"/>
      <c r="O10" s="18"/>
      <c r="P10" s="24"/>
      <c r="Q10" s="25"/>
      <c r="R10" s="25"/>
      <c r="S10" s="27"/>
      <c r="T10" s="25"/>
      <c r="U10" s="25"/>
      <c r="V10" s="108"/>
      <c r="W10" s="29"/>
      <c r="X10" s="25">
        <v>2005</v>
      </c>
      <c r="Y10" s="25" t="s">
        <v>48</v>
      </c>
      <c r="Z10" s="46" t="s">
        <v>44</v>
      </c>
      <c r="AA10" s="25">
        <v>16</v>
      </c>
      <c r="AB10" s="25">
        <v>0</v>
      </c>
      <c r="AC10" s="25">
        <v>7</v>
      </c>
      <c r="AD10" s="25">
        <v>20</v>
      </c>
      <c r="AE10" s="25">
        <v>65</v>
      </c>
      <c r="AF10" s="28">
        <v>0.6018</v>
      </c>
      <c r="AG10" s="128">
        <v>108</v>
      </c>
      <c r="AH10" s="18"/>
      <c r="AI10" s="18"/>
      <c r="AJ10" s="18"/>
      <c r="AK10" s="18"/>
      <c r="AL10" s="24"/>
      <c r="AM10" s="25">
        <v>2</v>
      </c>
      <c r="AN10" s="25">
        <v>0</v>
      </c>
      <c r="AO10" s="25">
        <v>0</v>
      </c>
      <c r="AP10" s="25">
        <v>0</v>
      </c>
      <c r="AQ10" s="25">
        <v>4</v>
      </c>
      <c r="AR10" s="109">
        <v>0.28570000000000001</v>
      </c>
      <c r="AS10" s="93">
        <v>14</v>
      </c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31"/>
      <c r="D11" s="46"/>
      <c r="E11" s="25"/>
      <c r="F11" s="25"/>
      <c r="G11" s="25"/>
      <c r="H11" s="27"/>
      <c r="I11" s="25"/>
      <c r="J11" s="32"/>
      <c r="K11" s="29"/>
      <c r="L11" s="107"/>
      <c r="M11" s="18"/>
      <c r="N11" s="18"/>
      <c r="O11" s="18"/>
      <c r="P11" s="24"/>
      <c r="Q11" s="25"/>
      <c r="R11" s="25"/>
      <c r="S11" s="27"/>
      <c r="T11" s="25"/>
      <c r="U11" s="25"/>
      <c r="V11" s="108"/>
      <c r="W11" s="29"/>
      <c r="X11" s="25">
        <v>2006</v>
      </c>
      <c r="Y11" s="25" t="s">
        <v>49</v>
      </c>
      <c r="Z11" s="46" t="s">
        <v>44</v>
      </c>
      <c r="AA11" s="25">
        <v>15</v>
      </c>
      <c r="AB11" s="25">
        <v>1</v>
      </c>
      <c r="AC11" s="25">
        <v>13</v>
      </c>
      <c r="AD11" s="25">
        <v>9</v>
      </c>
      <c r="AE11" s="25">
        <v>63</v>
      </c>
      <c r="AF11" s="28">
        <v>0.5887</v>
      </c>
      <c r="AG11" s="128">
        <v>107</v>
      </c>
      <c r="AH11" s="18"/>
      <c r="AI11" s="18"/>
      <c r="AJ11" s="18"/>
      <c r="AK11" s="18"/>
      <c r="AL11" s="24"/>
      <c r="AM11" s="25">
        <v>3</v>
      </c>
      <c r="AN11" s="25">
        <v>0</v>
      </c>
      <c r="AO11" s="25">
        <v>1</v>
      </c>
      <c r="AP11" s="25">
        <v>1</v>
      </c>
      <c r="AQ11" s="25">
        <v>9</v>
      </c>
      <c r="AR11" s="109">
        <v>0.36</v>
      </c>
      <c r="AS11" s="93">
        <v>25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/>
      <c r="C12" s="31"/>
      <c r="D12" s="46"/>
      <c r="E12" s="25"/>
      <c r="F12" s="25"/>
      <c r="G12" s="25"/>
      <c r="H12" s="27"/>
      <c r="I12" s="25"/>
      <c r="J12" s="32"/>
      <c r="K12" s="29"/>
      <c r="L12" s="107"/>
      <c r="M12" s="18"/>
      <c r="N12" s="18"/>
      <c r="O12" s="18"/>
      <c r="P12" s="24"/>
      <c r="Q12" s="25"/>
      <c r="R12" s="25"/>
      <c r="S12" s="27"/>
      <c r="T12" s="25"/>
      <c r="U12" s="25"/>
      <c r="V12" s="108"/>
      <c r="W12" s="29"/>
      <c r="X12" s="25">
        <v>2007</v>
      </c>
      <c r="Y12" s="25" t="s">
        <v>49</v>
      </c>
      <c r="Z12" s="46" t="s">
        <v>44</v>
      </c>
      <c r="AA12" s="25">
        <v>17</v>
      </c>
      <c r="AB12" s="25">
        <v>1</v>
      </c>
      <c r="AC12" s="25">
        <v>12</v>
      </c>
      <c r="AD12" s="25">
        <v>20</v>
      </c>
      <c r="AE12" s="25">
        <v>109</v>
      </c>
      <c r="AF12" s="28">
        <v>0.72660000000000002</v>
      </c>
      <c r="AG12" s="128">
        <v>150</v>
      </c>
      <c r="AH12" s="18"/>
      <c r="AI12" s="18"/>
      <c r="AJ12" s="18"/>
      <c r="AK12" s="18" t="s">
        <v>78</v>
      </c>
      <c r="AL12" s="24"/>
      <c r="AM12" s="25">
        <v>2</v>
      </c>
      <c r="AN12" s="25">
        <v>0</v>
      </c>
      <c r="AO12" s="25">
        <v>0</v>
      </c>
      <c r="AP12" s="25">
        <v>2</v>
      </c>
      <c r="AQ12" s="25">
        <v>5</v>
      </c>
      <c r="AR12" s="109">
        <v>0.3846</v>
      </c>
      <c r="AS12" s="93">
        <v>13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31"/>
      <c r="D13" s="46"/>
      <c r="E13" s="25"/>
      <c r="F13" s="25"/>
      <c r="G13" s="25"/>
      <c r="H13" s="27"/>
      <c r="I13" s="25"/>
      <c r="J13" s="32"/>
      <c r="K13" s="29"/>
      <c r="L13" s="107"/>
      <c r="M13" s="18"/>
      <c r="N13" s="18"/>
      <c r="O13" s="18"/>
      <c r="P13" s="24"/>
      <c r="Q13" s="25"/>
      <c r="R13" s="25"/>
      <c r="S13" s="27"/>
      <c r="T13" s="25"/>
      <c r="U13" s="25"/>
      <c r="V13" s="108"/>
      <c r="W13" s="29"/>
      <c r="X13" s="25">
        <v>2008</v>
      </c>
      <c r="Y13" s="25" t="s">
        <v>50</v>
      </c>
      <c r="Z13" s="46" t="s">
        <v>44</v>
      </c>
      <c r="AA13" s="25">
        <v>13</v>
      </c>
      <c r="AB13" s="25">
        <v>1</v>
      </c>
      <c r="AC13" s="25">
        <v>7</v>
      </c>
      <c r="AD13" s="25">
        <v>6</v>
      </c>
      <c r="AE13" s="25">
        <v>59</v>
      </c>
      <c r="AF13" s="28">
        <v>0.63439999999999996</v>
      </c>
      <c r="AG13" s="128">
        <v>93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9"/>
      <c r="AS13" s="9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5"/>
      <c r="C14" s="31"/>
      <c r="D14" s="46"/>
      <c r="E14" s="25"/>
      <c r="F14" s="25"/>
      <c r="G14" s="25"/>
      <c r="H14" s="27"/>
      <c r="I14" s="25"/>
      <c r="J14" s="32"/>
      <c r="K14" s="29"/>
      <c r="L14" s="107"/>
      <c r="M14" s="18"/>
      <c r="N14" s="18"/>
      <c r="O14" s="18"/>
      <c r="P14" s="24"/>
      <c r="Q14" s="25"/>
      <c r="R14" s="25"/>
      <c r="S14" s="27"/>
      <c r="T14" s="25"/>
      <c r="U14" s="25"/>
      <c r="V14" s="108"/>
      <c r="W14" s="29"/>
      <c r="X14" s="25">
        <v>2009</v>
      </c>
      <c r="Y14" s="25" t="s">
        <v>49</v>
      </c>
      <c r="Z14" s="46" t="s">
        <v>44</v>
      </c>
      <c r="AA14" s="25">
        <v>17</v>
      </c>
      <c r="AB14" s="25">
        <v>0</v>
      </c>
      <c r="AC14" s="25">
        <v>15</v>
      </c>
      <c r="AD14" s="25">
        <v>8</v>
      </c>
      <c r="AE14" s="25">
        <v>77</v>
      </c>
      <c r="AF14" s="28">
        <v>0.57889999999999997</v>
      </c>
      <c r="AG14" s="128">
        <v>133</v>
      </c>
      <c r="AH14" s="18"/>
      <c r="AI14" s="18"/>
      <c r="AJ14" s="18"/>
      <c r="AK14" s="18"/>
      <c r="AL14" s="24"/>
      <c r="AM14" s="25">
        <v>2</v>
      </c>
      <c r="AN14" s="25">
        <v>0</v>
      </c>
      <c r="AO14" s="25">
        <v>0</v>
      </c>
      <c r="AP14" s="25">
        <v>2</v>
      </c>
      <c r="AQ14" s="25">
        <v>5</v>
      </c>
      <c r="AR14" s="109">
        <v>0.55549999999999999</v>
      </c>
      <c r="AS14" s="93">
        <v>9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110" t="s">
        <v>70</v>
      </c>
      <c r="C15" s="92"/>
      <c r="D15" s="91"/>
      <c r="E15" s="90">
        <f>SUM(E4:E14)</f>
        <v>47</v>
      </c>
      <c r="F15" s="90">
        <f>SUM(F4:F14)</f>
        <v>1</v>
      </c>
      <c r="G15" s="90">
        <f>SUM(G4:G14)</f>
        <v>10</v>
      </c>
      <c r="H15" s="90">
        <f>SUM(H4:H14)</f>
        <v>32</v>
      </c>
      <c r="I15" s="90">
        <f>SUM(I4:I14)</f>
        <v>124</v>
      </c>
      <c r="J15" s="111">
        <f>PRODUCT(I15/K15)</f>
        <v>0.51882845188284521</v>
      </c>
      <c r="K15" s="94">
        <f>SUM(K4:K14)</f>
        <v>239</v>
      </c>
      <c r="L15" s="22"/>
      <c r="M15" s="20"/>
      <c r="N15" s="112"/>
      <c r="O15" s="113"/>
      <c r="P15" s="24"/>
      <c r="Q15" s="90">
        <f>SUM(Q4:Q14)</f>
        <v>2</v>
      </c>
      <c r="R15" s="90">
        <f>SUM(R4:R14)</f>
        <v>0</v>
      </c>
      <c r="S15" s="90">
        <f>SUM(S4:S14)</f>
        <v>0</v>
      </c>
      <c r="T15" s="90">
        <f>SUM(T4:T14)</f>
        <v>2</v>
      </c>
      <c r="U15" s="90">
        <f>SUM(U4:U14)</f>
        <v>4</v>
      </c>
      <c r="V15" s="111">
        <f>PRODUCT(U15/W15)</f>
        <v>0.5</v>
      </c>
      <c r="W15" s="94">
        <f>SUM(W4:W14)</f>
        <v>8</v>
      </c>
      <c r="X15" s="16" t="s">
        <v>70</v>
      </c>
      <c r="Y15" s="17"/>
      <c r="Z15" s="15"/>
      <c r="AA15" s="90">
        <f>SUM(AA4:AA14)</f>
        <v>103</v>
      </c>
      <c r="AB15" s="90">
        <f>SUM(AB4:AB14)</f>
        <v>8</v>
      </c>
      <c r="AC15" s="90">
        <f>SUM(AC4:AC14)</f>
        <v>71</v>
      </c>
      <c r="AD15" s="90">
        <f>SUM(AD4:AD14)</f>
        <v>89</v>
      </c>
      <c r="AE15" s="90">
        <f>SUM(AE4:AE14)</f>
        <v>494</v>
      </c>
      <c r="AF15" s="111">
        <f>PRODUCT(AE15/AG15)</f>
        <v>0.63010204081632648</v>
      </c>
      <c r="AG15" s="94">
        <f>SUM(AG4:AG14)</f>
        <v>784</v>
      </c>
      <c r="AH15" s="22"/>
      <c r="AI15" s="20"/>
      <c r="AJ15" s="112"/>
      <c r="AK15" s="113"/>
      <c r="AL15" s="24"/>
      <c r="AM15" s="90">
        <f>SUM(AM4:AM14)</f>
        <v>9</v>
      </c>
      <c r="AN15" s="90">
        <f>SUM(AN4:AN14)</f>
        <v>0</v>
      </c>
      <c r="AO15" s="90">
        <f>SUM(AO4:AO14)</f>
        <v>1</v>
      </c>
      <c r="AP15" s="90">
        <f>SUM(AP4:AP14)</f>
        <v>5</v>
      </c>
      <c r="AQ15" s="90">
        <f>SUM(AQ4:AQ14)</f>
        <v>23</v>
      </c>
      <c r="AR15" s="111">
        <f>PRODUCT(AQ15/AS15)</f>
        <v>0.37704918032786883</v>
      </c>
      <c r="AS15" s="106">
        <f>SUM(AS4:AS14)</f>
        <v>61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9"/>
      <c r="K16" s="29"/>
      <c r="L16" s="24"/>
      <c r="M16" s="24"/>
      <c r="N16" s="24"/>
      <c r="O16" s="24"/>
      <c r="P16" s="48"/>
      <c r="Q16" s="48"/>
      <c r="R16" s="51"/>
      <c r="S16" s="48"/>
      <c r="T16" s="48"/>
      <c r="U16" s="24"/>
      <c r="V16" s="24"/>
      <c r="W16" s="29"/>
      <c r="X16" s="48"/>
      <c r="Y16" s="48"/>
      <c r="Z16" s="48"/>
      <c r="AA16" s="48"/>
      <c r="AB16" s="48"/>
      <c r="AC16" s="48"/>
      <c r="AD16" s="48"/>
      <c r="AE16" s="48"/>
      <c r="AF16" s="49"/>
      <c r="AG16" s="29"/>
      <c r="AH16" s="24"/>
      <c r="AI16" s="24"/>
      <c r="AJ16" s="24"/>
      <c r="AK16" s="24"/>
      <c r="AL16" s="48"/>
      <c r="AM16" s="48"/>
      <c r="AN16" s="51"/>
      <c r="AO16" s="48"/>
      <c r="AP16" s="48"/>
      <c r="AQ16" s="24"/>
      <c r="AR16" s="24"/>
      <c r="AS16" s="29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14" t="s">
        <v>71</v>
      </c>
      <c r="C17" s="115"/>
      <c r="D17" s="11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72</v>
      </c>
      <c r="O17" s="18" t="s">
        <v>73</v>
      </c>
      <c r="Q17" s="51"/>
      <c r="R17" s="51" t="s">
        <v>53</v>
      </c>
      <c r="S17" s="51"/>
      <c r="T17" s="48" t="s">
        <v>76</v>
      </c>
      <c r="U17" s="24"/>
      <c r="V17" s="29"/>
      <c r="W17" s="29"/>
      <c r="X17" s="117"/>
      <c r="Y17" s="117"/>
      <c r="Z17" s="117"/>
      <c r="AA17" s="117"/>
      <c r="AB17" s="117"/>
      <c r="AC17" s="51"/>
      <c r="AD17" s="51"/>
      <c r="AE17" s="51"/>
      <c r="AF17" s="48"/>
      <c r="AG17" s="48"/>
      <c r="AH17" s="48"/>
      <c r="AI17" s="48"/>
      <c r="AJ17" s="48"/>
      <c r="AK17" s="48"/>
      <c r="AM17" s="29"/>
      <c r="AN17" s="117"/>
      <c r="AO17" s="117"/>
      <c r="AP17" s="117"/>
      <c r="AQ17" s="117"/>
      <c r="AR17" s="117"/>
      <c r="AS17" s="117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53" t="s">
        <v>12</v>
      </c>
      <c r="C18" s="12"/>
      <c r="D18" s="55"/>
      <c r="E18" s="118">
        <v>42</v>
      </c>
      <c r="F18" s="118">
        <v>0</v>
      </c>
      <c r="G18" s="118">
        <v>2</v>
      </c>
      <c r="H18" s="118">
        <v>8</v>
      </c>
      <c r="I18" s="118">
        <v>73</v>
      </c>
      <c r="J18" s="119">
        <v>0.376</v>
      </c>
      <c r="K18" s="48">
        <f>PRODUCT(I18/J18)</f>
        <v>194.14893617021278</v>
      </c>
      <c r="L18" s="120">
        <f>PRODUCT((F18+G18)/E18)</f>
        <v>4.7619047619047616E-2</v>
      </c>
      <c r="M18" s="120">
        <f>PRODUCT(H18/E18)</f>
        <v>0.19047619047619047</v>
      </c>
      <c r="N18" s="120">
        <f>PRODUCT((F18+G18+H18)/E18)</f>
        <v>0.23809523809523808</v>
      </c>
      <c r="O18" s="120">
        <f>PRODUCT(I18/E18)</f>
        <v>1.7380952380952381</v>
      </c>
      <c r="Q18" s="51"/>
      <c r="R18" s="51"/>
      <c r="S18" s="51"/>
      <c r="T18" s="48" t="s">
        <v>55</v>
      </c>
      <c r="U18" s="48"/>
      <c r="V18" s="48"/>
      <c r="W18" s="48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51"/>
      <c r="AO18" s="51"/>
      <c r="AP18" s="51"/>
      <c r="AQ18" s="51"/>
      <c r="AR18" s="51"/>
      <c r="AS18" s="5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21" t="s">
        <v>58</v>
      </c>
      <c r="C19" s="122"/>
      <c r="D19" s="123"/>
      <c r="E19" s="118">
        <f>PRODUCT(E15+Q15)</f>
        <v>49</v>
      </c>
      <c r="F19" s="118">
        <f>PRODUCT(F15+R15)</f>
        <v>1</v>
      </c>
      <c r="G19" s="118">
        <f>PRODUCT(G15+S15)</f>
        <v>10</v>
      </c>
      <c r="H19" s="118">
        <f>PRODUCT(H15+T15)</f>
        <v>34</v>
      </c>
      <c r="I19" s="118">
        <f>PRODUCT(I15+U15)</f>
        <v>128</v>
      </c>
      <c r="J19" s="119">
        <f>PRODUCT(I19/K19)</f>
        <v>0.51821862348178138</v>
      </c>
      <c r="K19" s="48">
        <f>PRODUCT(K15+W15)</f>
        <v>247</v>
      </c>
      <c r="L19" s="120">
        <f>PRODUCT((F19+G19)/E19)</f>
        <v>0.22448979591836735</v>
      </c>
      <c r="M19" s="120">
        <f>PRODUCT(H19/E19)</f>
        <v>0.69387755102040816</v>
      </c>
      <c r="N19" s="120">
        <f>PRODUCT((F19+G19+H19)/E19)</f>
        <v>0.91836734693877553</v>
      </c>
      <c r="O19" s="120">
        <f>PRODUCT(I19/E19)</f>
        <v>2.6122448979591835</v>
      </c>
      <c r="Q19" s="51"/>
      <c r="R19" s="51"/>
      <c r="S19" s="51"/>
      <c r="T19" s="48" t="s">
        <v>54</v>
      </c>
      <c r="U19" s="48"/>
      <c r="V19" s="48"/>
      <c r="W19" s="48"/>
      <c r="X19" s="48"/>
      <c r="Y19" s="48"/>
      <c r="Z19" s="48"/>
      <c r="AA19" s="48"/>
      <c r="AB19" s="48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36" t="s">
        <v>67</v>
      </c>
      <c r="C20" s="124"/>
      <c r="D20" s="33"/>
      <c r="E20" s="118">
        <f>PRODUCT(AA15+AM15)</f>
        <v>112</v>
      </c>
      <c r="F20" s="118">
        <f>PRODUCT(AB15+AN15)</f>
        <v>8</v>
      </c>
      <c r="G20" s="118">
        <f>PRODUCT(AC15+AO15)</f>
        <v>72</v>
      </c>
      <c r="H20" s="118">
        <f>PRODUCT(AD15+AP15)</f>
        <v>94</v>
      </c>
      <c r="I20" s="118">
        <f>PRODUCT(AE15+AQ15)</f>
        <v>517</v>
      </c>
      <c r="J20" s="119">
        <f>PRODUCT(I20/K20)</f>
        <v>0.61183431952662726</v>
      </c>
      <c r="K20" s="24">
        <f>PRODUCT(AG15+AS15)</f>
        <v>845</v>
      </c>
      <c r="L20" s="120">
        <f>PRODUCT((F20+G20)/E20)</f>
        <v>0.7142857142857143</v>
      </c>
      <c r="M20" s="120">
        <f>PRODUCT(H20/E20)</f>
        <v>0.8392857142857143</v>
      </c>
      <c r="N20" s="120">
        <f>PRODUCT((F20+G20+H20)/E20)</f>
        <v>1.5535714285714286</v>
      </c>
      <c r="O20" s="120">
        <f>PRODUCT(I20/E20)</f>
        <v>4.6160714285714288</v>
      </c>
      <c r="Q20" s="51"/>
      <c r="R20" s="51"/>
      <c r="S20" s="48"/>
      <c r="T20" s="48"/>
      <c r="U20" s="24"/>
      <c r="V20" s="24"/>
      <c r="W20" s="48"/>
      <c r="X20" s="48"/>
      <c r="Y20" s="48"/>
      <c r="Z20" s="48"/>
      <c r="AA20" s="48"/>
      <c r="AB20" s="48"/>
      <c r="AC20" s="51"/>
      <c r="AD20" s="51"/>
      <c r="AE20" s="51"/>
      <c r="AF20" s="51"/>
      <c r="AG20" s="51"/>
      <c r="AH20" s="51"/>
      <c r="AI20" s="51"/>
      <c r="AJ20" s="51"/>
      <c r="AK20" s="48"/>
      <c r="AL20" s="24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25" t="s">
        <v>70</v>
      </c>
      <c r="C21" s="126"/>
      <c r="D21" s="127"/>
      <c r="E21" s="118">
        <f>SUM(E18:E20)</f>
        <v>203</v>
      </c>
      <c r="F21" s="118">
        <f t="shared" ref="F21:I21" si="0">SUM(F18:F20)</f>
        <v>9</v>
      </c>
      <c r="G21" s="118">
        <f t="shared" si="0"/>
        <v>84</v>
      </c>
      <c r="H21" s="118">
        <f t="shared" si="0"/>
        <v>136</v>
      </c>
      <c r="I21" s="118">
        <f t="shared" si="0"/>
        <v>718</v>
      </c>
      <c r="J21" s="119">
        <f>PRODUCT(I21/K21)</f>
        <v>0.55825571969759624</v>
      </c>
      <c r="K21" s="48">
        <f>SUM(K18:K20)</f>
        <v>1286.1489361702129</v>
      </c>
      <c r="L21" s="120">
        <f>PRODUCT((F21+G21)/E21)</f>
        <v>0.45812807881773399</v>
      </c>
      <c r="M21" s="120">
        <f>PRODUCT(H21/E21)</f>
        <v>0.66995073891625612</v>
      </c>
      <c r="N21" s="120">
        <f>PRODUCT((F21+G21+H21)/E21)</f>
        <v>1.1280788177339902</v>
      </c>
      <c r="O21" s="120">
        <f>PRODUCT(I21/E21)</f>
        <v>3.5369458128078817</v>
      </c>
      <c r="Q21" s="24"/>
      <c r="R21" s="24"/>
      <c r="S21" s="24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24"/>
      <c r="F22" s="24"/>
      <c r="G22" s="24"/>
      <c r="H22" s="24"/>
      <c r="I22" s="24"/>
      <c r="J22" s="48"/>
      <c r="K22" s="48"/>
      <c r="L22" s="24"/>
      <c r="M22" s="24"/>
      <c r="N22" s="24"/>
      <c r="O22" s="24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24"/>
      <c r="AL186" s="24"/>
    </row>
    <row r="187" spans="1:57" x14ac:dyDescent="0.25"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2018-10-29T23:40:04Z</dcterms:modified>
</cp:coreProperties>
</file>