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8" i="2" l="1"/>
  <c r="K11" i="2" s="1"/>
  <c r="O8" i="2"/>
  <c r="N8" i="2"/>
  <c r="M8" i="2"/>
  <c r="L8" i="2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AR5" i="2" l="1"/>
  <c r="K10" i="2"/>
  <c r="F10" i="2"/>
  <c r="L10" i="2" s="1"/>
  <c r="H10" i="2"/>
  <c r="J11" i="2"/>
  <c r="O11" i="2"/>
  <c r="O10" i="2"/>
  <c r="J10" i="2"/>
  <c r="N10" i="2"/>
  <c r="M10" i="2"/>
  <c r="H11" i="2"/>
  <c r="M11" i="2" s="1"/>
  <c r="AF5" i="2"/>
  <c r="AB10" i="1"/>
  <c r="AA10" i="1"/>
  <c r="Z10" i="1"/>
  <c r="Y10" i="1"/>
  <c r="X10" i="1"/>
  <c r="W10" i="1"/>
  <c r="T10" i="1"/>
  <c r="S10" i="1"/>
  <c r="R10" i="1"/>
  <c r="Q10" i="1"/>
  <c r="P10" i="1"/>
  <c r="F11" i="2" l="1"/>
  <c r="L11" i="2" l="1"/>
  <c r="N11" i="2"/>
</calcChain>
</file>

<file path=xl/sharedStrings.xml><?xml version="1.0" encoding="utf-8"?>
<sst xmlns="http://schemas.openxmlformats.org/spreadsheetml/2006/main" count="155" uniqueCount="70">
  <si>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</si>
  <si>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</si>
  <si>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</si>
  <si>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</si>
  <si>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</si>
  <si>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</si>
  <si>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</si>
  <si>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</si>
  <si>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</si>
  <si>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</si>
  <si>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</si>
  <si>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</si>
  <si>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</si>
  <si>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</si>
  <si>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</si>
  <si>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</si>
  <si>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</si>
  <si>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</si>
  <si>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</si>
  <si>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</si>
  <si>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</si>
  <si>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</si>
  <si>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</si>
  <si>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</si>
  <si>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</si>
  <si>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</si>
  <si>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</si>
  <si>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</si>
  <si>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</si>
  <si>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</si>
  <si>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</si>
  <si>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</si>
  <si>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Laine</t>
  </si>
  <si>
    <t>12.</t>
  </si>
  <si>
    <t xml:space="preserve">HP  </t>
  </si>
  <si>
    <t>9.</t>
  </si>
  <si>
    <t>HP</t>
  </si>
  <si>
    <t>16.05. 1996  KiPa - HP  2-0  (3-1, 7-2)</t>
  </si>
  <si>
    <t xml:space="preserve">  19 v 10 kk   9 pv</t>
  </si>
  <si>
    <t>20.05. 1997  HP - Tiikerit  1-2  (5-1, 1-7, 0-0, 1-4)</t>
  </si>
  <si>
    <t xml:space="preserve">  20 v 10 kk 13 pv</t>
  </si>
  <si>
    <t>21.07. 1998  HP - JuPa  1-2  (5-3, 2-9, 2-2, 8-9)</t>
  </si>
  <si>
    <t xml:space="preserve">  22 v   0 kk 14 pv</t>
  </si>
  <si>
    <t>suomensarja</t>
  </si>
  <si>
    <t>SuPo</t>
  </si>
  <si>
    <t>1.</t>
  </si>
  <si>
    <t>Seurat</t>
  </si>
  <si>
    <t>SuPo = Summan Ponnistus  (1906)</t>
  </si>
  <si>
    <t>HP = Haminan Palloilijat  (1928)</t>
  </si>
  <si>
    <t>7.7.1976</t>
  </si>
  <si>
    <t>SUPERPPESIS</t>
  </si>
  <si>
    <t xml:space="preserve"> Arvo-ottelut</t>
  </si>
  <si>
    <t>Mitalit</t>
  </si>
  <si>
    <t>hSM</t>
  </si>
  <si>
    <t xml:space="preserve">  1.  ottelu    </t>
  </si>
  <si>
    <t>Lyöty</t>
  </si>
  <si>
    <t xml:space="preserve">10.  ottelu    </t>
  </si>
  <si>
    <t>Tuotu</t>
  </si>
  <si>
    <t xml:space="preserve">50.  ottelu   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</si>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</sst>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1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1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1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3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32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75"/>
      <c r="W2" s="22" t="s">
        <v>14</v>
      </c>
      <c r="X2" s="14"/>
      <c r="Y2" s="14"/>
      <c r="Z2" s="14"/>
      <c r="AA2" s="14"/>
      <c r="AB2" s="14"/>
      <c r="AC2" s="75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53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1996</v>
      </c>
      <c r="C4" s="25" t="s">
        <v>33</v>
      </c>
      <c r="D4" s="26" t="s">
        <v>34</v>
      </c>
      <c r="E4" s="25">
        <v>7</v>
      </c>
      <c r="F4" s="25">
        <v>0</v>
      </c>
      <c r="G4" s="27">
        <v>0</v>
      </c>
      <c r="H4" s="25">
        <v>1</v>
      </c>
      <c r="I4" s="25">
        <v>4</v>
      </c>
      <c r="J4" s="25">
        <v>4</v>
      </c>
      <c r="K4" s="25">
        <v>0</v>
      </c>
      <c r="L4" s="25">
        <v>0</v>
      </c>
      <c r="M4" s="25">
        <v>0</v>
      </c>
      <c r="N4" s="28">
        <v>0.222</v>
      </c>
      <c r="O4" s="29"/>
      <c r="P4" s="25"/>
      <c r="Q4" s="25"/>
      <c r="R4" s="25"/>
      <c r="S4" s="25"/>
      <c r="T4" s="25"/>
      <c r="U4" s="25"/>
      <c r="V4" s="29"/>
      <c r="W4" s="60"/>
      <c r="X4" s="30"/>
      <c r="Y4" s="30"/>
      <c r="Z4" s="30"/>
      <c r="AA4" s="30"/>
      <c r="AB4" s="62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1997</v>
      </c>
      <c r="C5" s="25" t="s">
        <v>35</v>
      </c>
      <c r="D5" s="26" t="s">
        <v>36</v>
      </c>
      <c r="E5" s="25">
        <v>24</v>
      </c>
      <c r="F5" s="25">
        <v>0</v>
      </c>
      <c r="G5" s="27">
        <v>2</v>
      </c>
      <c r="H5" s="25">
        <v>6</v>
      </c>
      <c r="I5" s="25">
        <v>32</v>
      </c>
      <c r="J5" s="25">
        <v>18</v>
      </c>
      <c r="K5" s="25">
        <v>3</v>
      </c>
      <c r="L5" s="25">
        <v>9</v>
      </c>
      <c r="M5" s="25">
        <v>2</v>
      </c>
      <c r="N5" s="28">
        <v>0.38100000000000001</v>
      </c>
      <c r="O5" s="24"/>
      <c r="P5" s="25"/>
      <c r="Q5" s="25"/>
      <c r="R5" s="25"/>
      <c r="S5" s="25"/>
      <c r="T5" s="25"/>
      <c r="U5" s="25"/>
      <c r="V5" s="24"/>
      <c r="W5" s="60"/>
      <c r="X5" s="30"/>
      <c r="Y5" s="30"/>
      <c r="Z5" s="30"/>
      <c r="AA5" s="30"/>
      <c r="AB5" s="62"/>
      <c r="AC5" s="24"/>
      <c r="AD5" s="25"/>
      <c r="AE5" s="76"/>
      <c r="AF5" s="76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1998</v>
      </c>
      <c r="C6" s="25" t="s">
        <v>33</v>
      </c>
      <c r="D6" s="26" t="s">
        <v>36</v>
      </c>
      <c r="E6" s="25">
        <v>27</v>
      </c>
      <c r="F6" s="25">
        <v>1</v>
      </c>
      <c r="G6" s="27">
        <v>1</v>
      </c>
      <c r="H6" s="25">
        <v>6</v>
      </c>
      <c r="I6" s="25">
        <v>35</v>
      </c>
      <c r="J6" s="25">
        <v>30</v>
      </c>
      <c r="K6" s="25">
        <v>1</v>
      </c>
      <c r="L6" s="25">
        <v>2</v>
      </c>
      <c r="M6" s="25">
        <v>2</v>
      </c>
      <c r="N6" s="28">
        <v>0.432</v>
      </c>
      <c r="O6" s="24"/>
      <c r="P6" s="25"/>
      <c r="Q6" s="25"/>
      <c r="R6" s="25"/>
      <c r="S6" s="25"/>
      <c r="T6" s="25"/>
      <c r="U6" s="25"/>
      <c r="V6" s="24"/>
      <c r="W6" s="60">
        <v>4</v>
      </c>
      <c r="X6" s="30">
        <v>0</v>
      </c>
      <c r="Y6" s="30">
        <v>0</v>
      </c>
      <c r="Z6" s="30">
        <v>1</v>
      </c>
      <c r="AA6" s="30">
        <v>3</v>
      </c>
      <c r="AB6" s="62">
        <v>0.42899999999999999</v>
      </c>
      <c r="AC6" s="24"/>
      <c r="AD6" s="25"/>
      <c r="AE6" s="76"/>
      <c r="AF6" s="76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1999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28"/>
      <c r="O7" s="29"/>
      <c r="P7" s="25"/>
      <c r="Q7" s="25"/>
      <c r="R7" s="25"/>
      <c r="S7" s="25"/>
      <c r="T7" s="25"/>
      <c r="U7" s="25"/>
      <c r="V7" s="29"/>
      <c r="W7" s="60"/>
      <c r="X7" s="60"/>
      <c r="Y7" s="30"/>
      <c r="Z7" s="60"/>
      <c r="AA7" s="60"/>
      <c r="AB7" s="62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2000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28"/>
      <c r="O8" s="29"/>
      <c r="P8" s="25"/>
      <c r="Q8" s="25"/>
      <c r="R8" s="25"/>
      <c r="S8" s="25"/>
      <c r="T8" s="25"/>
      <c r="U8" s="25"/>
      <c r="V8" s="29"/>
      <c r="W8" s="60"/>
      <c r="X8" s="30"/>
      <c r="Y8" s="30"/>
      <c r="Z8" s="30"/>
      <c r="AA8" s="60"/>
      <c r="AB8" s="62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2001</v>
      </c>
      <c r="C9" s="32" t="s">
        <v>45</v>
      </c>
      <c r="D9" s="33" t="s">
        <v>44</v>
      </c>
      <c r="E9" s="32"/>
      <c r="F9" s="34" t="s">
        <v>43</v>
      </c>
      <c r="G9" s="32"/>
      <c r="H9" s="32"/>
      <c r="I9" s="32"/>
      <c r="J9" s="32"/>
      <c r="K9" s="32"/>
      <c r="L9" s="32"/>
      <c r="M9" s="32"/>
      <c r="N9" s="35"/>
      <c r="O9" s="29"/>
      <c r="P9" s="25"/>
      <c r="Q9" s="25"/>
      <c r="R9" s="27"/>
      <c r="S9" s="25"/>
      <c r="T9" s="25"/>
      <c r="U9" s="25"/>
      <c r="V9" s="29"/>
      <c r="W9" s="60"/>
      <c r="X9" s="60"/>
      <c r="Y9" s="60"/>
      <c r="Z9" s="60"/>
      <c r="AA9" s="60"/>
      <c r="AB9" s="62"/>
      <c r="AC9" s="29"/>
      <c r="AD9" s="25"/>
      <c r="AE9" s="76"/>
      <c r="AF9" s="77"/>
      <c r="AG9" s="27"/>
      <c r="AH9" s="31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58</v>
      </c>
      <c r="F10" s="18">
        <v>1</v>
      </c>
      <c r="G10" s="18">
        <v>3</v>
      </c>
      <c r="H10" s="18">
        <v>13</v>
      </c>
      <c r="I10" s="18">
        <v>71</v>
      </c>
      <c r="J10" s="18">
        <v>52</v>
      </c>
      <c r="K10" s="18">
        <v>4</v>
      </c>
      <c r="L10" s="18">
        <v>11</v>
      </c>
      <c r="M10" s="18">
        <v>4</v>
      </c>
      <c r="N10" s="36">
        <v>0.38800000000000001</v>
      </c>
      <c r="O10" s="24"/>
      <c r="P10" s="18">
        <f>SUM(P9:P9)</f>
        <v>0</v>
      </c>
      <c r="Q10" s="18">
        <f>SUM(Q9:Q9)</f>
        <v>0</v>
      </c>
      <c r="R10" s="18">
        <f>SUM(R9:R9)</f>
        <v>0</v>
      </c>
      <c r="S10" s="18">
        <f>SUM(S9:S9)</f>
        <v>0</v>
      </c>
      <c r="T10" s="18">
        <f>SUM(T9:T9)</f>
        <v>0</v>
      </c>
      <c r="U10" s="36">
        <v>0</v>
      </c>
      <c r="V10" s="24"/>
      <c r="W10" s="18">
        <f>PRODUCT(E16)</f>
        <v>4</v>
      </c>
      <c r="X10" s="18">
        <f t="shared" ref="X10:AA10" si="0">PRODUCT(F16)</f>
        <v>0</v>
      </c>
      <c r="Y10" s="18">
        <f t="shared" si="0"/>
        <v>0</v>
      </c>
      <c r="Z10" s="18">
        <f t="shared" si="0"/>
        <v>1</v>
      </c>
      <c r="AA10" s="18">
        <f t="shared" si="0"/>
        <v>3</v>
      </c>
      <c r="AB10" s="36">
        <f>PRODUCT(N16)</f>
        <v>0.42899999999999999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37" t="s">
        <v>2</v>
      </c>
      <c r="C11" s="31"/>
      <c r="D11" s="38">
        <v>58.666666666666657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41"/>
      <c r="AI11" s="39"/>
      <c r="AJ11" s="9"/>
    </row>
    <row r="12" spans="1:36" ht="15" customHeight="1" x14ac:dyDescent="0.25">
      <c r="A12" s="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P12" s="39"/>
      <c r="Q12" s="42"/>
      <c r="R12" s="39"/>
      <c r="S12" s="39"/>
      <c r="T12" s="39"/>
      <c r="U12" s="39"/>
      <c r="W12" s="39"/>
      <c r="X12" s="39"/>
      <c r="Y12" s="39"/>
      <c r="Z12" s="39"/>
      <c r="AA12" s="39"/>
      <c r="AB12" s="39"/>
      <c r="AD12" s="39"/>
      <c r="AE12" s="39"/>
      <c r="AF12" s="39"/>
      <c r="AG12" s="39"/>
      <c r="AH12" s="39"/>
      <c r="AI12" s="39"/>
      <c r="AJ12" s="9"/>
    </row>
    <row r="13" spans="1:36" ht="15" customHeight="1" x14ac:dyDescent="0.25">
      <c r="A13" s="9"/>
      <c r="B13" s="22" t="s">
        <v>23</v>
      </c>
      <c r="C13" s="43"/>
      <c r="D13" s="43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39"/>
      <c r="K13" s="18" t="s">
        <v>25</v>
      </c>
      <c r="L13" s="18" t="s">
        <v>26</v>
      </c>
      <c r="M13" s="18" t="s">
        <v>27</v>
      </c>
      <c r="N13" s="18" t="s">
        <v>20</v>
      </c>
      <c r="O13" s="24"/>
      <c r="P13" s="44" t="s">
        <v>28</v>
      </c>
      <c r="Q13" s="12"/>
      <c r="R13" s="12"/>
      <c r="S13" s="12"/>
      <c r="T13" s="45"/>
      <c r="U13" s="45"/>
      <c r="V13" s="45"/>
      <c r="W13" s="45"/>
      <c r="X13" s="45"/>
      <c r="Y13" s="45"/>
      <c r="Z13" s="45"/>
      <c r="AA13" s="12"/>
      <c r="AB13" s="12"/>
      <c r="AC13" s="45"/>
      <c r="AD13" s="12"/>
      <c r="AE13" s="12"/>
      <c r="AF13" s="12"/>
      <c r="AG13" s="12"/>
      <c r="AH13" s="12"/>
      <c r="AI13" s="46"/>
      <c r="AJ13" s="9"/>
    </row>
    <row r="14" spans="1:36" ht="15" customHeight="1" x14ac:dyDescent="0.2">
      <c r="A14" s="9"/>
      <c r="B14" s="44" t="s">
        <v>11</v>
      </c>
      <c r="C14" s="12"/>
      <c r="D14" s="46"/>
      <c r="E14" s="25">
        <v>58</v>
      </c>
      <c r="F14" s="25">
        <v>1</v>
      </c>
      <c r="G14" s="25">
        <v>3</v>
      </c>
      <c r="H14" s="25">
        <v>13</v>
      </c>
      <c r="I14" s="25">
        <v>71</v>
      </c>
      <c r="J14" s="39"/>
      <c r="K14" s="47">
        <v>6.8965517241379309E-2</v>
      </c>
      <c r="L14" s="47">
        <v>0.22413793103448276</v>
      </c>
      <c r="M14" s="47">
        <v>1.2241379310344827</v>
      </c>
      <c r="N14" s="28">
        <v>0.38800000000000001</v>
      </c>
      <c r="O14" s="24"/>
      <c r="P14" s="48" t="s">
        <v>9</v>
      </c>
      <c r="Q14" s="49"/>
      <c r="R14" s="50" t="s">
        <v>37</v>
      </c>
      <c r="S14" s="50"/>
      <c r="T14" s="50"/>
      <c r="U14" s="50"/>
      <c r="V14" s="50"/>
      <c r="W14" s="50"/>
      <c r="X14" s="50"/>
      <c r="Y14" s="50"/>
      <c r="Z14" s="50"/>
      <c r="AA14" s="78"/>
      <c r="AB14" s="79" t="s">
        <v>54</v>
      </c>
      <c r="AC14" s="78"/>
      <c r="AD14" s="78" t="s">
        <v>38</v>
      </c>
      <c r="AE14" s="78"/>
      <c r="AF14" s="78"/>
      <c r="AG14" s="78"/>
      <c r="AH14" s="79"/>
      <c r="AI14" s="80"/>
      <c r="AJ14" s="9"/>
    </row>
    <row r="15" spans="1:36" ht="15" customHeight="1" x14ac:dyDescent="0.2">
      <c r="A15" s="9"/>
      <c r="B15" s="52" t="s">
        <v>13</v>
      </c>
      <c r="C15" s="53"/>
      <c r="D15" s="54"/>
      <c r="E15" s="25"/>
      <c r="F15" s="25"/>
      <c r="G15" s="25"/>
      <c r="H15" s="25"/>
      <c r="I15" s="25"/>
      <c r="J15" s="39"/>
      <c r="K15" s="47"/>
      <c r="L15" s="47"/>
      <c r="M15" s="47"/>
      <c r="N15" s="28"/>
      <c r="O15" s="24"/>
      <c r="P15" s="55" t="s">
        <v>55</v>
      </c>
      <c r="Q15" s="56"/>
      <c r="R15" s="50" t="s">
        <v>39</v>
      </c>
      <c r="S15" s="50"/>
      <c r="T15" s="50"/>
      <c r="U15" s="50"/>
      <c r="V15" s="50"/>
      <c r="W15" s="50"/>
      <c r="X15" s="50"/>
      <c r="Y15" s="50"/>
      <c r="Z15" s="50"/>
      <c r="AA15" s="50"/>
      <c r="AB15" s="51" t="s">
        <v>56</v>
      </c>
      <c r="AC15" s="50"/>
      <c r="AD15" s="50" t="s">
        <v>40</v>
      </c>
      <c r="AE15" s="50"/>
      <c r="AF15" s="50"/>
      <c r="AG15" s="50"/>
      <c r="AH15" s="51"/>
      <c r="AI15" s="81"/>
      <c r="AJ15" s="9"/>
    </row>
    <row r="16" spans="1:36" ht="15" customHeight="1" x14ac:dyDescent="0.2">
      <c r="A16" s="9"/>
      <c r="B16" s="57" t="s">
        <v>14</v>
      </c>
      <c r="C16" s="58"/>
      <c r="D16" s="59"/>
      <c r="E16" s="60">
        <v>4</v>
      </c>
      <c r="F16" s="60">
        <v>0</v>
      </c>
      <c r="G16" s="60">
        <v>0</v>
      </c>
      <c r="H16" s="60">
        <v>1</v>
      </c>
      <c r="I16" s="60">
        <v>3</v>
      </c>
      <c r="J16" s="39"/>
      <c r="K16" s="61">
        <v>0</v>
      </c>
      <c r="L16" s="61">
        <v>0.25</v>
      </c>
      <c r="M16" s="61">
        <v>0.75</v>
      </c>
      <c r="N16" s="62">
        <v>0.42899999999999999</v>
      </c>
      <c r="O16" s="24"/>
      <c r="P16" s="55" t="s">
        <v>57</v>
      </c>
      <c r="Q16" s="56"/>
      <c r="R16" s="50" t="s">
        <v>37</v>
      </c>
      <c r="S16" s="50"/>
      <c r="T16" s="50"/>
      <c r="U16" s="50"/>
      <c r="V16" s="50"/>
      <c r="W16" s="50"/>
      <c r="X16" s="50"/>
      <c r="Y16" s="50"/>
      <c r="Z16" s="50"/>
      <c r="AA16" s="50"/>
      <c r="AB16" s="51" t="s">
        <v>54</v>
      </c>
      <c r="AC16" s="50"/>
      <c r="AD16" s="50" t="s">
        <v>38</v>
      </c>
      <c r="AE16" s="50"/>
      <c r="AF16" s="50"/>
      <c r="AG16" s="50"/>
      <c r="AH16" s="51"/>
      <c r="AI16" s="81"/>
    </row>
    <row r="17" spans="1:35" ht="15" customHeight="1" x14ac:dyDescent="0.2">
      <c r="A17" s="9"/>
      <c r="B17" s="63" t="s">
        <v>24</v>
      </c>
      <c r="C17" s="64"/>
      <c r="D17" s="65"/>
      <c r="E17" s="18">
        <v>62</v>
      </c>
      <c r="F17" s="18">
        <v>1</v>
      </c>
      <c r="G17" s="18">
        <v>3</v>
      </c>
      <c r="H17" s="18">
        <v>14</v>
      </c>
      <c r="I17" s="18">
        <v>74</v>
      </c>
      <c r="J17" s="39"/>
      <c r="K17" s="66">
        <v>6.4516129032258063E-2</v>
      </c>
      <c r="L17" s="66">
        <v>0.22580645161290322</v>
      </c>
      <c r="M17" s="66">
        <v>1.1935483870967742</v>
      </c>
      <c r="N17" s="36">
        <v>0.38400000000000001</v>
      </c>
      <c r="O17" s="24"/>
      <c r="P17" s="67" t="s">
        <v>10</v>
      </c>
      <c r="Q17" s="68"/>
      <c r="R17" s="69" t="s">
        <v>41</v>
      </c>
      <c r="S17" s="69"/>
      <c r="T17" s="69"/>
      <c r="U17" s="69"/>
      <c r="V17" s="69"/>
      <c r="W17" s="69"/>
      <c r="X17" s="69"/>
      <c r="Y17" s="69"/>
      <c r="Z17" s="69"/>
      <c r="AA17" s="69"/>
      <c r="AB17" s="70" t="s">
        <v>58</v>
      </c>
      <c r="AC17" s="69"/>
      <c r="AD17" s="69" t="s">
        <v>42</v>
      </c>
      <c r="AE17" s="69"/>
      <c r="AF17" s="69"/>
      <c r="AG17" s="69"/>
      <c r="AH17" s="70"/>
      <c r="AI17" s="82"/>
    </row>
    <row r="18" spans="1:35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4"/>
      <c r="P18" s="39"/>
      <c r="Q18" s="42"/>
      <c r="R18" s="39"/>
      <c r="S18" s="39"/>
      <c r="T18" s="24"/>
      <c r="U18" s="24"/>
      <c r="V18" s="24"/>
      <c r="W18" s="24"/>
      <c r="X18" s="71"/>
      <c r="Y18" s="39"/>
      <c r="Z18" s="39"/>
      <c r="AA18" s="39"/>
      <c r="AB18" s="39"/>
      <c r="AC18" s="24"/>
      <c r="AD18" s="39"/>
      <c r="AE18" s="39"/>
      <c r="AF18" s="39"/>
      <c r="AG18" s="39"/>
      <c r="AH18" s="39"/>
      <c r="AI18" s="39"/>
    </row>
    <row r="19" spans="1:35" ht="15" customHeight="1" x14ac:dyDescent="0.25">
      <c r="A19" s="9"/>
      <c r="B19" s="39" t="s">
        <v>46</v>
      </c>
      <c r="C19" s="39"/>
      <c r="D19" s="39" t="s">
        <v>48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4"/>
      <c r="P19" s="39"/>
      <c r="Q19" s="42"/>
      <c r="R19" s="39"/>
      <c r="S19" s="39"/>
      <c r="T19" s="24"/>
      <c r="U19" s="24"/>
      <c r="V19" s="24"/>
      <c r="W19" s="24"/>
      <c r="X19" s="71"/>
      <c r="Y19" s="39"/>
      <c r="Z19" s="39"/>
      <c r="AA19" s="39"/>
      <c r="AB19" s="39"/>
      <c r="AC19" s="24"/>
      <c r="AD19" s="39"/>
      <c r="AE19" s="39"/>
      <c r="AF19" s="39"/>
      <c r="AG19" s="39"/>
      <c r="AH19" s="39"/>
      <c r="AI19" s="39"/>
    </row>
    <row r="20" spans="1:35" ht="15" customHeight="1" x14ac:dyDescent="0.25">
      <c r="A20" s="9"/>
      <c r="B20" s="39"/>
      <c r="C20" s="39"/>
      <c r="D20" s="39" t="s">
        <v>47</v>
      </c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39"/>
      <c r="T20" s="24"/>
      <c r="U20" s="24"/>
      <c r="V20" s="24"/>
      <c r="W20" s="24"/>
      <c r="X20" s="71"/>
      <c r="Y20" s="39"/>
      <c r="Z20" s="39"/>
      <c r="AA20" s="39"/>
      <c r="AB20" s="39"/>
      <c r="AC20" s="24"/>
      <c r="AD20" s="39"/>
      <c r="AE20" s="39"/>
      <c r="AF20" s="39"/>
      <c r="AG20" s="39"/>
      <c r="AH20" s="39"/>
      <c r="AI20" s="39"/>
    </row>
    <row r="21" spans="1:35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4"/>
      <c r="P21" s="39"/>
      <c r="Q21" s="42"/>
      <c r="R21" s="39"/>
      <c r="S21" s="39"/>
      <c r="T21" s="24"/>
      <c r="U21" s="24"/>
      <c r="V21" s="24"/>
      <c r="W21" s="24"/>
      <c r="X21" s="71"/>
      <c r="Y21" s="7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71"/>
      <c r="Y22" s="7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24"/>
      <c r="U23" s="24"/>
      <c r="V23" s="24"/>
      <c r="W23" s="24"/>
      <c r="X23" s="71"/>
      <c r="Y23" s="7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9"/>
      <c r="C24" s="1"/>
      <c r="D24" s="1"/>
      <c r="E24" s="39"/>
      <c r="F24" s="39"/>
      <c r="G24" s="39"/>
      <c r="H24" s="39"/>
      <c r="I24" s="39"/>
      <c r="J24" s="39"/>
      <c r="K24" s="39"/>
      <c r="L24" s="39"/>
      <c r="M24" s="72"/>
      <c r="N24" s="72"/>
      <c r="O24" s="24"/>
      <c r="P24" s="39"/>
      <c r="Q24" s="42"/>
      <c r="R24" s="39"/>
      <c r="S24" s="39"/>
      <c r="T24" s="24"/>
      <c r="U24" s="24"/>
      <c r="V24" s="24"/>
      <c r="W24" s="24"/>
      <c r="X24" s="71"/>
      <c r="Y24" s="7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1"/>
      <c r="Y25" s="7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1"/>
      <c r="Y26" s="7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1"/>
      <c r="Y27" s="7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49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5" t="s">
        <v>59</v>
      </c>
      <c r="C2" s="86"/>
      <c r="D2" s="87"/>
      <c r="E2" s="13" t="s">
        <v>11</v>
      </c>
      <c r="F2" s="14"/>
      <c r="G2" s="14"/>
      <c r="H2" s="14"/>
      <c r="I2" s="20"/>
      <c r="J2" s="15"/>
      <c r="K2" s="7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88" t="s">
        <v>62</v>
      </c>
      <c r="Y2" s="89"/>
      <c r="Z2" s="90"/>
      <c r="AA2" s="13" t="s">
        <v>11</v>
      </c>
      <c r="AB2" s="14"/>
      <c r="AC2" s="14"/>
      <c r="AD2" s="14"/>
      <c r="AE2" s="20"/>
      <c r="AF2" s="15"/>
      <c r="AG2" s="7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1"/>
      <c r="L3" s="18" t="s">
        <v>5</v>
      </c>
      <c r="M3" s="18" t="s">
        <v>6</v>
      </c>
      <c r="N3" s="18" t="s">
        <v>64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1"/>
      <c r="AH3" s="18" t="s">
        <v>5</v>
      </c>
      <c r="AI3" s="18" t="s">
        <v>6</v>
      </c>
      <c r="AJ3" s="18" t="s">
        <v>64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1"/>
      <c r="D4" s="37"/>
      <c r="E4" s="25"/>
      <c r="F4" s="25"/>
      <c r="G4" s="25"/>
      <c r="H4" s="27"/>
      <c r="I4" s="25"/>
      <c r="J4" s="92"/>
      <c r="K4" s="29"/>
      <c r="L4" s="93"/>
      <c r="M4" s="18"/>
      <c r="N4" s="18"/>
      <c r="O4" s="18"/>
      <c r="P4" s="24"/>
      <c r="Q4" s="25"/>
      <c r="R4" s="25"/>
      <c r="S4" s="27"/>
      <c r="T4" s="25"/>
      <c r="U4" s="25"/>
      <c r="V4" s="94"/>
      <c r="W4" s="29"/>
      <c r="X4" s="25">
        <v>2001</v>
      </c>
      <c r="Y4" s="25" t="s">
        <v>45</v>
      </c>
      <c r="Z4" s="37" t="s">
        <v>44</v>
      </c>
      <c r="AA4" s="25">
        <v>7</v>
      </c>
      <c r="AB4" s="25">
        <v>0</v>
      </c>
      <c r="AC4" s="25">
        <v>1</v>
      </c>
      <c r="AD4" s="25">
        <v>7</v>
      </c>
      <c r="AE4" s="25">
        <v>12</v>
      </c>
      <c r="AF4" s="28">
        <v>0.375</v>
      </c>
      <c r="AG4" s="119">
        <v>32</v>
      </c>
      <c r="AH4" s="18"/>
      <c r="AI4" s="18"/>
      <c r="AJ4" s="18"/>
      <c r="AK4" s="18"/>
      <c r="AL4" s="24"/>
      <c r="AM4" s="25">
        <v>4</v>
      </c>
      <c r="AN4" s="25">
        <v>0</v>
      </c>
      <c r="AO4" s="25">
        <v>1</v>
      </c>
      <c r="AP4" s="25">
        <v>2</v>
      </c>
      <c r="AQ4" s="25">
        <v>7</v>
      </c>
      <c r="AR4" s="95">
        <v>0.33329999999999999</v>
      </c>
      <c r="AS4" s="96">
        <v>21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97" t="s">
        <v>65</v>
      </c>
      <c r="C5" s="98"/>
      <c r="D5" s="99"/>
      <c r="E5" s="100">
        <f>SUM(E4:E4)</f>
        <v>0</v>
      </c>
      <c r="F5" s="100">
        <f>SUM(F4:F4)</f>
        <v>0</v>
      </c>
      <c r="G5" s="100">
        <f>SUM(G4:G4)</f>
        <v>0</v>
      </c>
      <c r="H5" s="100">
        <f>SUM(H4:H4)</f>
        <v>0</v>
      </c>
      <c r="I5" s="100">
        <f>SUM(I4:I4)</f>
        <v>0</v>
      </c>
      <c r="J5" s="101">
        <v>0</v>
      </c>
      <c r="K5" s="75">
        <f>SUM(K4:K4)</f>
        <v>0</v>
      </c>
      <c r="L5" s="22"/>
      <c r="M5" s="20"/>
      <c r="N5" s="102"/>
      <c r="O5" s="103"/>
      <c r="P5" s="24"/>
      <c r="Q5" s="100">
        <f>SUM(Q4:Q4)</f>
        <v>0</v>
      </c>
      <c r="R5" s="100">
        <f>SUM(R4:R4)</f>
        <v>0</v>
      </c>
      <c r="S5" s="100">
        <f>SUM(S4:S4)</f>
        <v>0</v>
      </c>
      <c r="T5" s="100">
        <f>SUM(T4:T4)</f>
        <v>0</v>
      </c>
      <c r="U5" s="100">
        <f>SUM(U4:U4)</f>
        <v>0</v>
      </c>
      <c r="V5" s="36">
        <v>0</v>
      </c>
      <c r="W5" s="75">
        <f>SUM(W4:W4)</f>
        <v>0</v>
      </c>
      <c r="X5" s="16" t="s">
        <v>65</v>
      </c>
      <c r="Y5" s="17"/>
      <c r="Z5" s="15"/>
      <c r="AA5" s="100">
        <f>SUM(AA4:AA4)</f>
        <v>7</v>
      </c>
      <c r="AB5" s="100">
        <f>SUM(AB4:AB4)</f>
        <v>0</v>
      </c>
      <c r="AC5" s="100">
        <f>SUM(AC4:AC4)</f>
        <v>1</v>
      </c>
      <c r="AD5" s="100">
        <f>SUM(AD4:AD4)</f>
        <v>7</v>
      </c>
      <c r="AE5" s="100">
        <f>SUM(AE4:AE4)</f>
        <v>12</v>
      </c>
      <c r="AF5" s="101">
        <f>PRODUCT(AE5/AG5)</f>
        <v>0.375</v>
      </c>
      <c r="AG5" s="75">
        <f>SUM(AG4:AG4)</f>
        <v>32</v>
      </c>
      <c r="AH5" s="22"/>
      <c r="AI5" s="20"/>
      <c r="AJ5" s="102"/>
      <c r="AK5" s="103"/>
      <c r="AL5" s="24"/>
      <c r="AM5" s="100">
        <f>SUM(AM4:AM4)</f>
        <v>4</v>
      </c>
      <c r="AN5" s="100">
        <f>SUM(AN4:AN4)</f>
        <v>0</v>
      </c>
      <c r="AO5" s="100">
        <f>SUM(AO4:AO4)</f>
        <v>1</v>
      </c>
      <c r="AP5" s="100">
        <f>SUM(AP4:AP4)</f>
        <v>2</v>
      </c>
      <c r="AQ5" s="100">
        <f>SUM(AQ4:AQ4)</f>
        <v>7</v>
      </c>
      <c r="AR5" s="101">
        <f>PRODUCT(AQ5/AS5)</f>
        <v>0.33333333333333331</v>
      </c>
      <c r="AS5" s="91">
        <f>SUM(AS4:AS4)</f>
        <v>21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9"/>
      <c r="L6" s="24"/>
      <c r="M6" s="24"/>
      <c r="N6" s="24"/>
      <c r="O6" s="24"/>
      <c r="P6" s="39"/>
      <c r="Q6" s="39"/>
      <c r="R6" s="42"/>
      <c r="S6" s="39"/>
      <c r="T6" s="39"/>
      <c r="U6" s="24"/>
      <c r="V6" s="24"/>
      <c r="W6" s="29"/>
      <c r="X6" s="39"/>
      <c r="Y6" s="39"/>
      <c r="Z6" s="39"/>
      <c r="AA6" s="39"/>
      <c r="AB6" s="39"/>
      <c r="AC6" s="39"/>
      <c r="AD6" s="39"/>
      <c r="AE6" s="39"/>
      <c r="AF6" s="40"/>
      <c r="AG6" s="29"/>
      <c r="AH6" s="24"/>
      <c r="AI6" s="24"/>
      <c r="AJ6" s="24"/>
      <c r="AK6" s="24"/>
      <c r="AL6" s="39"/>
      <c r="AM6" s="39"/>
      <c r="AN6" s="42"/>
      <c r="AO6" s="39"/>
      <c r="AP6" s="39"/>
      <c r="AQ6" s="24"/>
      <c r="AR6" s="24"/>
      <c r="AS6" s="2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04" t="s">
        <v>66</v>
      </c>
      <c r="C7" s="105"/>
      <c r="D7" s="106"/>
      <c r="E7" s="15" t="s">
        <v>3</v>
      </c>
      <c r="F7" s="18" t="s">
        <v>8</v>
      </c>
      <c r="G7" s="15" t="s">
        <v>5</v>
      </c>
      <c r="H7" s="18" t="s">
        <v>6</v>
      </c>
      <c r="I7" s="18" t="s">
        <v>15</v>
      </c>
      <c r="J7" s="18" t="s">
        <v>20</v>
      </c>
      <c r="K7" s="24"/>
      <c r="L7" s="18" t="s">
        <v>25</v>
      </c>
      <c r="M7" s="18" t="s">
        <v>26</v>
      </c>
      <c r="N7" s="18" t="s">
        <v>67</v>
      </c>
      <c r="O7" s="18" t="s">
        <v>68</v>
      </c>
      <c r="Q7" s="42"/>
      <c r="R7" s="42" t="s">
        <v>46</v>
      </c>
      <c r="S7" s="42"/>
      <c r="T7" s="39" t="s">
        <v>48</v>
      </c>
      <c r="U7" s="24"/>
      <c r="V7" s="29"/>
      <c r="W7" s="29"/>
      <c r="X7" s="107"/>
      <c r="Y7" s="107"/>
      <c r="Z7" s="107"/>
      <c r="AA7" s="107"/>
      <c r="AB7" s="107"/>
      <c r="AC7" s="42"/>
      <c r="AD7" s="42"/>
      <c r="AE7" s="42"/>
      <c r="AF7" s="39"/>
      <c r="AG7" s="39"/>
      <c r="AH7" s="39"/>
      <c r="AI7" s="39"/>
      <c r="AJ7" s="39"/>
      <c r="AK7" s="39"/>
      <c r="AM7" s="29"/>
      <c r="AN7" s="107"/>
      <c r="AO7" s="107"/>
      <c r="AP7" s="107"/>
      <c r="AQ7" s="107"/>
      <c r="AR7" s="107"/>
      <c r="AS7" s="10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69</v>
      </c>
      <c r="C8" s="12"/>
      <c r="D8" s="46"/>
      <c r="E8" s="108">
        <v>62</v>
      </c>
      <c r="F8" s="108">
        <v>1</v>
      </c>
      <c r="G8" s="108">
        <v>3</v>
      </c>
      <c r="H8" s="108">
        <v>14</v>
      </c>
      <c r="I8" s="108">
        <v>74</v>
      </c>
      <c r="J8" s="109">
        <v>0.38400000000000001</v>
      </c>
      <c r="K8" s="39">
        <f>PRODUCT(I8/J8)</f>
        <v>192.70833333333334</v>
      </c>
      <c r="L8" s="110">
        <f>PRODUCT((F8+G8)/E8)</f>
        <v>6.4516129032258063E-2</v>
      </c>
      <c r="M8" s="110">
        <f>PRODUCT(H8/E8)</f>
        <v>0.22580645161290322</v>
      </c>
      <c r="N8" s="110">
        <f>PRODUCT((F8+G8+H8)/E8)</f>
        <v>0.29032258064516131</v>
      </c>
      <c r="O8" s="110">
        <f>PRODUCT(I8/E8)</f>
        <v>1.1935483870967742</v>
      </c>
      <c r="Q8" s="42"/>
      <c r="R8" s="42"/>
      <c r="S8" s="42"/>
      <c r="T8" s="39" t="s">
        <v>47</v>
      </c>
      <c r="U8" s="39"/>
      <c r="V8" s="39"/>
      <c r="W8" s="39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11" t="s">
        <v>59</v>
      </c>
      <c r="C9" s="112"/>
      <c r="D9" s="113"/>
      <c r="E9" s="108">
        <f>PRODUCT(E5+Q5)</f>
        <v>0</v>
      </c>
      <c r="F9" s="108">
        <f>PRODUCT(F5+R5)</f>
        <v>0</v>
      </c>
      <c r="G9" s="108">
        <f>PRODUCT(G5+S5)</f>
        <v>0</v>
      </c>
      <c r="H9" s="108">
        <f>PRODUCT(H5+T5)</f>
        <v>0</v>
      </c>
      <c r="I9" s="108">
        <f>PRODUCT(I5+U5)</f>
        <v>0</v>
      </c>
      <c r="J9" s="109">
        <v>0</v>
      </c>
      <c r="K9" s="39">
        <f>PRODUCT(K5+W5)</f>
        <v>0</v>
      </c>
      <c r="L9" s="110">
        <v>0</v>
      </c>
      <c r="M9" s="110">
        <v>0</v>
      </c>
      <c r="N9" s="110">
        <v>0</v>
      </c>
      <c r="O9" s="110">
        <v>0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4" t="s">
        <v>62</v>
      </c>
      <c r="C10" s="114"/>
      <c r="D10" s="115"/>
      <c r="E10" s="108">
        <f>PRODUCT(AA5+AM5)</f>
        <v>11</v>
      </c>
      <c r="F10" s="108">
        <f>PRODUCT(AB5+AN5)</f>
        <v>0</v>
      </c>
      <c r="G10" s="108">
        <f>PRODUCT(AC5+AO5)</f>
        <v>2</v>
      </c>
      <c r="H10" s="108">
        <f>PRODUCT(AD5+AP5)</f>
        <v>9</v>
      </c>
      <c r="I10" s="108">
        <f>PRODUCT(AE5+AQ5)</f>
        <v>19</v>
      </c>
      <c r="J10" s="109">
        <f>PRODUCT(I10/K10)</f>
        <v>0.35849056603773582</v>
      </c>
      <c r="K10" s="24">
        <f>PRODUCT(AG5+AS5)</f>
        <v>53</v>
      </c>
      <c r="L10" s="110">
        <f>PRODUCT((F10+G10)/E10)</f>
        <v>0.18181818181818182</v>
      </c>
      <c r="M10" s="110">
        <f>PRODUCT(H10/E10)</f>
        <v>0.81818181818181823</v>
      </c>
      <c r="N10" s="110">
        <f>PRODUCT((F10+G10+H10)/E10)</f>
        <v>1</v>
      </c>
      <c r="O10" s="110">
        <f>PRODUCT(I10/E10)</f>
        <v>1.7272727272727273</v>
      </c>
      <c r="Q10" s="42"/>
      <c r="R10" s="42"/>
      <c r="S10" s="39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2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16" t="s">
        <v>65</v>
      </c>
      <c r="C11" s="117"/>
      <c r="D11" s="118"/>
      <c r="E11" s="108">
        <f>SUM(E8:E10)</f>
        <v>73</v>
      </c>
      <c r="F11" s="108">
        <f t="shared" ref="F11:I11" si="0">SUM(F8:F10)</f>
        <v>1</v>
      </c>
      <c r="G11" s="108">
        <f t="shared" si="0"/>
        <v>5</v>
      </c>
      <c r="H11" s="108">
        <f t="shared" si="0"/>
        <v>23</v>
      </c>
      <c r="I11" s="108">
        <f t="shared" si="0"/>
        <v>93</v>
      </c>
      <c r="J11" s="109">
        <f>PRODUCT(I11/K11)</f>
        <v>0.3784975411226047</v>
      </c>
      <c r="K11" s="39">
        <f>SUM(K8:K10)</f>
        <v>245.70833333333334</v>
      </c>
      <c r="L11" s="110">
        <f>PRODUCT((F11+G11)/E11)</f>
        <v>8.2191780821917804E-2</v>
      </c>
      <c r="M11" s="110">
        <f>PRODUCT(H11/E11)</f>
        <v>0.31506849315068491</v>
      </c>
      <c r="N11" s="110">
        <f>PRODUCT((F11+G11+H11)/E11)</f>
        <v>0.39726027397260272</v>
      </c>
      <c r="O11" s="110">
        <f>PRODUCT(I11/E11)</f>
        <v>1.273972602739726</v>
      </c>
      <c r="Q11" s="24"/>
      <c r="R11" s="24"/>
      <c r="S11" s="24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4"/>
      <c r="F12" s="24"/>
      <c r="G12" s="24"/>
      <c r="H12" s="24"/>
      <c r="I12" s="24"/>
      <c r="J12" s="39"/>
      <c r="K12" s="39"/>
      <c r="L12" s="24"/>
      <c r="M12" s="24"/>
      <c r="N12" s="24"/>
      <c r="O12" s="24"/>
      <c r="P12" s="39"/>
      <c r="Q12" s="39"/>
      <c r="R12" s="39"/>
      <c r="S12" s="39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4"/>
      <c r="R84" s="24"/>
      <c r="S84" s="24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24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24"/>
      <c r="AL176" s="24"/>
    </row>
    <row r="177" spans="12:38" x14ac:dyDescent="0.25">
      <c r="R177" s="29"/>
      <c r="S177" s="29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</row>
    <row r="178" spans="12:38" x14ac:dyDescent="0.25">
      <c r="R178" s="29"/>
      <c r="S178" s="29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9"/>
      <c r="S179" s="29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29"/>
      <c r="S180" s="29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2018-10-29T19:36:00Z</dcterms:modified>
</cp:coreProperties>
</file>