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K13" i="5" l="1"/>
  <c r="O13" i="5" l="1"/>
  <c r="N13" i="5"/>
  <c r="M13" i="5"/>
  <c r="L13" i="5"/>
  <c r="O20" i="6" l="1"/>
  <c r="AI13" i="6"/>
  <c r="AH13" i="6"/>
  <c r="AG13" i="6"/>
  <c r="AF13" i="6"/>
  <c r="AE13" i="6"/>
  <c r="AD13" i="6"/>
  <c r="AC13" i="6"/>
  <c r="AA13" i="6"/>
  <c r="I19" i="6" s="1"/>
  <c r="Z13" i="6"/>
  <c r="H19" i="6" s="1"/>
  <c r="Y13" i="6"/>
  <c r="G19" i="6" s="1"/>
  <c r="G20" i="6" s="1"/>
  <c r="X13" i="6"/>
  <c r="F19" i="6" s="1"/>
  <c r="W13" i="6"/>
  <c r="E19" i="6" s="1"/>
  <c r="E20" i="6" s="1"/>
  <c r="V13" i="6"/>
  <c r="T13" i="6"/>
  <c r="S13" i="6"/>
  <c r="R13" i="6"/>
  <c r="Q13" i="6"/>
  <c r="P13" i="6"/>
  <c r="O13" i="6"/>
  <c r="M13" i="6"/>
  <c r="L13" i="6"/>
  <c r="K13" i="6"/>
  <c r="J13" i="6"/>
  <c r="I13" i="6"/>
  <c r="H13" i="6"/>
  <c r="G13" i="6"/>
  <c r="F13" i="6"/>
  <c r="E13" i="6"/>
  <c r="D14" i="6" l="1"/>
  <c r="I20" i="6"/>
  <c r="M19" i="6"/>
  <c r="N19" i="6"/>
  <c r="AB13" i="6" s="1"/>
  <c r="K19" i="6"/>
  <c r="F20" i="6"/>
  <c r="K20" i="6" s="1"/>
  <c r="H20" i="6"/>
  <c r="L20" i="6" s="1"/>
  <c r="L19" i="6"/>
  <c r="N20" i="6" l="1"/>
  <c r="M20" i="6"/>
  <c r="AS10" i="5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V10" i="5" l="1"/>
  <c r="J10" i="5"/>
  <c r="AR10" i="5"/>
  <c r="H14" i="5"/>
  <c r="E14" i="5"/>
  <c r="L14" i="5" s="1"/>
  <c r="G15" i="5"/>
  <c r="G16" i="5" s="1"/>
  <c r="E15" i="5"/>
  <c r="O15" i="5" s="1"/>
  <c r="K15" i="5"/>
  <c r="K16" i="5" s="1"/>
  <c r="F15" i="5"/>
  <c r="H15" i="5"/>
  <c r="H16" i="5" s="1"/>
  <c r="I14" i="5"/>
  <c r="AF10" i="5"/>
  <c r="M14" i="5" l="1"/>
  <c r="N14" i="5"/>
  <c r="J14" i="5"/>
  <c r="O14" i="5"/>
  <c r="F16" i="5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<sst xmlns="http://schemas.openxmlformats.org/spreadsheetml/2006/main" count="187" uniqueCount="69">
  <si>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</si>
  <si>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</si>
  <si>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</si>
  <si>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</si>
  <si>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</si>
  <si>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</si>
  <si>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</si>
  <si>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</si>
  <si>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</si>
  <si>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</si>
  <si>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</si>
  <si>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</si>
  <si>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</si>
  <si>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</si>
  <si>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</si>
  <si>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</si>
  <si>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</si>
  <si>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</si>
  <si>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</si>
  <si>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</si>
  <si>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</si>
  <si>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</si>
  <si>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</si>
  <si>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</si>
  <si>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Miro Kähkönen</t>
  </si>
  <si>
    <t>6.</t>
  </si>
  <si>
    <t>PuPe  2</t>
  </si>
  <si>
    <t>4.</t>
  </si>
  <si>
    <t>9.</t>
  </si>
  <si>
    <t>1.</t>
  </si>
  <si>
    <t>2.</t>
  </si>
  <si>
    <t>PuPe</t>
  </si>
  <si>
    <t>3.</t>
  </si>
  <si>
    <t>18.8.1998   Kuopio</t>
  </si>
  <si>
    <t>PuPe = Puijon Pesis  (2009)</t>
  </si>
  <si>
    <t>SiiPe = Siilinjärven Pesis  (1987),  kasvattajaseura</t>
  </si>
  <si>
    <t>8.</t>
  </si>
  <si>
    <t xml:space="preserve">  Kärkilyönnit (KL),  pesänvälit</t>
  </si>
  <si>
    <t>Alempi loppusarja</t>
  </si>
  <si>
    <t xml:space="preserve"> Arvo-ottelut</t>
  </si>
  <si>
    <t>0 &gt; 1</t>
  </si>
  <si>
    <t>1 &gt; 2</t>
  </si>
  <si>
    <t>2 &gt; 3</t>
  </si>
  <si>
    <t>3 &gt; k</t>
  </si>
  <si>
    <t>IL</t>
  </si>
  <si>
    <t>LL</t>
  </si>
  <si>
    <t>hSM</t>
  </si>
  <si>
    <t>K</t>
  </si>
  <si>
    <t>H</t>
  </si>
  <si>
    <t>P</t>
  </si>
  <si>
    <t>suomensarja</t>
  </si>
  <si>
    <t>ykköspesis</t>
  </si>
  <si>
    <t>Yhteensä</t>
  </si>
  <si>
    <t>Pesispörssi</t>
  </si>
  <si>
    <t>URA SUPERISSA</t>
  </si>
  <si>
    <t>ka/KL</t>
  </si>
  <si>
    <t>ENSIMMÄISET</t>
  </si>
  <si>
    <t>Ottelu</t>
  </si>
  <si>
    <t>31.08. 2019  PuPe - KeKi  0-2  (0-17, 0-9)</t>
  </si>
  <si>
    <t>1.  ottelu</t>
  </si>
  <si>
    <t>Ylempi loppusarja</t>
  </si>
  <si>
    <t>Lyöty</t>
  </si>
  <si>
    <t>Tuotu</t>
  </si>
  <si>
    <t>KAIKKI</t>
  </si>
  <si>
    <t>Kunnari</t>
  </si>
  <si>
    <t>Mitalit</t>
  </si>
  <si>
    <t xml:space="preserve">  21 v   0 kk 13 pv</t>
  </si>
  <si>
    <t>28.08. 2019  PuPe - KeKi  0-2  (8-0, 6-3)</t>
  </si>
  <si>
    <t xml:space="preserve">  21 v   0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</si>
</sst>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0" borderId="0" xfId="0" applyFont="1"/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7" fillId="0" borderId="0" xfId="0" applyFont="1" applyFill="1"/>
    <xf numFmtId="0" fontId="2" fillId="4" borderId="1" xfId="0" applyFont="1" applyFill="1" applyBorder="1"/>
    <xf numFmtId="164" fontId="2" fillId="7" borderId="3" xfId="1" applyNumberFormat="1" applyFont="1" applyFill="1" applyBorder="1" applyAlignment="1">
      <alignment horizontal="center"/>
    </xf>
    <xf numFmtId="10" fontId="2" fillId="7" borderId="3" xfId="1" applyNumberFormat="1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8" fillId="2" borderId="0" xfId="0" applyFont="1" applyFill="1"/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3"/>
  <sheetViews>
    <sheetView tabSelected="1" zoomScale="97" zoomScaleNormal="97" workbookViewId="0"/>
  </sheetViews>
  <sheetFormatPr defaultRowHeight="15" x14ac:dyDescent="0.25"/>
  <cols>
    <col min="1" max="1" width="0.7109375" style="102" customWidth="1"/>
    <col min="2" max="2" width="6.7109375" style="104" customWidth="1"/>
    <col min="3" max="3" width="6.7109375" style="105" customWidth="1"/>
    <col min="4" max="4" width="9.140625" style="104" customWidth="1"/>
    <col min="5" max="12" width="5.7109375" style="105" customWidth="1"/>
    <col min="13" max="13" width="6" style="105" customWidth="1"/>
    <col min="14" max="14" width="8.85546875" style="105" customWidth="1"/>
    <col min="15" max="15" width="0.7109375" style="18" customWidth="1"/>
    <col min="16" max="20" width="5.7109375" style="105" customWidth="1"/>
    <col min="21" max="21" width="8.7109375" style="105" customWidth="1"/>
    <col min="22" max="22" width="0.7109375" style="18" customWidth="1"/>
    <col min="23" max="27" width="5.7109375" style="105" customWidth="1"/>
    <col min="28" max="28" width="8.7109375" style="105" customWidth="1"/>
    <col min="29" max="29" width="0.7109375" style="18" customWidth="1"/>
    <col min="30" max="35" width="5.7109375" style="105" customWidth="1"/>
    <col min="36" max="36" width="88.7109375" style="103" customWidth="1"/>
    <col min="37" max="37" width="9.140625" style="107"/>
    <col min="38" max="16384" width="9.140625" style="102"/>
  </cols>
  <sheetData>
    <row r="1" spans="1:37" ht="15.75" customHeight="1" x14ac:dyDescent="0.25">
      <c r="A1" s="101"/>
      <c r="B1" s="66" t="s">
        <v>24</v>
      </c>
      <c r="C1" s="2"/>
      <c r="D1" s="3"/>
      <c r="E1" s="4" t="s">
        <v>33</v>
      </c>
      <c r="F1" s="4"/>
      <c r="G1" s="5"/>
      <c r="H1" s="5"/>
      <c r="I1" s="5"/>
      <c r="J1" s="5"/>
      <c r="K1" s="5"/>
      <c r="L1" s="5"/>
      <c r="M1" s="5"/>
      <c r="N1" s="2"/>
      <c r="O1" s="106"/>
      <c r="P1" s="5"/>
      <c r="Q1" s="2"/>
      <c r="R1" s="2"/>
      <c r="S1" s="2"/>
      <c r="T1" s="2"/>
      <c r="U1" s="2"/>
      <c r="V1" s="106"/>
      <c r="W1" s="2"/>
      <c r="X1" s="2"/>
      <c r="Y1" s="2"/>
      <c r="Z1" s="2"/>
      <c r="AA1" s="2"/>
      <c r="AB1" s="2"/>
      <c r="AC1" s="106"/>
      <c r="AD1" s="2"/>
      <c r="AE1" s="2"/>
      <c r="AF1" s="2"/>
      <c r="AG1" s="2"/>
      <c r="AH1" s="2"/>
      <c r="AI1" s="2"/>
      <c r="AJ1" s="101"/>
    </row>
    <row r="2" spans="1:37" s="114" customFormat="1" ht="15" customHeight="1" x14ac:dyDescent="0.2">
      <c r="A2" s="101"/>
      <c r="B2" s="71" t="s">
        <v>15</v>
      </c>
      <c r="C2" s="2"/>
      <c r="D2" s="3"/>
      <c r="E2" s="108" t="s">
        <v>7</v>
      </c>
      <c r="F2" s="109"/>
      <c r="G2" s="109"/>
      <c r="H2" s="21"/>
      <c r="I2" s="110" t="s">
        <v>37</v>
      </c>
      <c r="J2" s="61"/>
      <c r="K2" s="109"/>
      <c r="L2" s="109"/>
      <c r="M2" s="21"/>
      <c r="N2" s="62"/>
      <c r="O2" s="6"/>
      <c r="P2" s="17" t="s">
        <v>60</v>
      </c>
      <c r="Q2" s="21"/>
      <c r="R2" s="21"/>
      <c r="S2" s="21"/>
      <c r="T2" s="28"/>
      <c r="U2" s="27"/>
      <c r="V2" s="111"/>
      <c r="W2" s="17" t="s">
        <v>38</v>
      </c>
      <c r="X2" s="21"/>
      <c r="Y2" s="21"/>
      <c r="Z2" s="21"/>
      <c r="AA2" s="21"/>
      <c r="AB2" s="9"/>
      <c r="AC2" s="111"/>
      <c r="AD2" s="112" t="s">
        <v>39</v>
      </c>
      <c r="AE2" s="109"/>
      <c r="AF2" s="109"/>
      <c r="AG2" s="113"/>
      <c r="AH2" s="109" t="s">
        <v>65</v>
      </c>
      <c r="AI2" s="62"/>
      <c r="AJ2" s="101"/>
      <c r="AK2" s="107"/>
    </row>
    <row r="3" spans="1:37" s="114" customFormat="1" ht="15" customHeight="1" x14ac:dyDescent="0.2">
      <c r="A3" s="10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40</v>
      </c>
      <c r="K3" s="7" t="s">
        <v>41</v>
      </c>
      <c r="L3" s="7" t="s">
        <v>42</v>
      </c>
      <c r="M3" s="7" t="s">
        <v>43</v>
      </c>
      <c r="N3" s="7" t="s">
        <v>9</v>
      </c>
      <c r="O3" s="10"/>
      <c r="P3" s="7" t="s">
        <v>2</v>
      </c>
      <c r="Q3" s="7" t="s">
        <v>6</v>
      </c>
      <c r="R3" s="9" t="s">
        <v>4</v>
      </c>
      <c r="S3" s="7" t="s">
        <v>5</v>
      </c>
      <c r="T3" s="7" t="s">
        <v>8</v>
      </c>
      <c r="U3" s="7" t="s">
        <v>9</v>
      </c>
      <c r="V3" s="10"/>
      <c r="W3" s="7" t="s">
        <v>2</v>
      </c>
      <c r="X3" s="7" t="s">
        <v>6</v>
      </c>
      <c r="Y3" s="9" t="s">
        <v>4</v>
      </c>
      <c r="Z3" s="7" t="s">
        <v>5</v>
      </c>
      <c r="AA3" s="7" t="s">
        <v>8</v>
      </c>
      <c r="AB3" s="7" t="s">
        <v>9</v>
      </c>
      <c r="AC3" s="10"/>
      <c r="AD3" s="7" t="s">
        <v>44</v>
      </c>
      <c r="AE3" s="7" t="s">
        <v>45</v>
      </c>
      <c r="AF3" s="9" t="s">
        <v>46</v>
      </c>
      <c r="AG3" s="9" t="s">
        <v>47</v>
      </c>
      <c r="AH3" s="11" t="s">
        <v>48</v>
      </c>
      <c r="AI3" s="7" t="s">
        <v>49</v>
      </c>
      <c r="AJ3" s="103"/>
      <c r="AK3" s="107"/>
    </row>
    <row r="4" spans="1:37" s="114" customFormat="1" ht="15" customHeight="1" x14ac:dyDescent="0.25">
      <c r="A4" s="101"/>
      <c r="B4" s="73">
        <v>2015</v>
      </c>
      <c r="C4" s="73" t="s">
        <v>25</v>
      </c>
      <c r="D4" s="74" t="s">
        <v>26</v>
      </c>
      <c r="E4" s="73"/>
      <c r="F4" s="19" t="s">
        <v>50</v>
      </c>
      <c r="G4" s="73"/>
      <c r="H4" s="73"/>
      <c r="I4" s="73"/>
      <c r="J4" s="73"/>
      <c r="K4" s="73"/>
      <c r="L4" s="73"/>
      <c r="M4" s="73"/>
      <c r="N4" s="75"/>
      <c r="O4" s="18"/>
      <c r="P4" s="12"/>
      <c r="Q4" s="12"/>
      <c r="R4" s="13"/>
      <c r="S4" s="12"/>
      <c r="T4" s="12"/>
      <c r="U4" s="13"/>
      <c r="V4" s="18"/>
      <c r="W4" s="79"/>
      <c r="X4" s="80"/>
      <c r="Y4" s="80"/>
      <c r="Z4" s="80"/>
      <c r="AA4" s="80"/>
      <c r="AB4" s="80"/>
      <c r="AC4" s="18"/>
      <c r="AD4" s="12"/>
      <c r="AE4" s="12"/>
      <c r="AF4" s="12"/>
      <c r="AG4" s="13"/>
      <c r="AH4" s="14"/>
      <c r="AI4" s="12"/>
      <c r="AJ4" s="103"/>
      <c r="AK4" s="107"/>
    </row>
    <row r="5" spans="1:37" s="114" customFormat="1" ht="15" customHeight="1" x14ac:dyDescent="0.25">
      <c r="A5" s="101"/>
      <c r="B5" s="73">
        <v>2016</v>
      </c>
      <c r="C5" s="73" t="s">
        <v>27</v>
      </c>
      <c r="D5" s="74" t="s">
        <v>26</v>
      </c>
      <c r="E5" s="73"/>
      <c r="F5" s="19" t="s">
        <v>50</v>
      </c>
      <c r="G5" s="73"/>
      <c r="H5" s="73"/>
      <c r="I5" s="73"/>
      <c r="J5" s="73"/>
      <c r="K5" s="73"/>
      <c r="L5" s="73"/>
      <c r="M5" s="73"/>
      <c r="N5" s="75"/>
      <c r="O5" s="18"/>
      <c r="P5" s="12"/>
      <c r="Q5" s="12"/>
      <c r="R5" s="13"/>
      <c r="S5" s="12"/>
      <c r="T5" s="12"/>
      <c r="U5" s="13"/>
      <c r="V5" s="18"/>
      <c r="W5" s="79"/>
      <c r="X5" s="80"/>
      <c r="Y5" s="80"/>
      <c r="Z5" s="80"/>
      <c r="AA5" s="80"/>
      <c r="AB5" s="80"/>
      <c r="AC5" s="18"/>
      <c r="AD5" s="12"/>
      <c r="AE5" s="12"/>
      <c r="AF5" s="12"/>
      <c r="AG5" s="13"/>
      <c r="AH5" s="14"/>
      <c r="AI5" s="12"/>
      <c r="AJ5" s="103"/>
      <c r="AK5" s="107"/>
    </row>
    <row r="6" spans="1:37" s="114" customFormat="1" ht="15" customHeight="1" x14ac:dyDescent="0.25">
      <c r="A6" s="101"/>
      <c r="B6" s="73">
        <v>2017</v>
      </c>
      <c r="C6" s="73" t="s">
        <v>29</v>
      </c>
      <c r="D6" s="74" t="s">
        <v>26</v>
      </c>
      <c r="E6" s="73"/>
      <c r="F6" s="19" t="s">
        <v>50</v>
      </c>
      <c r="G6" s="73"/>
      <c r="H6" s="73"/>
      <c r="I6" s="73"/>
      <c r="J6" s="73"/>
      <c r="K6" s="73"/>
      <c r="L6" s="73"/>
      <c r="M6" s="73"/>
      <c r="N6" s="75"/>
      <c r="O6" s="18"/>
      <c r="P6" s="12"/>
      <c r="Q6" s="12"/>
      <c r="R6" s="13"/>
      <c r="S6" s="12"/>
      <c r="T6" s="12"/>
      <c r="U6" s="13"/>
      <c r="V6" s="18"/>
      <c r="W6" s="79"/>
      <c r="X6" s="80"/>
      <c r="Y6" s="80"/>
      <c r="Z6" s="80"/>
      <c r="AA6" s="80"/>
      <c r="AB6" s="80"/>
      <c r="AC6" s="18"/>
      <c r="AD6" s="12"/>
      <c r="AE6" s="12"/>
      <c r="AF6" s="12"/>
      <c r="AG6" s="13"/>
      <c r="AH6" s="14"/>
      <c r="AI6" s="12"/>
      <c r="AJ6" s="103"/>
      <c r="AK6" s="107"/>
    </row>
    <row r="7" spans="1:37" s="114" customFormat="1" ht="15" customHeight="1" x14ac:dyDescent="0.25">
      <c r="A7" s="101"/>
      <c r="B7" s="73">
        <v>2018</v>
      </c>
      <c r="C7" s="73" t="s">
        <v>32</v>
      </c>
      <c r="D7" s="74" t="s">
        <v>26</v>
      </c>
      <c r="E7" s="73"/>
      <c r="F7" s="19" t="s">
        <v>50</v>
      </c>
      <c r="G7" s="73"/>
      <c r="H7" s="73"/>
      <c r="I7" s="73"/>
      <c r="J7" s="73"/>
      <c r="K7" s="73"/>
      <c r="L7" s="73"/>
      <c r="M7" s="73"/>
      <c r="N7" s="75"/>
      <c r="O7" s="18"/>
      <c r="P7" s="12"/>
      <c r="Q7" s="12"/>
      <c r="R7" s="13"/>
      <c r="S7" s="12"/>
      <c r="T7" s="12"/>
      <c r="U7" s="13"/>
      <c r="V7" s="18"/>
      <c r="W7" s="79"/>
      <c r="X7" s="80"/>
      <c r="Y7" s="80"/>
      <c r="Z7" s="80"/>
      <c r="AA7" s="80"/>
      <c r="AB7" s="80"/>
      <c r="AC7" s="18"/>
      <c r="AD7" s="12"/>
      <c r="AE7" s="12"/>
      <c r="AF7" s="12"/>
      <c r="AG7" s="13"/>
      <c r="AH7" s="14"/>
      <c r="AI7" s="12"/>
      <c r="AJ7" s="103"/>
      <c r="AK7" s="107"/>
    </row>
    <row r="8" spans="1:37" s="114" customFormat="1" ht="15" customHeight="1" x14ac:dyDescent="0.25">
      <c r="A8" s="101"/>
      <c r="B8" s="76">
        <v>2018</v>
      </c>
      <c r="C8" s="76" t="s">
        <v>27</v>
      </c>
      <c r="D8" s="115" t="s">
        <v>31</v>
      </c>
      <c r="E8" s="25"/>
      <c r="F8" s="25" t="s">
        <v>51</v>
      </c>
      <c r="G8" s="25"/>
      <c r="H8" s="78"/>
      <c r="I8" s="76"/>
      <c r="J8" s="76"/>
      <c r="K8" s="76"/>
      <c r="L8" s="76"/>
      <c r="M8" s="77"/>
      <c r="N8" s="76"/>
      <c r="O8" s="18"/>
      <c r="P8" s="12"/>
      <c r="Q8" s="13"/>
      <c r="R8" s="13"/>
      <c r="S8" s="12"/>
      <c r="T8" s="12"/>
      <c r="U8" s="13"/>
      <c r="V8" s="18"/>
      <c r="W8" s="79"/>
      <c r="X8" s="80"/>
      <c r="Y8" s="80"/>
      <c r="Z8" s="80"/>
      <c r="AA8" s="80"/>
      <c r="AB8" s="117"/>
      <c r="AC8" s="18"/>
      <c r="AD8" s="12"/>
      <c r="AE8" s="12"/>
      <c r="AF8" s="12"/>
      <c r="AG8" s="13"/>
      <c r="AH8" s="14"/>
      <c r="AI8" s="12"/>
      <c r="AJ8" s="103"/>
      <c r="AK8" s="107"/>
    </row>
    <row r="9" spans="1:37" s="114" customFormat="1" ht="15" customHeight="1" x14ac:dyDescent="0.25">
      <c r="A9" s="101"/>
      <c r="B9" s="73">
        <v>2019</v>
      </c>
      <c r="C9" s="73" t="s">
        <v>36</v>
      </c>
      <c r="D9" s="74" t="s">
        <v>26</v>
      </c>
      <c r="E9" s="73"/>
      <c r="F9" s="19" t="s">
        <v>50</v>
      </c>
      <c r="G9" s="73"/>
      <c r="H9" s="73"/>
      <c r="I9" s="73"/>
      <c r="J9" s="73"/>
      <c r="K9" s="73"/>
      <c r="L9" s="73"/>
      <c r="M9" s="30"/>
      <c r="N9" s="75"/>
      <c r="O9" s="18"/>
      <c r="P9" s="12"/>
      <c r="Q9" s="12"/>
      <c r="R9" s="13"/>
      <c r="S9" s="12"/>
      <c r="T9" s="12"/>
      <c r="U9" s="13"/>
      <c r="V9" s="18"/>
      <c r="W9" s="79"/>
      <c r="X9" s="80"/>
      <c r="Y9" s="80"/>
      <c r="Z9" s="80"/>
      <c r="AA9" s="80"/>
      <c r="AB9" s="80"/>
      <c r="AC9" s="18"/>
      <c r="AD9" s="12"/>
      <c r="AE9" s="12"/>
      <c r="AF9" s="12"/>
      <c r="AG9" s="13"/>
      <c r="AH9" s="14"/>
      <c r="AI9" s="12"/>
      <c r="AJ9" s="103"/>
      <c r="AK9" s="107"/>
    </row>
    <row r="10" spans="1:37" s="114" customFormat="1" ht="15" customHeight="1" x14ac:dyDescent="0.25">
      <c r="A10" s="101"/>
      <c r="B10" s="76">
        <v>2019</v>
      </c>
      <c r="C10" s="76" t="s">
        <v>32</v>
      </c>
      <c r="D10" s="115" t="s">
        <v>31</v>
      </c>
      <c r="E10" s="25"/>
      <c r="F10" s="25" t="s">
        <v>51</v>
      </c>
      <c r="G10" s="25"/>
      <c r="H10" s="78"/>
      <c r="I10" s="76"/>
      <c r="J10" s="76"/>
      <c r="K10" s="76"/>
      <c r="L10" s="76"/>
      <c r="M10" s="77"/>
      <c r="N10" s="76"/>
      <c r="O10" s="18"/>
      <c r="P10" s="12"/>
      <c r="Q10" s="13"/>
      <c r="R10" s="13"/>
      <c r="S10" s="12"/>
      <c r="T10" s="12"/>
      <c r="U10" s="13"/>
      <c r="V10" s="18"/>
      <c r="W10" s="79">
        <v>3</v>
      </c>
      <c r="X10" s="80">
        <v>0</v>
      </c>
      <c r="Y10" s="80">
        <v>0</v>
      </c>
      <c r="Z10" s="80">
        <v>2</v>
      </c>
      <c r="AA10" s="80">
        <v>10</v>
      </c>
      <c r="AB10" s="116">
        <v>0.47610000000000002</v>
      </c>
      <c r="AC10" s="18">
        <v>21</v>
      </c>
      <c r="AD10" s="12"/>
      <c r="AE10" s="12"/>
      <c r="AF10" s="12"/>
      <c r="AG10" s="13"/>
      <c r="AH10" s="14"/>
      <c r="AI10" s="12"/>
      <c r="AJ10" s="103"/>
      <c r="AK10" s="107"/>
    </row>
    <row r="11" spans="1:37" s="114" customFormat="1" ht="15" customHeight="1" x14ac:dyDescent="0.25">
      <c r="A11" s="101"/>
      <c r="B11" s="73">
        <v>2020</v>
      </c>
      <c r="C11" s="73" t="s">
        <v>36</v>
      </c>
      <c r="D11" s="74" t="s">
        <v>26</v>
      </c>
      <c r="E11" s="73"/>
      <c r="F11" s="19" t="s">
        <v>50</v>
      </c>
      <c r="G11" s="73"/>
      <c r="H11" s="73"/>
      <c r="I11" s="73"/>
      <c r="J11" s="73"/>
      <c r="K11" s="73"/>
      <c r="L11" s="73"/>
      <c r="M11" s="73"/>
      <c r="N11" s="75"/>
      <c r="O11" s="18"/>
      <c r="P11" s="12"/>
      <c r="Q11" s="12"/>
      <c r="R11" s="13"/>
      <c r="S11" s="12"/>
      <c r="T11" s="12"/>
      <c r="U11" s="13"/>
      <c r="V11" s="18"/>
      <c r="W11" s="79"/>
      <c r="X11" s="80"/>
      <c r="Y11" s="80"/>
      <c r="Z11" s="80"/>
      <c r="AA11" s="80"/>
      <c r="AB11" s="80"/>
      <c r="AC11" s="18"/>
      <c r="AD11" s="12"/>
      <c r="AE11" s="12"/>
      <c r="AF11" s="12"/>
      <c r="AG11" s="13"/>
      <c r="AH11" s="14"/>
      <c r="AI11" s="12"/>
      <c r="AJ11" s="103"/>
      <c r="AK11" s="107"/>
    </row>
    <row r="12" spans="1:37" s="114" customFormat="1" ht="15" customHeight="1" x14ac:dyDescent="0.25">
      <c r="A12" s="101"/>
      <c r="B12" s="76">
        <v>2020</v>
      </c>
      <c r="C12" s="76" t="s">
        <v>32</v>
      </c>
      <c r="D12" s="115" t="s">
        <v>31</v>
      </c>
      <c r="E12" s="25"/>
      <c r="F12" s="25" t="s">
        <v>51</v>
      </c>
      <c r="G12" s="25"/>
      <c r="H12" s="78"/>
      <c r="I12" s="76"/>
      <c r="J12" s="76"/>
      <c r="K12" s="76"/>
      <c r="L12" s="76"/>
      <c r="M12" s="77"/>
      <c r="N12" s="76"/>
      <c r="O12" s="18"/>
      <c r="P12" s="12"/>
      <c r="Q12" s="13"/>
      <c r="R12" s="13"/>
      <c r="S12" s="12"/>
      <c r="T12" s="12"/>
      <c r="U12" s="13"/>
      <c r="V12" s="18"/>
      <c r="W12" s="79"/>
      <c r="X12" s="80"/>
      <c r="Y12" s="80"/>
      <c r="Z12" s="80"/>
      <c r="AA12" s="80"/>
      <c r="AB12" s="117"/>
      <c r="AC12" s="18"/>
      <c r="AD12" s="12"/>
      <c r="AE12" s="12"/>
      <c r="AF12" s="12"/>
      <c r="AG12" s="13"/>
      <c r="AH12" s="14"/>
      <c r="AI12" s="12"/>
      <c r="AJ12" s="103"/>
      <c r="AK12" s="107"/>
    </row>
    <row r="13" spans="1:37" s="114" customFormat="1" ht="15" customHeight="1" x14ac:dyDescent="0.2">
      <c r="A13" s="101"/>
      <c r="B13" s="63" t="s">
        <v>52</v>
      </c>
      <c r="C13" s="11"/>
      <c r="D13" s="9"/>
      <c r="E13" s="7">
        <f t="shared" ref="E13:M13" si="0">SUM(E4:E12)</f>
        <v>0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0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11">
        <f t="shared" si="0"/>
        <v>0</v>
      </c>
      <c r="N13" s="81">
        <v>0</v>
      </c>
      <c r="O13" s="82">
        <f t="shared" ref="O13:T13" si="1">SUM(O4:O12)</f>
        <v>0</v>
      </c>
      <c r="P13" s="7">
        <f t="shared" si="1"/>
        <v>0</v>
      </c>
      <c r="Q13" s="9">
        <f t="shared" si="1"/>
        <v>0</v>
      </c>
      <c r="R13" s="7">
        <f t="shared" si="1"/>
        <v>0</v>
      </c>
      <c r="S13" s="7">
        <f t="shared" si="1"/>
        <v>0</v>
      </c>
      <c r="T13" s="7">
        <f t="shared" si="1"/>
        <v>0</v>
      </c>
      <c r="U13" s="81">
        <v>0</v>
      </c>
      <c r="V13" s="82">
        <f t="shared" ref="V13:AA13" si="2">SUM(V4:V12)</f>
        <v>0</v>
      </c>
      <c r="W13" s="7">
        <f t="shared" si="2"/>
        <v>3</v>
      </c>
      <c r="X13" s="7">
        <f t="shared" si="2"/>
        <v>0</v>
      </c>
      <c r="Y13" s="7">
        <f t="shared" si="2"/>
        <v>0</v>
      </c>
      <c r="Z13" s="7">
        <f t="shared" si="2"/>
        <v>2</v>
      </c>
      <c r="AA13" s="7">
        <f t="shared" si="2"/>
        <v>10</v>
      </c>
      <c r="AB13" s="118">
        <f>PRODUCT(N19)</f>
        <v>0.47619047619047616</v>
      </c>
      <c r="AC13" s="82">
        <f t="shared" ref="AC13:AI13" si="3">SUM(AC4:AC12)</f>
        <v>21</v>
      </c>
      <c r="AD13" s="7">
        <f t="shared" si="3"/>
        <v>0</v>
      </c>
      <c r="AE13" s="7">
        <f t="shared" si="3"/>
        <v>0</v>
      </c>
      <c r="AF13" s="7">
        <f t="shared" si="3"/>
        <v>0</v>
      </c>
      <c r="AG13" s="7">
        <f t="shared" si="3"/>
        <v>0</v>
      </c>
      <c r="AH13" s="7">
        <f t="shared" si="3"/>
        <v>0</v>
      </c>
      <c r="AI13" s="7">
        <f t="shared" si="3"/>
        <v>0</v>
      </c>
      <c r="AJ13" s="103"/>
      <c r="AK13" s="107"/>
    </row>
    <row r="14" spans="1:37" s="69" customFormat="1" ht="15" customHeight="1" x14ac:dyDescent="0.2">
      <c r="A14" s="70"/>
      <c r="B14" s="1" t="s">
        <v>53</v>
      </c>
      <c r="C14" s="14"/>
      <c r="D14" s="83">
        <f>SUM(F13:H13)+((I13-F13-G13)/3)+(E13/3)+(AD13*25)+(AE13*25)+(AF13*10)+(AG13*25)+(AH13*20)+(AI13*15)+20-20</f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37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99"/>
      <c r="AI14" s="15"/>
      <c r="AJ14" s="101"/>
    </row>
    <row r="15" spans="1:37" s="72" customFormat="1" ht="15" customHeight="1" x14ac:dyDescent="0.25">
      <c r="A15" s="70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7"/>
      <c r="O15" s="18"/>
      <c r="P15" s="15"/>
      <c r="Q15" s="16"/>
      <c r="R15" s="15"/>
      <c r="S15" s="15"/>
      <c r="T15" s="15"/>
      <c r="U15" s="15"/>
      <c r="V15" s="18"/>
      <c r="W15" s="15"/>
      <c r="X15" s="15"/>
      <c r="Y15" s="15"/>
      <c r="Z15" s="15"/>
      <c r="AA15" s="15"/>
      <c r="AB15" s="15"/>
      <c r="AC15" s="18"/>
      <c r="AD15" s="15"/>
      <c r="AE15" s="15"/>
      <c r="AF15" s="15"/>
      <c r="AG15" s="15"/>
      <c r="AH15" s="15"/>
      <c r="AI15" s="15"/>
      <c r="AJ15" s="101"/>
    </row>
    <row r="16" spans="1:37" s="69" customFormat="1" ht="15" customHeight="1" x14ac:dyDescent="0.25">
      <c r="A16" s="70"/>
      <c r="B16" s="17" t="s">
        <v>54</v>
      </c>
      <c r="C16" s="84"/>
      <c r="D16" s="84"/>
      <c r="E16" s="7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15"/>
      <c r="K16" s="7" t="s">
        <v>17</v>
      </c>
      <c r="L16" s="7" t="s">
        <v>18</v>
      </c>
      <c r="M16" s="7" t="s">
        <v>55</v>
      </c>
      <c r="N16" s="7" t="s">
        <v>9</v>
      </c>
      <c r="O16" s="10"/>
      <c r="P16" s="50" t="s">
        <v>56</v>
      </c>
      <c r="Q16" s="3"/>
      <c r="R16" s="3"/>
      <c r="S16" s="3"/>
      <c r="T16" s="85"/>
      <c r="U16" s="85"/>
      <c r="V16" s="85"/>
      <c r="W16" s="85"/>
      <c r="X16" s="85"/>
      <c r="Y16" s="85"/>
      <c r="Z16" s="85"/>
      <c r="AA16" s="3"/>
      <c r="AB16" s="3"/>
      <c r="AC16" s="85"/>
      <c r="AD16" s="3"/>
      <c r="AE16" s="3"/>
      <c r="AF16" s="3"/>
      <c r="AG16" s="3"/>
      <c r="AH16" s="3"/>
      <c r="AI16" s="51"/>
      <c r="AJ16" s="101"/>
      <c r="AK16" s="119"/>
    </row>
    <row r="17" spans="1:37" s="69" customFormat="1" ht="15" customHeight="1" x14ac:dyDescent="0.25">
      <c r="A17" s="70"/>
      <c r="B17" s="50" t="s">
        <v>7</v>
      </c>
      <c r="C17" s="3"/>
      <c r="D17" s="51"/>
      <c r="E17" s="12"/>
      <c r="F17" s="12"/>
      <c r="G17" s="12"/>
      <c r="H17" s="12"/>
      <c r="I17" s="12"/>
      <c r="J17" s="15"/>
      <c r="K17" s="86"/>
      <c r="L17" s="86"/>
      <c r="M17" s="86"/>
      <c r="N17" s="67"/>
      <c r="O17" s="10"/>
      <c r="P17" s="47" t="s">
        <v>57</v>
      </c>
      <c r="Q17" s="120"/>
      <c r="R17" s="48" t="s">
        <v>67</v>
      </c>
      <c r="S17" s="48"/>
      <c r="T17" s="48"/>
      <c r="U17" s="48"/>
      <c r="V17" s="48"/>
      <c r="W17" s="48"/>
      <c r="X17" s="48"/>
      <c r="Y17" s="48"/>
      <c r="Z17" s="48"/>
      <c r="AA17" s="121" t="s">
        <v>59</v>
      </c>
      <c r="AB17" s="121"/>
      <c r="AC17" s="48"/>
      <c r="AD17" s="48" t="s">
        <v>68</v>
      </c>
      <c r="AE17" s="48"/>
      <c r="AF17" s="122"/>
      <c r="AG17" s="48"/>
      <c r="AH17" s="48"/>
      <c r="AI17" s="49"/>
      <c r="AJ17" s="101"/>
      <c r="AK17" s="119"/>
    </row>
    <row r="18" spans="1:37" s="69" customFormat="1" ht="15" customHeight="1" x14ac:dyDescent="0.25">
      <c r="A18" s="70"/>
      <c r="B18" s="87" t="s">
        <v>60</v>
      </c>
      <c r="C18" s="88"/>
      <c r="D18" s="89"/>
      <c r="E18" s="12"/>
      <c r="F18" s="12"/>
      <c r="G18" s="12"/>
      <c r="H18" s="12"/>
      <c r="I18" s="12"/>
      <c r="J18" s="15"/>
      <c r="K18" s="86"/>
      <c r="L18" s="86"/>
      <c r="M18" s="86"/>
      <c r="N18" s="67"/>
      <c r="O18" s="10">
        <v>0</v>
      </c>
      <c r="P18" s="123" t="s">
        <v>61</v>
      </c>
      <c r="Q18" s="124"/>
      <c r="R18" s="125"/>
      <c r="S18" s="125"/>
      <c r="T18" s="125"/>
      <c r="U18" s="125"/>
      <c r="V18" s="125"/>
      <c r="W18" s="125"/>
      <c r="X18" s="125"/>
      <c r="Y18" s="125"/>
      <c r="Z18" s="125"/>
      <c r="AA18" s="126"/>
      <c r="AB18" s="126"/>
      <c r="AC18" s="125"/>
      <c r="AD18" s="125"/>
      <c r="AE18" s="125"/>
      <c r="AF18" s="82"/>
      <c r="AG18" s="125"/>
      <c r="AH18" s="125"/>
      <c r="AI18" s="127"/>
      <c r="AJ18" s="101"/>
      <c r="AK18" s="119"/>
    </row>
    <row r="19" spans="1:37" s="69" customFormat="1" ht="15" customHeight="1" x14ac:dyDescent="0.25">
      <c r="A19" s="70"/>
      <c r="B19" s="90" t="s">
        <v>38</v>
      </c>
      <c r="C19" s="91"/>
      <c r="D19" s="92"/>
      <c r="E19" s="79">
        <f>SUM(W13)</f>
        <v>3</v>
      </c>
      <c r="F19" s="79">
        <f>SUM(X13)</f>
        <v>0</v>
      </c>
      <c r="G19" s="79">
        <f>SUM(Y13)</f>
        <v>0</v>
      </c>
      <c r="H19" s="79">
        <f>SUM(Z13)</f>
        <v>2</v>
      </c>
      <c r="I19" s="79">
        <f>SUM(AA13)</f>
        <v>10</v>
      </c>
      <c r="J19" s="15"/>
      <c r="K19" s="93">
        <f>PRODUCT((F19+G19)/E19)</f>
        <v>0</v>
      </c>
      <c r="L19" s="93">
        <f>PRODUCT(H19/E19)</f>
        <v>0.66666666666666663</v>
      </c>
      <c r="M19" s="93">
        <f>PRODUCT(I19/E19)</f>
        <v>3.3333333333333335</v>
      </c>
      <c r="N19" s="94">
        <f>PRODUCT(I19/O19)</f>
        <v>0.47619047619047616</v>
      </c>
      <c r="O19" s="10">
        <v>21</v>
      </c>
      <c r="P19" s="123" t="s">
        <v>62</v>
      </c>
      <c r="Q19" s="124"/>
      <c r="R19" s="125" t="s">
        <v>58</v>
      </c>
      <c r="S19" s="125"/>
      <c r="T19" s="125"/>
      <c r="U19" s="125"/>
      <c r="V19" s="125"/>
      <c r="W19" s="125"/>
      <c r="X19" s="125"/>
      <c r="Y19" s="125"/>
      <c r="Z19" s="125"/>
      <c r="AA19" s="126" t="s">
        <v>59</v>
      </c>
      <c r="AB19" s="126"/>
      <c r="AC19" s="125"/>
      <c r="AD19" s="125" t="s">
        <v>66</v>
      </c>
      <c r="AE19" s="125"/>
      <c r="AF19" s="82"/>
      <c r="AG19" s="125"/>
      <c r="AH19" s="125"/>
      <c r="AI19" s="127"/>
      <c r="AJ19" s="101"/>
      <c r="AK19" s="119"/>
    </row>
    <row r="20" spans="1:37" s="69" customFormat="1" ht="15" customHeight="1" x14ac:dyDescent="0.25">
      <c r="A20" s="70"/>
      <c r="B20" s="95" t="s">
        <v>63</v>
      </c>
      <c r="C20" s="96"/>
      <c r="D20" s="97"/>
      <c r="E20" s="7">
        <f>SUM(E17:E19)</f>
        <v>3</v>
      </c>
      <c r="F20" s="7">
        <f>SUM(F17:F19)</f>
        <v>0</v>
      </c>
      <c r="G20" s="7">
        <f>SUM(G17:G19)</f>
        <v>0</v>
      </c>
      <c r="H20" s="7">
        <f>SUM(H17:H19)</f>
        <v>2</v>
      </c>
      <c r="I20" s="7">
        <f>SUM(I17:I19)</f>
        <v>10</v>
      </c>
      <c r="J20" s="15"/>
      <c r="K20" s="98">
        <f>PRODUCT((F20+G20)/E20)</f>
        <v>0</v>
      </c>
      <c r="L20" s="98">
        <f>PRODUCT(H20/E20)</f>
        <v>0.66666666666666663</v>
      </c>
      <c r="M20" s="98">
        <f>PRODUCT(I20/E20)</f>
        <v>3.3333333333333335</v>
      </c>
      <c r="N20" s="81">
        <f>PRODUCT(I20/O20)</f>
        <v>0.47619047619047616</v>
      </c>
      <c r="O20" s="10">
        <f>SUM(O18:O19)</f>
        <v>21</v>
      </c>
      <c r="P20" s="128" t="s">
        <v>64</v>
      </c>
      <c r="Q20" s="129"/>
      <c r="R20" s="129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1"/>
      <c r="AI20" s="132"/>
      <c r="AJ20" s="101"/>
      <c r="AK20" s="119"/>
    </row>
    <row r="21" spans="1:37" s="114" customFormat="1" ht="15" customHeight="1" x14ac:dyDescent="0.25">
      <c r="A21" s="101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37"/>
      <c r="O21" s="18"/>
      <c r="P21" s="15"/>
      <c r="Q21" s="16"/>
      <c r="R21" s="15"/>
      <c r="S21" s="15"/>
      <c r="T21" s="10"/>
      <c r="U21" s="10"/>
      <c r="V21" s="18"/>
      <c r="W21" s="10"/>
      <c r="X21" s="100"/>
      <c r="Y21" s="100"/>
      <c r="Z21" s="10"/>
      <c r="AA21" s="10"/>
      <c r="AB21" s="10"/>
      <c r="AC21" s="18"/>
      <c r="AD21" s="10"/>
      <c r="AE21" s="10"/>
      <c r="AF21" s="10"/>
      <c r="AG21" s="10"/>
      <c r="AH21" s="10"/>
      <c r="AI21" s="10"/>
      <c r="AJ21" s="103"/>
      <c r="AK21" s="107"/>
    </row>
    <row r="22" spans="1:37" ht="15" customHeight="1" x14ac:dyDescent="0.25">
      <c r="A22" s="101"/>
      <c r="B22" s="16" t="s">
        <v>10</v>
      </c>
      <c r="C22" s="15"/>
      <c r="D22" s="53" t="s">
        <v>35</v>
      </c>
      <c r="E22" s="10"/>
      <c r="F22" s="18"/>
      <c r="G22" s="18"/>
      <c r="H22" s="42"/>
      <c r="I22" s="42"/>
      <c r="J22" s="42"/>
      <c r="K22" s="42"/>
      <c r="L22" s="42"/>
      <c r="M22" s="16"/>
      <c r="N22" s="16"/>
      <c r="O22" s="16"/>
      <c r="P22" s="15"/>
      <c r="Q22" s="15"/>
      <c r="R22" s="15"/>
      <c r="S22" s="15"/>
      <c r="T22" s="15"/>
      <c r="U22" s="15"/>
      <c r="W22" s="10"/>
      <c r="X22" s="100"/>
      <c r="Y22" s="10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K22" s="102"/>
    </row>
    <row r="23" spans="1:37" s="114" customFormat="1" ht="15" customHeight="1" x14ac:dyDescent="0.25">
      <c r="A23" s="101"/>
      <c r="B23" s="16"/>
      <c r="C23" s="15"/>
      <c r="D23" s="53" t="s">
        <v>34</v>
      </c>
      <c r="E23" s="15"/>
      <c r="F23" s="15"/>
      <c r="G23" s="15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5"/>
      <c r="W23" s="10"/>
      <c r="X23" s="100"/>
      <c r="Y23" s="10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3"/>
      <c r="AK23" s="102"/>
    </row>
    <row r="24" spans="1:37" ht="15" customHeight="1" x14ac:dyDescent="0.25">
      <c r="A24" s="101"/>
      <c r="B24" s="16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0"/>
      <c r="X24" s="100"/>
      <c r="Y24" s="10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K24" s="102"/>
    </row>
    <row r="25" spans="1:37" ht="15" customHeight="1" x14ac:dyDescent="0.25">
      <c r="A25" s="101"/>
      <c r="B25" s="16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5"/>
      <c r="V25" s="10"/>
      <c r="W25" s="10"/>
      <c r="X25" s="100"/>
      <c r="Y25" s="10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K25" s="102"/>
    </row>
    <row r="26" spans="1:37" ht="15" customHeight="1" x14ac:dyDescent="0.25">
      <c r="A26" s="101"/>
      <c r="B26" s="16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0"/>
      <c r="X26" s="100"/>
      <c r="Y26" s="10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K26" s="102"/>
    </row>
    <row r="27" spans="1:37" ht="15" customHeight="1" x14ac:dyDescent="0.25">
      <c r="A27" s="101"/>
      <c r="B27" s="16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0"/>
      <c r="X27" s="100"/>
      <c r="Y27" s="10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K27" s="102"/>
    </row>
    <row r="28" spans="1:37" ht="15" customHeight="1" x14ac:dyDescent="0.25">
      <c r="A28" s="101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15"/>
      <c r="W28" s="10"/>
      <c r="X28" s="100"/>
      <c r="Y28" s="10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K28" s="102"/>
    </row>
    <row r="29" spans="1:37" ht="15" customHeight="1" x14ac:dyDescent="0.25">
      <c r="A29" s="101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0"/>
      <c r="P29" s="15"/>
      <c r="Q29" s="10"/>
      <c r="R29" s="10"/>
      <c r="S29" s="10"/>
      <c r="T29" s="10"/>
      <c r="U29" s="10"/>
      <c r="V29" s="10"/>
      <c r="W29" s="10"/>
      <c r="X29" s="100"/>
      <c r="Y29" s="10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K29" s="102"/>
    </row>
    <row r="30" spans="1:37" ht="15" customHeight="1" x14ac:dyDescent="0.25">
      <c r="A30" s="101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0"/>
      <c r="P30" s="15"/>
      <c r="Q30" s="10"/>
      <c r="R30" s="10"/>
      <c r="S30" s="10"/>
      <c r="T30" s="10"/>
      <c r="U30" s="10"/>
      <c r="V30" s="10"/>
      <c r="W30" s="10"/>
      <c r="X30" s="100"/>
      <c r="Y30" s="10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K30" s="102"/>
    </row>
    <row r="31" spans="1:37" ht="15" customHeight="1" x14ac:dyDescent="0.25">
      <c r="A31" s="101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0"/>
      <c r="P31" s="15"/>
      <c r="Q31" s="10"/>
      <c r="R31" s="10"/>
      <c r="S31" s="10"/>
      <c r="T31" s="10"/>
      <c r="U31" s="10"/>
      <c r="V31" s="10"/>
      <c r="W31" s="10"/>
      <c r="X31" s="100"/>
      <c r="Y31" s="10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102"/>
    </row>
    <row r="32" spans="1:37" ht="15" customHeight="1" x14ac:dyDescent="0.25">
      <c r="A32" s="101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0"/>
      <c r="P32" s="15"/>
      <c r="Q32" s="10"/>
      <c r="R32" s="10"/>
      <c r="S32" s="10"/>
      <c r="T32" s="10"/>
      <c r="U32" s="10"/>
      <c r="V32" s="10"/>
      <c r="W32" s="10"/>
      <c r="X32" s="100"/>
      <c r="Y32" s="10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102"/>
    </row>
    <row r="33" spans="1:37" ht="15" customHeight="1" x14ac:dyDescent="0.25">
      <c r="A33" s="101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0"/>
      <c r="P33" s="15"/>
      <c r="Q33" s="10"/>
      <c r="R33" s="10"/>
      <c r="S33" s="10"/>
      <c r="T33" s="10"/>
      <c r="U33" s="10"/>
      <c r="V33" s="10"/>
      <c r="W33" s="10"/>
      <c r="X33" s="100"/>
      <c r="Y33" s="10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K33" s="102"/>
    </row>
    <row r="34" spans="1:37" ht="15" customHeight="1" x14ac:dyDescent="0.25">
      <c r="A34" s="101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0"/>
      <c r="P34" s="15"/>
      <c r="Q34" s="10"/>
      <c r="R34" s="10"/>
      <c r="S34" s="10"/>
      <c r="T34" s="10"/>
      <c r="U34" s="10"/>
      <c r="V34" s="10"/>
      <c r="W34" s="10"/>
      <c r="X34" s="100"/>
      <c r="Y34" s="10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K34" s="102"/>
    </row>
    <row r="35" spans="1:37" ht="15" customHeight="1" x14ac:dyDescent="0.25">
      <c r="A35" s="101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0"/>
      <c r="P35" s="15"/>
      <c r="Q35" s="10"/>
      <c r="R35" s="10"/>
      <c r="S35" s="10"/>
      <c r="T35" s="10"/>
      <c r="U35" s="10"/>
      <c r="V35" s="10"/>
      <c r="W35" s="10"/>
      <c r="X35" s="100"/>
      <c r="Y35" s="10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K35" s="102"/>
    </row>
    <row r="36" spans="1:37" ht="15" customHeight="1" x14ac:dyDescent="0.25">
      <c r="A36" s="101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0"/>
      <c r="P36" s="15"/>
      <c r="Q36" s="10"/>
      <c r="R36" s="10"/>
      <c r="S36" s="10"/>
      <c r="T36" s="10"/>
      <c r="U36" s="10"/>
      <c r="V36" s="10"/>
      <c r="W36" s="10"/>
      <c r="X36" s="100"/>
      <c r="Y36" s="10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K36" s="102"/>
    </row>
    <row r="37" spans="1:37" ht="15" customHeight="1" x14ac:dyDescent="0.25">
      <c r="A37" s="101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0"/>
      <c r="P37" s="15"/>
      <c r="Q37" s="10"/>
      <c r="R37" s="10"/>
      <c r="S37" s="10"/>
      <c r="T37" s="10"/>
      <c r="U37" s="10"/>
      <c r="V37" s="10"/>
      <c r="W37" s="10"/>
      <c r="X37" s="100"/>
      <c r="Y37" s="10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K37" s="102"/>
    </row>
    <row r="38" spans="1:37" ht="15" customHeight="1" x14ac:dyDescent="0.25">
      <c r="A38" s="101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0"/>
      <c r="P38" s="15"/>
      <c r="Q38" s="10"/>
      <c r="R38" s="10"/>
      <c r="S38" s="10"/>
      <c r="T38" s="10"/>
      <c r="U38" s="10"/>
      <c r="V38" s="10"/>
      <c r="W38" s="10"/>
      <c r="X38" s="100"/>
      <c r="Y38" s="10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K38" s="102"/>
    </row>
    <row r="39" spans="1:37" ht="15" customHeight="1" x14ac:dyDescent="0.25">
      <c r="A39" s="101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0"/>
      <c r="P39" s="15"/>
      <c r="Q39" s="10"/>
      <c r="R39" s="10"/>
      <c r="S39" s="10"/>
      <c r="T39" s="10"/>
      <c r="U39" s="10"/>
      <c r="V39" s="10"/>
      <c r="W39" s="10"/>
      <c r="X39" s="100"/>
      <c r="Y39" s="10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K39" s="102"/>
    </row>
    <row r="40" spans="1:37" ht="15" customHeight="1" x14ac:dyDescent="0.25">
      <c r="A40" s="10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0"/>
      <c r="P40" s="15"/>
      <c r="Q40" s="10"/>
      <c r="R40" s="10"/>
      <c r="S40" s="10"/>
      <c r="T40" s="10"/>
      <c r="U40" s="10"/>
      <c r="V40" s="10"/>
      <c r="W40" s="10"/>
      <c r="X40" s="100"/>
      <c r="Y40" s="10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K40" s="102"/>
    </row>
    <row r="41" spans="1:37" ht="15" customHeight="1" x14ac:dyDescent="0.25">
      <c r="A41" s="10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0"/>
      <c r="P41" s="15"/>
      <c r="Q41" s="10"/>
      <c r="R41" s="10"/>
      <c r="S41" s="10"/>
      <c r="T41" s="10"/>
      <c r="U41" s="10"/>
      <c r="V41" s="10"/>
      <c r="W41" s="10"/>
      <c r="X41" s="100"/>
      <c r="Y41" s="10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K41" s="102"/>
    </row>
    <row r="42" spans="1:37" ht="15" customHeight="1" x14ac:dyDescent="0.25">
      <c r="A42" s="10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0"/>
      <c r="P42" s="15"/>
      <c r="Q42" s="10"/>
      <c r="R42" s="10"/>
      <c r="S42" s="10"/>
      <c r="T42" s="10"/>
      <c r="U42" s="10"/>
      <c r="V42" s="10"/>
      <c r="W42" s="10"/>
      <c r="X42" s="100"/>
      <c r="Y42" s="10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K42" s="102"/>
    </row>
    <row r="43" spans="1:37" ht="15" customHeight="1" x14ac:dyDescent="0.25">
      <c r="A43" s="10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0"/>
      <c r="P43" s="15"/>
      <c r="Q43" s="10"/>
      <c r="R43" s="10"/>
      <c r="S43" s="10"/>
      <c r="T43" s="10"/>
      <c r="U43" s="10"/>
      <c r="V43" s="10"/>
      <c r="W43" s="10"/>
      <c r="X43" s="100"/>
      <c r="Y43" s="10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K43" s="102"/>
    </row>
    <row r="44" spans="1:37" ht="15" customHeight="1" x14ac:dyDescent="0.25">
      <c r="A44" s="10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0"/>
      <c r="P44" s="15"/>
      <c r="Q44" s="10"/>
      <c r="R44" s="10"/>
      <c r="S44" s="10"/>
      <c r="T44" s="10"/>
      <c r="U44" s="10"/>
      <c r="V44" s="10"/>
      <c r="W44" s="10"/>
      <c r="X44" s="100"/>
      <c r="Y44" s="10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K44" s="102"/>
    </row>
    <row r="45" spans="1:37" ht="15" customHeight="1" x14ac:dyDescent="0.25">
      <c r="A45" s="10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0"/>
      <c r="P45" s="15"/>
      <c r="Q45" s="10"/>
      <c r="R45" s="10"/>
      <c r="S45" s="10"/>
      <c r="T45" s="10"/>
      <c r="U45" s="10"/>
      <c r="V45" s="10"/>
      <c r="W45" s="10"/>
      <c r="X45" s="100"/>
      <c r="Y45" s="10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K45" s="102"/>
    </row>
    <row r="46" spans="1:37" ht="15" customHeight="1" x14ac:dyDescent="0.25">
      <c r="A46" s="10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0"/>
      <c r="P46" s="15"/>
      <c r="Q46" s="10"/>
      <c r="R46" s="10"/>
      <c r="S46" s="10"/>
      <c r="T46" s="10"/>
      <c r="U46" s="10"/>
      <c r="V46" s="10"/>
      <c r="W46" s="10"/>
      <c r="X46" s="100"/>
      <c r="Y46" s="10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K46" s="102"/>
    </row>
    <row r="47" spans="1:37" ht="15" customHeight="1" x14ac:dyDescent="0.25">
      <c r="A47" s="10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0"/>
      <c r="P47" s="15"/>
      <c r="Q47" s="10"/>
      <c r="R47" s="10"/>
      <c r="S47" s="10"/>
      <c r="T47" s="10"/>
      <c r="U47" s="10"/>
      <c r="V47" s="10"/>
      <c r="W47" s="10"/>
      <c r="X47" s="100"/>
      <c r="Y47" s="10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K47" s="102"/>
    </row>
    <row r="48" spans="1:37" ht="15" customHeight="1" x14ac:dyDescent="0.25">
      <c r="A48" s="10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0"/>
      <c r="P48" s="15"/>
      <c r="Q48" s="10"/>
      <c r="R48" s="10"/>
      <c r="S48" s="10"/>
      <c r="T48" s="10"/>
      <c r="U48" s="10"/>
      <c r="V48" s="10"/>
      <c r="W48" s="10"/>
      <c r="X48" s="100"/>
      <c r="Y48" s="10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K48" s="102"/>
    </row>
    <row r="49" spans="1:37" ht="15" customHeight="1" x14ac:dyDescent="0.25">
      <c r="A49" s="10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0"/>
      <c r="P49" s="15"/>
      <c r="Q49" s="10"/>
      <c r="R49" s="10"/>
      <c r="S49" s="10"/>
      <c r="T49" s="10"/>
      <c r="U49" s="10"/>
      <c r="V49" s="10"/>
      <c r="W49" s="10"/>
      <c r="X49" s="100"/>
      <c r="Y49" s="10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K49" s="102"/>
    </row>
    <row r="50" spans="1:37" ht="15" customHeight="1" x14ac:dyDescent="0.25">
      <c r="A50" s="10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0"/>
      <c r="P50" s="15"/>
      <c r="Q50" s="10"/>
      <c r="R50" s="10"/>
      <c r="S50" s="10"/>
      <c r="T50" s="10"/>
      <c r="U50" s="10"/>
      <c r="V50" s="10"/>
      <c r="W50" s="10"/>
      <c r="X50" s="100"/>
      <c r="Y50" s="10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K50" s="102"/>
    </row>
    <row r="51" spans="1:37" ht="15" customHeight="1" x14ac:dyDescent="0.25">
      <c r="A51" s="10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0"/>
      <c r="P51" s="15"/>
      <c r="Q51" s="16"/>
      <c r="R51" s="15"/>
      <c r="S51" s="15"/>
      <c r="T51" s="10"/>
      <c r="U51" s="10"/>
      <c r="V51" s="10"/>
      <c r="W51" s="10"/>
      <c r="X51" s="100"/>
      <c r="Y51" s="10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K51" s="102"/>
    </row>
    <row r="52" spans="1:37" ht="15" customHeight="1" x14ac:dyDescent="0.25">
      <c r="A52" s="10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0"/>
      <c r="P52" s="15"/>
      <c r="Q52" s="16"/>
      <c r="R52" s="15"/>
      <c r="S52" s="15"/>
      <c r="T52" s="10"/>
      <c r="U52" s="10"/>
      <c r="V52" s="10"/>
      <c r="W52" s="10"/>
      <c r="X52" s="100"/>
      <c r="Y52" s="10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K52" s="102"/>
    </row>
    <row r="53" spans="1:37" ht="15" customHeight="1" x14ac:dyDescent="0.25">
      <c r="A53" s="10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0"/>
      <c r="P53" s="15"/>
      <c r="Q53" s="16"/>
      <c r="R53" s="15"/>
      <c r="S53" s="15"/>
      <c r="T53" s="10"/>
      <c r="U53" s="10"/>
      <c r="V53" s="10"/>
      <c r="W53" s="10"/>
      <c r="X53" s="100"/>
      <c r="Y53" s="10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K53" s="102"/>
    </row>
    <row r="54" spans="1:37" ht="15" customHeight="1" x14ac:dyDescent="0.25">
      <c r="A54" s="101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0"/>
      <c r="P54" s="15"/>
      <c r="Q54" s="16"/>
      <c r="R54" s="15"/>
      <c r="S54" s="15"/>
      <c r="T54" s="10"/>
      <c r="U54" s="10"/>
      <c r="V54" s="10"/>
      <c r="W54" s="10"/>
      <c r="X54" s="100"/>
      <c r="Y54" s="10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K54" s="102"/>
    </row>
    <row r="55" spans="1:37" ht="15" customHeight="1" x14ac:dyDescent="0.25">
      <c r="A55" s="101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0"/>
      <c r="P55" s="15"/>
      <c r="Q55" s="16"/>
      <c r="R55" s="15"/>
      <c r="S55" s="15"/>
      <c r="T55" s="10"/>
      <c r="U55" s="10"/>
      <c r="V55" s="10"/>
      <c r="W55" s="10"/>
      <c r="X55" s="100"/>
      <c r="Y55" s="10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K55" s="102"/>
    </row>
    <row r="56" spans="1:37" ht="15" customHeight="1" x14ac:dyDescent="0.25">
      <c r="A56" s="101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0"/>
      <c r="P56" s="15"/>
      <c r="Q56" s="16"/>
      <c r="R56" s="15"/>
      <c r="S56" s="15"/>
      <c r="T56" s="10"/>
      <c r="U56" s="10"/>
      <c r="V56" s="10"/>
      <c r="W56" s="10"/>
      <c r="X56" s="100"/>
      <c r="Y56" s="10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K56" s="102"/>
    </row>
    <row r="57" spans="1:37" ht="15" customHeight="1" x14ac:dyDescent="0.25">
      <c r="A57" s="101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0"/>
      <c r="P57" s="15"/>
      <c r="Q57" s="16"/>
      <c r="R57" s="15"/>
      <c r="S57" s="15"/>
      <c r="T57" s="10"/>
      <c r="U57" s="10"/>
      <c r="V57" s="10"/>
      <c r="W57" s="10"/>
      <c r="X57" s="100"/>
      <c r="Y57" s="10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K57" s="102"/>
    </row>
    <row r="58" spans="1:37" ht="15" customHeight="1" x14ac:dyDescent="0.25">
      <c r="A58" s="101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0"/>
      <c r="P58" s="15"/>
      <c r="Q58" s="16"/>
      <c r="R58" s="15"/>
      <c r="S58" s="15"/>
      <c r="T58" s="10"/>
      <c r="U58" s="10"/>
      <c r="V58" s="10"/>
      <c r="W58" s="10"/>
      <c r="X58" s="100"/>
      <c r="Y58" s="10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K58" s="102"/>
    </row>
    <row r="59" spans="1:37" ht="15" customHeight="1" x14ac:dyDescent="0.25">
      <c r="A59" s="101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0"/>
      <c r="P59" s="15"/>
      <c r="Q59" s="16"/>
      <c r="R59" s="15"/>
      <c r="S59" s="15"/>
      <c r="T59" s="10"/>
      <c r="U59" s="10"/>
      <c r="V59" s="10"/>
      <c r="W59" s="10"/>
      <c r="X59" s="100"/>
      <c r="Y59" s="10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K59" s="102"/>
    </row>
    <row r="60" spans="1:37" ht="15" customHeight="1" x14ac:dyDescent="0.25">
      <c r="A60" s="101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0"/>
      <c r="P60" s="15"/>
      <c r="Q60" s="16"/>
      <c r="R60" s="15"/>
      <c r="S60" s="15"/>
      <c r="T60" s="10"/>
      <c r="U60" s="10"/>
      <c r="V60" s="10"/>
      <c r="W60" s="10"/>
      <c r="X60" s="100"/>
      <c r="Y60" s="10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K60" s="102"/>
    </row>
    <row r="61" spans="1:37" ht="15" customHeight="1" x14ac:dyDescent="0.25">
      <c r="A61" s="101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0"/>
      <c r="P61" s="15"/>
      <c r="Q61" s="16"/>
      <c r="R61" s="15"/>
      <c r="S61" s="15"/>
      <c r="T61" s="10"/>
      <c r="U61" s="10"/>
      <c r="V61" s="10"/>
      <c r="W61" s="10"/>
      <c r="X61" s="100"/>
      <c r="Y61" s="10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K61" s="102"/>
    </row>
    <row r="62" spans="1:37" ht="15" customHeight="1" x14ac:dyDescent="0.25">
      <c r="A62" s="10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0"/>
      <c r="P62" s="15"/>
      <c r="Q62" s="16"/>
      <c r="R62" s="15"/>
      <c r="S62" s="15"/>
      <c r="T62" s="10"/>
      <c r="U62" s="10"/>
      <c r="V62" s="10"/>
      <c r="W62" s="10"/>
      <c r="X62" s="100"/>
      <c r="Y62" s="10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K62" s="102"/>
    </row>
    <row r="63" spans="1:37" ht="15" customHeight="1" x14ac:dyDescent="0.25">
      <c r="A63" s="101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0"/>
      <c r="P63" s="15"/>
      <c r="Q63" s="16"/>
      <c r="R63" s="15"/>
      <c r="S63" s="15"/>
      <c r="T63" s="10"/>
      <c r="U63" s="10"/>
      <c r="V63" s="10"/>
      <c r="W63" s="10"/>
      <c r="X63" s="100"/>
      <c r="Y63" s="10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K63" s="102"/>
    </row>
    <row r="64" spans="1:37" ht="15" customHeight="1" x14ac:dyDescent="0.25">
      <c r="A64" s="101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0"/>
      <c r="P64" s="15"/>
      <c r="Q64" s="16"/>
      <c r="R64" s="15"/>
      <c r="S64" s="15"/>
      <c r="T64" s="10"/>
      <c r="U64" s="10"/>
      <c r="V64" s="10"/>
      <c r="W64" s="10"/>
      <c r="X64" s="100"/>
      <c r="Y64" s="10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K64" s="102"/>
    </row>
    <row r="65" spans="1:37" ht="15" customHeight="1" x14ac:dyDescent="0.25">
      <c r="A65" s="101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0"/>
      <c r="P65" s="15"/>
      <c r="Q65" s="16"/>
      <c r="R65" s="15"/>
      <c r="S65" s="15"/>
      <c r="T65" s="10"/>
      <c r="U65" s="10"/>
      <c r="V65" s="10"/>
      <c r="W65" s="10"/>
      <c r="X65" s="100"/>
      <c r="Y65" s="10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K65" s="102"/>
    </row>
    <row r="66" spans="1:37" ht="15" customHeight="1" x14ac:dyDescent="0.25">
      <c r="A66" s="101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0"/>
      <c r="P66" s="15"/>
      <c r="Q66" s="16"/>
      <c r="R66" s="15"/>
      <c r="S66" s="15"/>
      <c r="T66" s="10"/>
      <c r="U66" s="10"/>
      <c r="V66" s="10"/>
      <c r="W66" s="10"/>
      <c r="X66" s="100"/>
      <c r="Y66" s="10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K66" s="102"/>
    </row>
    <row r="67" spans="1:37" ht="15" customHeight="1" x14ac:dyDescent="0.25">
      <c r="A67" s="101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0"/>
      <c r="P67" s="15"/>
      <c r="Q67" s="16"/>
      <c r="R67" s="15"/>
      <c r="S67" s="15"/>
      <c r="T67" s="10"/>
      <c r="U67" s="10"/>
      <c r="V67" s="10"/>
      <c r="W67" s="10"/>
      <c r="X67" s="100"/>
      <c r="Y67" s="10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K67" s="102"/>
    </row>
    <row r="68" spans="1:37" ht="15" customHeight="1" x14ac:dyDescent="0.25">
      <c r="A68" s="101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0"/>
      <c r="P68" s="15"/>
      <c r="Q68" s="16"/>
      <c r="R68" s="15"/>
      <c r="S68" s="15"/>
      <c r="T68" s="10"/>
      <c r="U68" s="10"/>
      <c r="V68" s="10"/>
      <c r="W68" s="10"/>
      <c r="X68" s="100"/>
      <c r="Y68" s="10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K68" s="102"/>
    </row>
    <row r="69" spans="1:37" ht="15" customHeight="1" x14ac:dyDescent="0.25">
      <c r="A69" s="101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0"/>
      <c r="P69" s="15"/>
      <c r="Q69" s="16"/>
      <c r="R69" s="15"/>
      <c r="S69" s="15"/>
      <c r="T69" s="10"/>
      <c r="U69" s="10"/>
      <c r="V69" s="10"/>
      <c r="W69" s="10"/>
      <c r="X69" s="100"/>
      <c r="Y69" s="10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K69" s="102"/>
    </row>
    <row r="70" spans="1:37" ht="15" customHeight="1" x14ac:dyDescent="0.25">
      <c r="A70" s="101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0"/>
      <c r="P70" s="15"/>
      <c r="Q70" s="16"/>
      <c r="R70" s="15"/>
      <c r="S70" s="15"/>
      <c r="T70" s="10"/>
      <c r="U70" s="10"/>
      <c r="V70" s="10"/>
      <c r="W70" s="10"/>
      <c r="X70" s="100"/>
      <c r="Y70" s="10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K70" s="102"/>
    </row>
    <row r="71" spans="1:37" ht="15" customHeight="1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37" ht="15" customHeight="1" x14ac:dyDescent="0.25"/>
    <row r="73" spans="1:37" ht="15" customHeight="1" x14ac:dyDescent="0.2"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</row>
    <row r="74" spans="1:37" ht="15" customHeight="1" x14ac:dyDescent="0.2"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</row>
    <row r="75" spans="1:37" ht="15" customHeight="1" x14ac:dyDescent="0.2"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</row>
    <row r="76" spans="1:37" ht="15" customHeight="1" x14ac:dyDescent="0.2"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</row>
    <row r="77" spans="1:37" ht="15" customHeight="1" x14ac:dyDescent="0.2"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</row>
    <row r="78" spans="1:37" ht="15" customHeight="1" x14ac:dyDescent="0.2"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</row>
    <row r="79" spans="1:37" ht="15" customHeight="1" x14ac:dyDescent="0.2"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</row>
    <row r="80" spans="1:37" ht="15" customHeight="1" x14ac:dyDescent="0.2"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</row>
    <row r="81" spans="2:37" ht="15" customHeight="1" x14ac:dyDescent="0.2"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</row>
    <row r="82" spans="2:37" ht="15" customHeight="1" x14ac:dyDescent="0.2"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</row>
    <row r="83" spans="2:37" ht="15" customHeight="1" x14ac:dyDescent="0.2"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</row>
    <row r="84" spans="2:37" ht="15" customHeight="1" x14ac:dyDescent="0.2"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</row>
    <row r="85" spans="2:37" ht="15" customHeight="1" x14ac:dyDescent="0.2"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</row>
    <row r="86" spans="2:37" ht="15" customHeight="1" x14ac:dyDescent="0.2"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</row>
    <row r="87" spans="2:37" ht="15" customHeight="1" x14ac:dyDescent="0.2"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</row>
    <row r="88" spans="2:37" ht="15" customHeight="1" x14ac:dyDescent="0.2"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</row>
    <row r="89" spans="2:37" ht="15" customHeight="1" x14ac:dyDescent="0.2"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</row>
    <row r="90" spans="2:37" ht="15" customHeight="1" x14ac:dyDescent="0.2"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</row>
    <row r="91" spans="2:37" ht="15" customHeight="1" x14ac:dyDescent="0.2"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</row>
    <row r="92" spans="2:37" ht="15" customHeight="1" x14ac:dyDescent="0.2"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</row>
    <row r="93" spans="2:37" ht="15" customHeight="1" x14ac:dyDescent="0.2"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</row>
    <row r="94" spans="2:37" ht="15" customHeight="1" x14ac:dyDescent="0.2"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</row>
    <row r="95" spans="2:37" ht="15" customHeight="1" x14ac:dyDescent="0.2"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</row>
    <row r="96" spans="2:37" ht="15" customHeight="1" x14ac:dyDescent="0.2"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</row>
    <row r="97" spans="2:37" ht="15" customHeight="1" x14ac:dyDescent="0.2"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</row>
    <row r="98" spans="2:37" ht="15" customHeight="1" x14ac:dyDescent="0.2"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</row>
    <row r="99" spans="2:37" ht="15" customHeight="1" x14ac:dyDescent="0.2"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</row>
    <row r="100" spans="2:37" ht="15" customHeight="1" x14ac:dyDescent="0.2"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</row>
    <row r="101" spans="2:37" ht="15" customHeight="1" x14ac:dyDescent="0.2"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</row>
    <row r="102" spans="2:37" ht="15" customHeight="1" x14ac:dyDescent="0.2"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</row>
    <row r="103" spans="2:37" ht="15" customHeight="1" x14ac:dyDescent="0.2"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</row>
    <row r="104" spans="2:37" ht="15" customHeight="1" x14ac:dyDescent="0.2"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</row>
    <row r="105" spans="2:37" ht="15" customHeight="1" x14ac:dyDescent="0.2"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</row>
    <row r="106" spans="2:37" ht="15" customHeight="1" x14ac:dyDescent="0.2"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</row>
    <row r="107" spans="2:37" ht="15" customHeight="1" x14ac:dyDescent="0.2"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</row>
    <row r="108" spans="2:37" ht="15" customHeight="1" x14ac:dyDescent="0.2"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</row>
    <row r="109" spans="2:37" ht="15" customHeight="1" x14ac:dyDescent="0.2"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</row>
    <row r="110" spans="2:37" ht="15" customHeight="1" x14ac:dyDescent="0.2"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</row>
    <row r="111" spans="2:37" ht="15" customHeight="1" x14ac:dyDescent="0.2"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</row>
    <row r="112" spans="2:37" ht="15" customHeight="1" x14ac:dyDescent="0.2"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</row>
    <row r="113" spans="2:37" ht="15" customHeight="1" x14ac:dyDescent="0.2"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</row>
    <row r="114" spans="2:37" ht="15" customHeight="1" x14ac:dyDescent="0.2"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</row>
    <row r="115" spans="2:37" ht="15" customHeight="1" x14ac:dyDescent="0.2"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</row>
    <row r="116" spans="2:37" ht="15" customHeight="1" x14ac:dyDescent="0.2"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</row>
    <row r="117" spans="2:37" ht="15" customHeight="1" x14ac:dyDescent="0.2"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</row>
    <row r="118" spans="2:37" ht="15" customHeight="1" x14ac:dyDescent="0.2"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</row>
    <row r="119" spans="2:37" ht="15" customHeight="1" x14ac:dyDescent="0.2"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</row>
    <row r="120" spans="2:37" ht="15" customHeight="1" x14ac:dyDescent="0.2"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</row>
    <row r="121" spans="2:37" ht="15" customHeight="1" x14ac:dyDescent="0.2"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</row>
    <row r="122" spans="2:37" ht="15" customHeight="1" x14ac:dyDescent="0.2"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</row>
    <row r="123" spans="2:37" ht="15" customHeight="1" x14ac:dyDescent="0.2"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</row>
    <row r="124" spans="2:37" ht="15" customHeight="1" x14ac:dyDescent="0.2"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</row>
    <row r="125" spans="2:37" ht="15" customHeight="1" x14ac:dyDescent="0.2"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</row>
    <row r="126" spans="2:37" ht="15" customHeight="1" x14ac:dyDescent="0.2"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</row>
    <row r="127" spans="2:37" ht="15" customHeight="1" x14ac:dyDescent="0.2"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</row>
    <row r="128" spans="2:37" ht="15" customHeight="1" x14ac:dyDescent="0.2"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</row>
    <row r="129" spans="2:37" ht="15" customHeight="1" x14ac:dyDescent="0.2"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</row>
    <row r="130" spans="2:37" ht="15" customHeight="1" x14ac:dyDescent="0.2"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</row>
    <row r="131" spans="2:37" ht="15" customHeight="1" x14ac:dyDescent="0.2"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</row>
    <row r="132" spans="2:37" ht="15" customHeight="1" x14ac:dyDescent="0.2"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</row>
    <row r="133" spans="2:37" ht="15" customHeight="1" x14ac:dyDescent="0.2"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</row>
    <row r="134" spans="2:37" ht="15" customHeight="1" x14ac:dyDescent="0.2"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</row>
    <row r="135" spans="2:37" ht="15" customHeight="1" x14ac:dyDescent="0.2"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</row>
    <row r="136" spans="2:37" ht="15" customHeight="1" x14ac:dyDescent="0.2"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</row>
    <row r="137" spans="2:37" ht="15" customHeight="1" x14ac:dyDescent="0.2"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</row>
    <row r="138" spans="2:37" ht="15" customHeight="1" x14ac:dyDescent="0.2"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</row>
    <row r="139" spans="2:37" ht="15" customHeight="1" x14ac:dyDescent="0.2"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</row>
    <row r="140" spans="2:37" ht="15" customHeight="1" x14ac:dyDescent="0.2"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102"/>
      <c r="AJ140" s="102"/>
      <c r="AK140" s="102"/>
    </row>
    <row r="141" spans="2:37" ht="15" customHeight="1" x14ac:dyDescent="0.2"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02"/>
      <c r="AJ141" s="102"/>
      <c r="AK141" s="102"/>
    </row>
    <row r="142" spans="2:37" ht="15" customHeight="1" x14ac:dyDescent="0.2"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</row>
    <row r="143" spans="2:37" ht="15" customHeight="1" x14ac:dyDescent="0.2"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</row>
    <row r="144" spans="2:37" ht="15" customHeight="1" x14ac:dyDescent="0.2"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</row>
    <row r="145" spans="2:37" ht="15" customHeight="1" x14ac:dyDescent="0.2"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</row>
    <row r="146" spans="2:37" ht="15" customHeight="1" x14ac:dyDescent="0.2"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</row>
    <row r="147" spans="2:37" ht="15" customHeight="1" x14ac:dyDescent="0.2"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</row>
    <row r="148" spans="2:37" ht="15" customHeight="1" x14ac:dyDescent="0.2"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</row>
    <row r="149" spans="2:37" ht="15" customHeight="1" x14ac:dyDescent="0.2"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</row>
    <row r="150" spans="2:37" ht="15" customHeight="1" x14ac:dyDescent="0.2"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</row>
    <row r="151" spans="2:37" ht="15" customHeight="1" x14ac:dyDescent="0.2"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</row>
    <row r="152" spans="2:37" ht="15" customHeight="1" x14ac:dyDescent="0.2"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</row>
    <row r="153" spans="2:37" ht="15" customHeight="1" x14ac:dyDescent="0.2"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</row>
    <row r="154" spans="2:37" ht="15" customHeight="1" x14ac:dyDescent="0.2"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</row>
    <row r="155" spans="2:37" ht="15" customHeight="1" x14ac:dyDescent="0.2"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</row>
    <row r="156" spans="2:37" ht="15" customHeight="1" x14ac:dyDescent="0.2"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</row>
    <row r="157" spans="2:37" ht="15" customHeight="1" x14ac:dyDescent="0.2"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</row>
    <row r="158" spans="2:37" ht="15" customHeight="1" x14ac:dyDescent="0.2"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</row>
    <row r="159" spans="2:37" ht="15" customHeight="1" x14ac:dyDescent="0.2"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</row>
    <row r="160" spans="2:37" ht="15" customHeight="1" x14ac:dyDescent="0.2"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/>
      <c r="AJ160" s="102"/>
      <c r="AK160" s="102"/>
    </row>
    <row r="161" spans="2:37" ht="15" customHeight="1" x14ac:dyDescent="0.2"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</row>
    <row r="162" spans="2:37" ht="15" customHeight="1" x14ac:dyDescent="0.2"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</row>
    <row r="163" spans="2:37" ht="15" customHeight="1" x14ac:dyDescent="0.2"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</row>
    <row r="164" spans="2:37" ht="15" customHeight="1" x14ac:dyDescent="0.2"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102"/>
      <c r="AJ164" s="102"/>
      <c r="AK164" s="102"/>
    </row>
    <row r="165" spans="2:37" ht="15" customHeight="1" x14ac:dyDescent="0.2"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</row>
    <row r="166" spans="2:37" ht="15" customHeight="1" x14ac:dyDescent="0.2"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</row>
    <row r="167" spans="2:37" ht="15" customHeight="1" x14ac:dyDescent="0.2"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</row>
    <row r="168" spans="2:37" ht="15" customHeight="1" x14ac:dyDescent="0.2"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</row>
    <row r="169" spans="2:37" ht="15" customHeight="1" x14ac:dyDescent="0.2"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</row>
    <row r="170" spans="2:37" ht="15" customHeight="1" x14ac:dyDescent="0.2"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</row>
    <row r="171" spans="2:37" ht="15" customHeight="1" x14ac:dyDescent="0.2"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</row>
    <row r="172" spans="2:37" ht="15" customHeight="1" x14ac:dyDescent="0.2"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</row>
    <row r="173" spans="2:37" ht="15" customHeight="1" x14ac:dyDescent="0.2"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</row>
    <row r="174" spans="2:37" ht="15" customHeight="1" x14ac:dyDescent="0.2"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</row>
    <row r="175" spans="2:37" ht="15" customHeight="1" x14ac:dyDescent="0.2"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</row>
    <row r="176" spans="2:37" ht="15" customHeight="1" x14ac:dyDescent="0.2"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</row>
    <row r="185" spans="2:37" ht="15" customHeight="1" x14ac:dyDescent="0.2"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</row>
    <row r="186" spans="2:37" ht="15" customHeight="1" x14ac:dyDescent="0.2"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</row>
    <row r="187" spans="2:37" ht="15" customHeight="1" x14ac:dyDescent="0.2"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</row>
    <row r="188" spans="2:37" ht="15" customHeight="1" x14ac:dyDescent="0.2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</row>
    <row r="189" spans="2:37" ht="15" customHeight="1" x14ac:dyDescent="0.2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</row>
    <row r="190" spans="2:37" ht="15" customHeight="1" x14ac:dyDescent="0.2"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</row>
    <row r="191" spans="2:37" ht="15" customHeight="1" x14ac:dyDescent="0.2"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</row>
    <row r="192" spans="2:37" ht="15" customHeight="1" x14ac:dyDescent="0.2"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</row>
    <row r="193" spans="2:37" ht="15" customHeight="1" x14ac:dyDescent="0.2"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</row>
    <row r="194" spans="2:37" ht="15" customHeight="1" x14ac:dyDescent="0.2"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</row>
    <row r="195" spans="2:37" ht="15" customHeight="1" x14ac:dyDescent="0.2"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</row>
    <row r="196" spans="2:37" ht="15" customHeight="1" x14ac:dyDescent="0.2"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</row>
    <row r="197" spans="2:37" ht="15" customHeight="1" x14ac:dyDescent="0.2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</row>
    <row r="198" spans="2:37" ht="15" customHeight="1" x14ac:dyDescent="0.2"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</row>
    <row r="199" spans="2:37" ht="15" customHeight="1" x14ac:dyDescent="0.2"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</row>
    <row r="200" spans="2:37" ht="15" customHeight="1" x14ac:dyDescent="0.2"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</row>
    <row r="201" spans="2:37" ht="15" customHeight="1" x14ac:dyDescent="0.2"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</row>
    <row r="202" spans="2:37" ht="15" customHeight="1" x14ac:dyDescent="0.2"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</row>
    <row r="203" spans="2:37" ht="15" customHeight="1" x14ac:dyDescent="0.2"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</row>
  </sheetData>
  <sortState ref="B10:AD11">
    <sortCondition ref="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24</v>
      </c>
      <c r="C1" s="2"/>
      <c r="D1" s="3"/>
      <c r="E1" s="4" t="s">
        <v>33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2015</v>
      </c>
      <c r="Y4" s="12" t="s">
        <v>25</v>
      </c>
      <c r="Z4" s="1" t="s">
        <v>26</v>
      </c>
      <c r="AA4" s="12">
        <v>14</v>
      </c>
      <c r="AB4" s="12">
        <v>1</v>
      </c>
      <c r="AC4" s="12">
        <v>5</v>
      </c>
      <c r="AD4" s="12">
        <v>7</v>
      </c>
      <c r="AE4" s="12">
        <v>26</v>
      </c>
      <c r="AF4" s="67">
        <v>0.32500000000000001</v>
      </c>
      <c r="AG4" s="10">
        <v>80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2016</v>
      </c>
      <c r="Y5" s="12" t="s">
        <v>27</v>
      </c>
      <c r="Z5" s="1" t="s">
        <v>26</v>
      </c>
      <c r="AA5" s="12">
        <v>15</v>
      </c>
      <c r="AB5" s="12">
        <v>5</v>
      </c>
      <c r="AC5" s="12">
        <v>17</v>
      </c>
      <c r="AD5" s="12">
        <v>21</v>
      </c>
      <c r="AE5" s="12">
        <v>74</v>
      </c>
      <c r="AF5" s="67">
        <v>0.61150000000000004</v>
      </c>
      <c r="AG5" s="10">
        <v>121</v>
      </c>
      <c r="AH5" s="7"/>
      <c r="AI5" s="7"/>
      <c r="AJ5" s="7" t="s">
        <v>28</v>
      </c>
      <c r="AK5" s="7"/>
      <c r="AL5" s="10"/>
      <c r="AM5" s="12">
        <v>3</v>
      </c>
      <c r="AN5" s="12">
        <v>1</v>
      </c>
      <c r="AO5" s="12">
        <v>0</v>
      </c>
      <c r="AP5" s="12">
        <v>3</v>
      </c>
      <c r="AQ5" s="12">
        <v>10</v>
      </c>
      <c r="AR5" s="64">
        <v>0.37030000000000002</v>
      </c>
      <c r="AS5" s="65">
        <v>27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2017</v>
      </c>
      <c r="Y6" s="12" t="s">
        <v>29</v>
      </c>
      <c r="Z6" s="1" t="s">
        <v>26</v>
      </c>
      <c r="AA6" s="12">
        <v>16</v>
      </c>
      <c r="AB6" s="12">
        <v>6</v>
      </c>
      <c r="AC6" s="12">
        <v>18</v>
      </c>
      <c r="AD6" s="12">
        <v>47</v>
      </c>
      <c r="AE6" s="12">
        <v>116</v>
      </c>
      <c r="AF6" s="67">
        <v>0.74829999999999997</v>
      </c>
      <c r="AG6" s="10">
        <v>155</v>
      </c>
      <c r="AH6" s="7"/>
      <c r="AI6" s="12" t="s">
        <v>29</v>
      </c>
      <c r="AJ6" s="12" t="s">
        <v>30</v>
      </c>
      <c r="AK6" s="12" t="s">
        <v>30</v>
      </c>
      <c r="AL6" s="10"/>
      <c r="AM6" s="12">
        <v>7</v>
      </c>
      <c r="AN6" s="12">
        <v>1</v>
      </c>
      <c r="AO6" s="12">
        <v>2</v>
      </c>
      <c r="AP6" s="12">
        <v>14</v>
      </c>
      <c r="AQ6" s="12">
        <v>35</v>
      </c>
      <c r="AR6" s="64">
        <v>0.59319999999999995</v>
      </c>
      <c r="AS6" s="68">
        <v>59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2018</v>
      </c>
      <c r="C7" s="14" t="s">
        <v>27</v>
      </c>
      <c r="D7" s="1" t="s">
        <v>31</v>
      </c>
      <c r="E7" s="12">
        <v>8</v>
      </c>
      <c r="F7" s="12">
        <v>1</v>
      </c>
      <c r="G7" s="12">
        <v>2</v>
      </c>
      <c r="H7" s="13">
        <v>3</v>
      </c>
      <c r="I7" s="12">
        <v>18</v>
      </c>
      <c r="J7" s="67">
        <v>0.38290000000000002</v>
      </c>
      <c r="K7" s="15">
        <v>47</v>
      </c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>
        <v>2018</v>
      </c>
      <c r="Y7" s="12" t="s">
        <v>32</v>
      </c>
      <c r="Z7" s="1" t="s">
        <v>26</v>
      </c>
      <c r="AA7" s="12">
        <v>8</v>
      </c>
      <c r="AB7" s="12">
        <v>1</v>
      </c>
      <c r="AC7" s="12">
        <v>2</v>
      </c>
      <c r="AD7" s="12">
        <v>12</v>
      </c>
      <c r="AE7" s="12">
        <v>42</v>
      </c>
      <c r="AF7" s="67">
        <v>0.63629999999999998</v>
      </c>
      <c r="AG7" s="10">
        <v>66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3</v>
      </c>
      <c r="AQ7" s="12">
        <v>6</v>
      </c>
      <c r="AR7" s="58">
        <v>0.5454</v>
      </c>
      <c r="AS7" s="10">
        <v>11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2019</v>
      </c>
      <c r="C8" s="14" t="s">
        <v>32</v>
      </c>
      <c r="D8" s="1" t="s">
        <v>31</v>
      </c>
      <c r="E8" s="12">
        <v>19</v>
      </c>
      <c r="F8" s="12">
        <v>1</v>
      </c>
      <c r="G8" s="12">
        <v>4</v>
      </c>
      <c r="H8" s="13">
        <v>14</v>
      </c>
      <c r="I8" s="12">
        <v>39</v>
      </c>
      <c r="J8" s="31">
        <v>0.4239</v>
      </c>
      <c r="K8" s="18">
        <v>92</v>
      </c>
      <c r="L8" s="39"/>
      <c r="M8" s="7"/>
      <c r="N8" s="7"/>
      <c r="O8" s="7"/>
      <c r="P8" s="10"/>
      <c r="Q8" s="12">
        <v>4</v>
      </c>
      <c r="R8" s="12">
        <v>1</v>
      </c>
      <c r="S8" s="13">
        <v>1</v>
      </c>
      <c r="T8" s="12">
        <v>3</v>
      </c>
      <c r="U8" s="12">
        <v>10</v>
      </c>
      <c r="V8" s="58">
        <v>0.3846</v>
      </c>
      <c r="W8" s="18">
        <v>26</v>
      </c>
      <c r="X8" s="12">
        <v>2019</v>
      </c>
      <c r="Y8" s="12" t="s">
        <v>36</v>
      </c>
      <c r="Z8" s="1" t="s">
        <v>26</v>
      </c>
      <c r="AA8" s="12">
        <v>1</v>
      </c>
      <c r="AB8" s="12">
        <v>0</v>
      </c>
      <c r="AC8" s="12">
        <v>2</v>
      </c>
      <c r="AD8" s="12">
        <v>1</v>
      </c>
      <c r="AE8" s="12">
        <v>6</v>
      </c>
      <c r="AF8" s="67">
        <v>0.75</v>
      </c>
      <c r="AG8" s="18">
        <v>8</v>
      </c>
      <c r="AH8" s="39"/>
      <c r="AI8" s="7"/>
      <c r="AJ8" s="7"/>
      <c r="AK8" s="7"/>
      <c r="AL8" s="10"/>
      <c r="AM8" s="12"/>
      <c r="AN8" s="12"/>
      <c r="AO8" s="12"/>
      <c r="AP8" s="12"/>
      <c r="AQ8" s="12"/>
      <c r="AR8" s="58"/>
      <c r="AS8" s="10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>
        <v>2020</v>
      </c>
      <c r="C9" s="12" t="s">
        <v>32</v>
      </c>
      <c r="D9" s="1" t="s">
        <v>31</v>
      </c>
      <c r="E9" s="12">
        <v>12</v>
      </c>
      <c r="F9" s="12">
        <v>0</v>
      </c>
      <c r="G9" s="12">
        <v>2</v>
      </c>
      <c r="H9" s="12">
        <v>2</v>
      </c>
      <c r="I9" s="12">
        <v>20</v>
      </c>
      <c r="J9" s="31">
        <v>0.3846</v>
      </c>
      <c r="K9" s="18">
        <v>52</v>
      </c>
      <c r="L9" s="39"/>
      <c r="M9" s="7"/>
      <c r="N9" s="7"/>
      <c r="O9" s="7"/>
      <c r="P9" s="133"/>
      <c r="Q9" s="12"/>
      <c r="R9" s="12"/>
      <c r="S9" s="13"/>
      <c r="T9" s="12"/>
      <c r="U9" s="12"/>
      <c r="V9" s="64"/>
      <c r="W9" s="18"/>
      <c r="X9" s="12">
        <v>2020</v>
      </c>
      <c r="Y9" s="12" t="s">
        <v>36</v>
      </c>
      <c r="Z9" s="1" t="s">
        <v>26</v>
      </c>
      <c r="AA9" s="12">
        <v>1</v>
      </c>
      <c r="AB9" s="12">
        <v>0</v>
      </c>
      <c r="AC9" s="12">
        <v>0</v>
      </c>
      <c r="AD9" s="12">
        <v>0</v>
      </c>
      <c r="AE9" s="12">
        <v>3</v>
      </c>
      <c r="AF9" s="31">
        <v>0.5</v>
      </c>
      <c r="AG9" s="18">
        <v>6</v>
      </c>
      <c r="AH9" s="39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8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14.25" x14ac:dyDescent="0.2">
      <c r="A10" s="15"/>
      <c r="B10" s="60" t="s">
        <v>13</v>
      </c>
      <c r="C10" s="61"/>
      <c r="D10" s="62"/>
      <c r="E10" s="35">
        <f>SUM(E4:E9)</f>
        <v>39</v>
      </c>
      <c r="F10" s="35">
        <f>SUM(F4:F9)</f>
        <v>2</v>
      </c>
      <c r="G10" s="35">
        <f>SUM(G4:G9)</f>
        <v>8</v>
      </c>
      <c r="H10" s="35">
        <f>SUM(H4:H9)</f>
        <v>19</v>
      </c>
      <c r="I10" s="35">
        <f>SUM(I4:I9)</f>
        <v>77</v>
      </c>
      <c r="J10" s="36">
        <f>PRODUCT(I10/K10)</f>
        <v>0.40314136125654448</v>
      </c>
      <c r="K10" s="20">
        <f>SUM(K4:K9)</f>
        <v>191</v>
      </c>
      <c r="L10" s="17"/>
      <c r="M10" s="28"/>
      <c r="N10" s="40"/>
      <c r="O10" s="41"/>
      <c r="P10" s="10"/>
      <c r="Q10" s="35">
        <f>SUM(Q4:Q9)</f>
        <v>4</v>
      </c>
      <c r="R10" s="35">
        <f>SUM(R4:R9)</f>
        <v>1</v>
      </c>
      <c r="S10" s="35">
        <f>SUM(S4:S9)</f>
        <v>1</v>
      </c>
      <c r="T10" s="35">
        <f>SUM(T4:T9)</f>
        <v>3</v>
      </c>
      <c r="U10" s="35">
        <f>SUM(U4:U9)</f>
        <v>10</v>
      </c>
      <c r="V10" s="36">
        <f>PRODUCT(U10/W10)</f>
        <v>0.38461538461538464</v>
      </c>
      <c r="W10" s="20">
        <f>SUM(W4:W9)</f>
        <v>26</v>
      </c>
      <c r="X10" s="63" t="s">
        <v>13</v>
      </c>
      <c r="Y10" s="11"/>
      <c r="Z10" s="9"/>
      <c r="AA10" s="35">
        <f>SUM(AA4:AA9)</f>
        <v>55</v>
      </c>
      <c r="AB10" s="35">
        <f>SUM(AB4:AB9)</f>
        <v>13</v>
      </c>
      <c r="AC10" s="35">
        <f>SUM(AC4:AC9)</f>
        <v>44</v>
      </c>
      <c r="AD10" s="35">
        <f>SUM(AD4:AD9)</f>
        <v>88</v>
      </c>
      <c r="AE10" s="35">
        <f>SUM(AE4:AE9)</f>
        <v>267</v>
      </c>
      <c r="AF10" s="36">
        <f>PRODUCT(AE10/AG10)</f>
        <v>0.61238532110091748</v>
      </c>
      <c r="AG10" s="20">
        <f>SUM(AG4:AG9)</f>
        <v>436</v>
      </c>
      <c r="AH10" s="17"/>
      <c r="AI10" s="28"/>
      <c r="AJ10" s="40"/>
      <c r="AK10" s="41"/>
      <c r="AL10" s="10"/>
      <c r="AM10" s="35">
        <f>SUM(AM4:AM9)</f>
        <v>12</v>
      </c>
      <c r="AN10" s="35">
        <f>SUM(AN4:AN9)</f>
        <v>2</v>
      </c>
      <c r="AO10" s="35">
        <f>SUM(AO4:AO9)</f>
        <v>2</v>
      </c>
      <c r="AP10" s="35">
        <f>SUM(AP4:AP9)</f>
        <v>20</v>
      </c>
      <c r="AQ10" s="35">
        <f>SUM(AQ4:AQ9)</f>
        <v>51</v>
      </c>
      <c r="AR10" s="36">
        <f>PRODUCT(AQ10/AS10)</f>
        <v>0.52577319587628868</v>
      </c>
      <c r="AS10" s="38">
        <f>SUM(AS4:AS9)</f>
        <v>97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37"/>
      <c r="K11" s="18"/>
      <c r="L11" s="10"/>
      <c r="M11" s="10"/>
      <c r="N11" s="10"/>
      <c r="O11" s="10"/>
      <c r="P11" s="15"/>
      <c r="Q11" s="15"/>
      <c r="R11" s="16"/>
      <c r="S11" s="15"/>
      <c r="T11" s="15"/>
      <c r="U11" s="10"/>
      <c r="V11" s="10"/>
      <c r="W11" s="18"/>
      <c r="X11" s="15"/>
      <c r="Y11" s="15"/>
      <c r="Z11" s="15"/>
      <c r="AA11" s="15"/>
      <c r="AB11" s="15"/>
      <c r="AC11" s="15"/>
      <c r="AD11" s="15"/>
      <c r="AE11" s="15"/>
      <c r="AF11" s="37"/>
      <c r="AG11" s="18"/>
      <c r="AH11" s="10"/>
      <c r="AI11" s="10"/>
      <c r="AJ11" s="10"/>
      <c r="AK11" s="10"/>
      <c r="AL11" s="15"/>
      <c r="AM11" s="15"/>
      <c r="AN11" s="16"/>
      <c r="AO11" s="15"/>
      <c r="AP11" s="15"/>
      <c r="AQ11" s="10"/>
      <c r="AR11" s="10"/>
      <c r="AS11" s="18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6"/>
      <c r="R12" s="16" t="s">
        <v>10</v>
      </c>
      <c r="S12" s="16"/>
      <c r="T12" s="53" t="s">
        <v>35</v>
      </c>
      <c r="U12" s="10"/>
      <c r="V12" s="18"/>
      <c r="W12" s="18"/>
      <c r="X12" s="42"/>
      <c r="Y12" s="42"/>
      <c r="Z12" s="42"/>
      <c r="AA12" s="42"/>
      <c r="AB12" s="42"/>
      <c r="AC12" s="16"/>
      <c r="AD12" s="16"/>
      <c r="AE12" s="16"/>
      <c r="AF12" s="15"/>
      <c r="AG12" s="15"/>
      <c r="AH12" s="15"/>
      <c r="AI12" s="15"/>
      <c r="AJ12" s="15"/>
      <c r="AK12" s="15"/>
      <c r="AM12" s="18"/>
      <c r="AN12" s="42"/>
      <c r="AO12" s="42"/>
      <c r="AP12" s="42"/>
      <c r="AQ12" s="42"/>
      <c r="AR12" s="42"/>
      <c r="AS12" s="42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50" t="s">
        <v>15</v>
      </c>
      <c r="C13" s="3"/>
      <c r="D13" s="51"/>
      <c r="E13" s="46">
        <v>3</v>
      </c>
      <c r="F13" s="46">
        <v>0</v>
      </c>
      <c r="G13" s="46">
        <v>0</v>
      </c>
      <c r="H13" s="46">
        <v>2</v>
      </c>
      <c r="I13" s="46">
        <v>10</v>
      </c>
      <c r="J13" s="59">
        <v>0.47599999999999998</v>
      </c>
      <c r="K13" s="15">
        <f>PRODUCT(I13/J13)</f>
        <v>21.008403361344538</v>
      </c>
      <c r="L13" s="52">
        <f>PRODUCT((F13+G13)/E13)</f>
        <v>0</v>
      </c>
      <c r="M13" s="52">
        <f>PRODUCT(H13/E13)</f>
        <v>0.66666666666666663</v>
      </c>
      <c r="N13" s="52">
        <f>PRODUCT((F13+G13+H13)/E13)</f>
        <v>0.66666666666666663</v>
      </c>
      <c r="O13" s="52">
        <f>PRODUCT(I13/E13)</f>
        <v>3.3333333333333335</v>
      </c>
      <c r="Q13" s="16"/>
      <c r="R13" s="16"/>
      <c r="S13" s="16"/>
      <c r="T13" s="53" t="s">
        <v>34</v>
      </c>
      <c r="U13" s="15"/>
      <c r="V13" s="15"/>
      <c r="W13" s="15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6"/>
      <c r="AO13" s="16"/>
      <c r="AP13" s="16"/>
      <c r="AQ13" s="16"/>
      <c r="AR13" s="16"/>
      <c r="AS13" s="16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32" t="s">
        <v>11</v>
      </c>
      <c r="C14" s="33"/>
      <c r="D14" s="34"/>
      <c r="E14" s="46">
        <f>PRODUCT(E10+Q10)</f>
        <v>43</v>
      </c>
      <c r="F14" s="46">
        <f>PRODUCT(F10+R10)</f>
        <v>3</v>
      </c>
      <c r="G14" s="46">
        <f>PRODUCT(G10+S10)</f>
        <v>9</v>
      </c>
      <c r="H14" s="46">
        <f>PRODUCT(H10+T10)</f>
        <v>22</v>
      </c>
      <c r="I14" s="46">
        <f>PRODUCT(I10+U10)</f>
        <v>87</v>
      </c>
      <c r="J14" s="59">
        <f>PRODUCT(I14/K14)</f>
        <v>0.4009216589861751</v>
      </c>
      <c r="K14" s="15">
        <f>PRODUCT(K10+W10)</f>
        <v>217</v>
      </c>
      <c r="L14" s="52">
        <f>PRODUCT((F14+G14)/E14)</f>
        <v>0.27906976744186046</v>
      </c>
      <c r="M14" s="52">
        <f>PRODUCT(H14/E14)</f>
        <v>0.51162790697674421</v>
      </c>
      <c r="N14" s="52">
        <f>PRODUCT((F14+G14+H14)/E14)</f>
        <v>0.79069767441860461</v>
      </c>
      <c r="O14" s="52">
        <f>PRODUCT(I14/E14)</f>
        <v>2.0232558139534884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19" t="s">
        <v>12</v>
      </c>
      <c r="C15" s="30"/>
      <c r="D15" s="29"/>
      <c r="E15" s="46">
        <f>PRODUCT(AA10+AM10)</f>
        <v>67</v>
      </c>
      <c r="F15" s="46">
        <f>PRODUCT(AB10+AN10)</f>
        <v>15</v>
      </c>
      <c r="G15" s="46">
        <f>PRODUCT(AC10+AO10)</f>
        <v>46</v>
      </c>
      <c r="H15" s="46">
        <f>PRODUCT(AD10+AP10)</f>
        <v>108</v>
      </c>
      <c r="I15" s="46">
        <f>PRODUCT(AE10+AQ10)</f>
        <v>318</v>
      </c>
      <c r="J15" s="59">
        <f>PRODUCT(I15/K15)</f>
        <v>0.59662288930581608</v>
      </c>
      <c r="K15" s="10">
        <f>PRODUCT(AG10+AS10)</f>
        <v>533</v>
      </c>
      <c r="L15" s="52">
        <f>PRODUCT((F15+G15)/E15)</f>
        <v>0.91044776119402981</v>
      </c>
      <c r="M15" s="52">
        <f>PRODUCT(H15/E15)</f>
        <v>1.6119402985074627</v>
      </c>
      <c r="N15" s="52">
        <f>PRODUCT((F15+G15+H15)/E15)</f>
        <v>2.5223880597014925</v>
      </c>
      <c r="O15" s="52">
        <f>PRODUCT(I15/E15)</f>
        <v>4.7462686567164178</v>
      </c>
      <c r="Q15" s="16"/>
      <c r="R15" s="16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0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43" t="s">
        <v>13</v>
      </c>
      <c r="C16" s="44"/>
      <c r="D16" s="45"/>
      <c r="E16" s="46">
        <f>SUM(E13:E15)</f>
        <v>113</v>
      </c>
      <c r="F16" s="46">
        <f t="shared" ref="F16:I16" si="0">SUM(F13:F15)</f>
        <v>18</v>
      </c>
      <c r="G16" s="46">
        <f t="shared" si="0"/>
        <v>55</v>
      </c>
      <c r="H16" s="46">
        <f t="shared" si="0"/>
        <v>132</v>
      </c>
      <c r="I16" s="46">
        <f t="shared" si="0"/>
        <v>415</v>
      </c>
      <c r="J16" s="59">
        <f>PRODUCT(I16/K16)</f>
        <v>0.53825613079019075</v>
      </c>
      <c r="K16" s="15">
        <f>SUM(K13:K15)</f>
        <v>771.00840336134456</v>
      </c>
      <c r="L16" s="52">
        <f>PRODUCT((F16+G16)/E16)</f>
        <v>0.64601769911504425</v>
      </c>
      <c r="M16" s="52">
        <f>PRODUCT(H16/E16)</f>
        <v>1.168141592920354</v>
      </c>
      <c r="N16" s="52">
        <f>PRODUCT((F16+G16+H16)/E16)</f>
        <v>1.8141592920353982</v>
      </c>
      <c r="O16" s="52">
        <f>PRODUCT(I16/E16)</f>
        <v>3.6725663716814161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0"/>
      <c r="F17" s="10"/>
      <c r="G17" s="10"/>
      <c r="H17" s="10"/>
      <c r="I17" s="10"/>
      <c r="J17" s="15"/>
      <c r="K17" s="15"/>
      <c r="L17" s="10"/>
      <c r="M17" s="10"/>
      <c r="N17" s="10"/>
      <c r="O17" s="10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0"/>
      <c r="AL181" s="10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</sheetData>
  <sortState ref="B8:AI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2020-09-09T16:44:38Z</dcterms:modified>
</cp:coreProperties>
</file>