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6" i="2" l="1"/>
  <c r="O14" i="2"/>
  <c r="O13" i="2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4" i="2" l="1"/>
  <c r="H16" i="2"/>
  <c r="K16" i="2"/>
  <c r="I16" i="2"/>
  <c r="O15" i="2"/>
  <c r="M16" i="2"/>
  <c r="N15" i="2"/>
  <c r="N14" i="2"/>
  <c r="M15" i="2"/>
  <c r="M14" i="2"/>
  <c r="F16" i="2"/>
  <c r="L14" i="2"/>
  <c r="L15" i="2"/>
  <c r="N16" i="2" l="1"/>
  <c r="L16" i="2"/>
  <c r="G14" i="3" l="1"/>
  <c r="E14" i="3"/>
  <c r="H11" i="3"/>
  <c r="H14" i="3" s="1"/>
  <c r="G11" i="3"/>
  <c r="F11" i="3"/>
  <c r="F14" i="3" s="1"/>
  <c r="I14" i="3" s="1"/>
  <c r="E11" i="3"/>
  <c r="U8" i="3"/>
  <c r="T8" i="3"/>
  <c r="S8" i="3"/>
  <c r="Q8" i="3"/>
  <c r="P8" i="3"/>
  <c r="O8" i="3"/>
  <c r="M8" i="3"/>
  <c r="L8" i="3"/>
  <c r="K8" i="3"/>
  <c r="I8" i="3"/>
  <c r="I6" i="3"/>
  <c r="I5" i="3"/>
  <c r="I11" i="3" l="1"/>
</calcChain>
</file>

<file path=xl/sharedStrings.xml><?xml version="1.0" encoding="utf-8"?>
<sst xmlns="http://schemas.openxmlformats.org/spreadsheetml/2006/main" count="228" uniqueCount="91">
  <si>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</si>
  <si>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</si>
  <si>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</si>
  <si>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</si>
  <si>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</si>
  <si>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</si>
  <si>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</si>
  <si>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</si>
  <si>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</si>
  <si>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</si>
  <si>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</si>
  <si>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</si>
  <si>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</si>
  <si>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</si>
  <si>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</si>
  <si>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</si>
  <si>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</si>
  <si>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</si>
  <si>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</si>
  <si>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</si>
  <si>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</si>
  <si>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</si>
  <si>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</si>
  <si>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</si>
  <si>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</si>
  <si>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</si>
  <si>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</si>
  <si>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</si>
  <si>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</si>
  <si>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</si>
  <si>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</si>
  <si>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</si>
  <si>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</si>
  <si>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Teijo Kytösalmi</t>
  </si>
  <si>
    <t>1.</t>
  </si>
  <si>
    <t>IPV</t>
  </si>
  <si>
    <t>8.</t>
  </si>
  <si>
    <t>VM</t>
  </si>
  <si>
    <t>7.</t>
  </si>
  <si>
    <t>6.</t>
  </si>
  <si>
    <t>3.  ottelu</t>
  </si>
  <si>
    <t>11.05. 1975  Kiri - IPV  14-2</t>
  </si>
  <si>
    <t>06.07. 1975  UPV - IPV  5-1</t>
  </si>
  <si>
    <t xml:space="preserve">  19 v   2 kk 20 pv</t>
  </si>
  <si>
    <t xml:space="preserve">  19 v   4 kk 15 pv</t>
  </si>
  <si>
    <t>4.</t>
  </si>
  <si>
    <t>Seurat</t>
  </si>
  <si>
    <t>VM = Vaasan Maila  (1933)</t>
  </si>
  <si>
    <t>ykkössarja</t>
  </si>
  <si>
    <t>IPV = Imatran Pallo-Veikot  (1957)</t>
  </si>
  <si>
    <t>----</t>
  </si>
  <si>
    <t>21.2.1946</t>
  </si>
  <si>
    <t>MESTARUUSSARJA</t>
  </si>
  <si>
    <t>URA SM-SARJASSA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</si>
  <si>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</si>
  <si>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</si>
  <si>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</si>
  <si>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</si>
  <si>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</si>
  <si>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</si>
  <si>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</si>
  <si>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</si>
  <si>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14.</t>
  </si>
  <si>
    <t>10.</t>
  </si>
  <si>
    <t>5.</t>
  </si>
  <si>
    <t xml:space="preserve"> NYP,  8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</si>
  <si>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</si>
  <si>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</si>
  <si>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</si>
  <si>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</si>
  <si>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</si>
  <si>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</si>
  <si>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</si>
  <si>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IPV = Imatran Pallo-Veikot  (1955)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</si>
  <si>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</si>
  <si>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</si>
  <si>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</si>
  <si>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</si>
  <si>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</si>
  <si>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</si>
  <si>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</si>
  <si>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</si>
  <si>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</si>
  <si>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</si>
  <si>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</si>
  <si>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</si>
  <si>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</si>
  <si>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</si>
  <si>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</si>
  <si>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IPV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</si>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</sst>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/>
    <xf numFmtId="0" fontId="8" fillId="7" borderId="2" xfId="0" applyFont="1" applyFill="1" applyBorder="1" applyAlignment="1">
      <alignment vertical="top"/>
    </xf>
    <xf numFmtId="0" fontId="9" fillId="7" borderId="3" xfId="0" applyFont="1" applyFill="1" applyBorder="1" applyAlignment="1">
      <alignment horizontal="left"/>
    </xf>
    <xf numFmtId="0" fontId="5" fillId="7" borderId="3" xfId="0" applyFont="1" applyFill="1" applyBorder="1" applyAlignment="1"/>
    <xf numFmtId="0" fontId="5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7" borderId="4" xfId="0" applyFont="1" applyFill="1" applyBorder="1" applyAlignment="1"/>
    <xf numFmtId="0" fontId="2" fillId="2" borderId="0" xfId="0" applyFont="1" applyFill="1" applyAlignment="1"/>
    <xf numFmtId="0" fontId="2" fillId="0" borderId="0" xfId="0" applyFont="1" applyAlignment="1"/>
    <xf numFmtId="0" fontId="10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6" fillId="0" borderId="0" xfId="0" applyFont="1" applyAlignment="1"/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7" xfId="0" applyFont="1" applyFill="1" applyBorder="1" applyAlignment="1"/>
    <xf numFmtId="0" fontId="4" fillId="2" borderId="15" xfId="0" applyFont="1" applyFill="1" applyBorder="1" applyAlignment="1"/>
    <xf numFmtId="0" fontId="4" fillId="4" borderId="2" xfId="0" applyFont="1" applyFill="1" applyBorder="1" applyAlignment="1"/>
    <xf numFmtId="0" fontId="4" fillId="4" borderId="6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6" xfId="0" applyFont="1" applyFill="1" applyBorder="1" applyAlignment="1"/>
    <xf numFmtId="0" fontId="2" fillId="8" borderId="0" xfId="0" applyFont="1" applyFill="1" applyAlignment="1"/>
    <xf numFmtId="0" fontId="4" fillId="2" borderId="0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2" customWidth="1"/>
    <col min="16" max="20" width="5.7109375" style="80" customWidth="1"/>
    <col min="21" max="21" width="8.7109375" style="80" customWidth="1"/>
    <col min="22" max="22" width="0.7109375" style="32" customWidth="1"/>
    <col min="23" max="27" width="5.7109375" style="80" customWidth="1"/>
    <col min="28" max="28" width="8.7109375" style="80" customWidth="1"/>
    <col min="29" max="29" width="0.7109375" style="32" customWidth="1"/>
    <col min="30" max="35" width="5.7109375" style="80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9"/>
      <c r="W2" s="22" t="s">
        <v>15</v>
      </c>
      <c r="X2" s="14"/>
      <c r="Y2" s="14"/>
      <c r="Z2" s="14"/>
      <c r="AA2" s="14"/>
      <c r="AB2" s="14"/>
      <c r="AC2" s="89"/>
      <c r="AD2" s="22" t="s">
        <v>74</v>
      </c>
      <c r="AE2" s="14"/>
      <c r="AF2" s="14"/>
      <c r="AG2" s="20"/>
      <c r="AH2" s="14" t="s">
        <v>75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1975</v>
      </c>
      <c r="C4" s="25" t="s">
        <v>39</v>
      </c>
      <c r="D4" s="26" t="s">
        <v>35</v>
      </c>
      <c r="E4" s="25">
        <v>6</v>
      </c>
      <c r="F4" s="25">
        <v>1</v>
      </c>
      <c r="G4" s="25">
        <v>0</v>
      </c>
      <c r="H4" s="25">
        <v>1</v>
      </c>
      <c r="I4" s="25"/>
      <c r="J4" s="25"/>
      <c r="K4" s="25"/>
      <c r="L4" s="25"/>
      <c r="M4" s="25"/>
      <c r="N4" s="27"/>
      <c r="O4" s="32"/>
      <c r="P4" s="25"/>
      <c r="Q4" s="25"/>
      <c r="R4" s="25"/>
      <c r="S4" s="25"/>
      <c r="T4" s="25"/>
      <c r="U4" s="25"/>
      <c r="V4" s="32"/>
      <c r="W4" s="25"/>
      <c r="X4" s="25"/>
      <c r="Y4" s="25"/>
      <c r="Z4" s="25"/>
      <c r="AA4" s="25"/>
      <c r="AB4" s="25"/>
      <c r="AC4" s="32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1976</v>
      </c>
      <c r="C5" s="25" t="s">
        <v>45</v>
      </c>
      <c r="D5" s="26" t="s">
        <v>35</v>
      </c>
      <c r="E5" s="25">
        <v>14</v>
      </c>
      <c r="F5" s="25">
        <v>1</v>
      </c>
      <c r="G5" s="28">
        <v>4</v>
      </c>
      <c r="H5" s="25">
        <v>6</v>
      </c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5"/>
      <c r="V5" s="24"/>
      <c r="W5" s="25"/>
      <c r="X5" s="25"/>
      <c r="Y5" s="25"/>
      <c r="Z5" s="25"/>
      <c r="AA5" s="25"/>
      <c r="AB5" s="25"/>
      <c r="AC5" s="24"/>
      <c r="AD5" s="25"/>
      <c r="AE5" s="29"/>
      <c r="AF5" s="29"/>
      <c r="AG5" s="25"/>
      <c r="AH5" s="25"/>
      <c r="AI5" s="25"/>
      <c r="AJ5" s="9"/>
    </row>
    <row r="6" spans="1:36" s="23" customFormat="1" ht="15" customHeight="1" x14ac:dyDescent="0.2">
      <c r="A6" s="9"/>
      <c r="B6" s="25">
        <v>1977</v>
      </c>
      <c r="C6" s="25" t="s">
        <v>34</v>
      </c>
      <c r="D6" s="26" t="s">
        <v>35</v>
      </c>
      <c r="E6" s="25">
        <v>3</v>
      </c>
      <c r="F6" s="25">
        <v>0</v>
      </c>
      <c r="G6" s="25">
        <v>2</v>
      </c>
      <c r="H6" s="25">
        <v>0</v>
      </c>
      <c r="I6" s="25">
        <v>5</v>
      </c>
      <c r="J6" s="25">
        <v>1</v>
      </c>
      <c r="K6" s="25">
        <v>0</v>
      </c>
      <c r="L6" s="25">
        <v>2</v>
      </c>
      <c r="M6" s="25">
        <v>2</v>
      </c>
      <c r="N6" s="31" t="s">
        <v>50</v>
      </c>
      <c r="O6" s="24"/>
      <c r="P6" s="25"/>
      <c r="Q6" s="25"/>
      <c r="R6" s="25"/>
      <c r="S6" s="25"/>
      <c r="T6" s="25"/>
      <c r="U6" s="25"/>
      <c r="V6" s="24"/>
      <c r="W6" s="25"/>
      <c r="X6" s="25"/>
      <c r="Y6" s="25"/>
      <c r="Z6" s="25"/>
      <c r="AA6" s="25"/>
      <c r="AB6" s="25"/>
      <c r="AC6" s="24"/>
      <c r="AD6" s="25"/>
      <c r="AE6" s="29"/>
      <c r="AF6" s="29"/>
      <c r="AG6" s="25">
        <v>1</v>
      </c>
      <c r="AH6" s="25"/>
      <c r="AI6" s="25"/>
      <c r="AJ6" s="9"/>
    </row>
    <row r="7" spans="1:36" s="23" customFormat="1" ht="15" customHeight="1" x14ac:dyDescent="0.25">
      <c r="A7" s="9"/>
      <c r="B7" s="25">
        <v>1978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32"/>
      <c r="P7" s="25"/>
      <c r="Q7" s="25"/>
      <c r="R7" s="25"/>
      <c r="S7" s="25"/>
      <c r="T7" s="25"/>
      <c r="U7" s="25"/>
      <c r="V7" s="32"/>
      <c r="W7" s="25"/>
      <c r="X7" s="25"/>
      <c r="Y7" s="25"/>
      <c r="Z7" s="25"/>
      <c r="AA7" s="25"/>
      <c r="AB7" s="25"/>
      <c r="AC7" s="32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1979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27"/>
      <c r="O8" s="32"/>
      <c r="P8" s="25"/>
      <c r="Q8" s="25"/>
      <c r="R8" s="25"/>
      <c r="S8" s="25"/>
      <c r="T8" s="25"/>
      <c r="U8" s="25"/>
      <c r="V8" s="32"/>
      <c r="W8" s="34"/>
      <c r="X8" s="34"/>
      <c r="Y8" s="34"/>
      <c r="Z8" s="34"/>
      <c r="AA8" s="34"/>
      <c r="AB8" s="69"/>
      <c r="AC8" s="32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1980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7"/>
      <c r="O9" s="32"/>
      <c r="P9" s="25"/>
      <c r="Q9" s="25"/>
      <c r="R9" s="28"/>
      <c r="S9" s="25"/>
      <c r="T9" s="25"/>
      <c r="U9" s="25"/>
      <c r="V9" s="32"/>
      <c r="W9" s="34"/>
      <c r="X9" s="34"/>
      <c r="Y9" s="34"/>
      <c r="Z9" s="34"/>
      <c r="AA9" s="34"/>
      <c r="AB9" s="69"/>
      <c r="AC9" s="32"/>
      <c r="AD9" s="25"/>
      <c r="AE9" s="29"/>
      <c r="AF9" s="33"/>
      <c r="AG9" s="28"/>
      <c r="AH9" s="30"/>
      <c r="AI9" s="25"/>
      <c r="AJ9" s="9"/>
    </row>
    <row r="10" spans="1:36" s="23" customFormat="1" ht="15" customHeight="1" x14ac:dyDescent="0.25">
      <c r="A10" s="9"/>
      <c r="B10" s="35">
        <v>1981</v>
      </c>
      <c r="C10" s="35" t="s">
        <v>34</v>
      </c>
      <c r="D10" s="36" t="s">
        <v>37</v>
      </c>
      <c r="E10" s="35"/>
      <c r="F10" s="37" t="s">
        <v>48</v>
      </c>
      <c r="G10" s="38"/>
      <c r="H10" s="39"/>
      <c r="I10" s="35"/>
      <c r="J10" s="35"/>
      <c r="K10" s="35"/>
      <c r="L10" s="35"/>
      <c r="M10" s="35"/>
      <c r="N10" s="40"/>
      <c r="O10" s="32"/>
      <c r="P10" s="25"/>
      <c r="Q10" s="25"/>
      <c r="R10" s="25"/>
      <c r="S10" s="25"/>
      <c r="T10" s="25"/>
      <c r="U10" s="25"/>
      <c r="V10" s="32"/>
      <c r="W10" s="34"/>
      <c r="X10" s="34"/>
      <c r="Y10" s="34"/>
      <c r="Z10" s="34"/>
      <c r="AA10" s="34"/>
      <c r="AB10" s="69"/>
      <c r="AC10" s="32"/>
      <c r="AD10" s="25"/>
      <c r="AE10" s="25"/>
      <c r="AF10" s="28"/>
      <c r="AG10" s="28"/>
      <c r="AH10" s="30"/>
      <c r="AI10" s="25"/>
      <c r="AJ10" s="9"/>
    </row>
    <row r="11" spans="1:36" s="23" customFormat="1" ht="15" customHeight="1" x14ac:dyDescent="0.25">
      <c r="A11" s="9"/>
      <c r="B11" s="25">
        <v>1982</v>
      </c>
      <c r="C11" s="25" t="s">
        <v>36</v>
      </c>
      <c r="D11" s="41" t="s">
        <v>37</v>
      </c>
      <c r="E11" s="25">
        <v>20</v>
      </c>
      <c r="F11" s="25">
        <v>0</v>
      </c>
      <c r="G11" s="25">
        <v>1</v>
      </c>
      <c r="H11" s="25">
        <v>13</v>
      </c>
      <c r="I11" s="25">
        <v>50</v>
      </c>
      <c r="J11" s="25">
        <v>12</v>
      </c>
      <c r="K11" s="25">
        <v>24</v>
      </c>
      <c r="L11" s="25">
        <v>13</v>
      </c>
      <c r="M11" s="25">
        <v>1</v>
      </c>
      <c r="N11" s="27">
        <v>0.38759689922480622</v>
      </c>
      <c r="O11" s="32"/>
      <c r="P11" s="25"/>
      <c r="Q11" s="25"/>
      <c r="R11" s="25"/>
      <c r="S11" s="25"/>
      <c r="T11" s="25"/>
      <c r="U11" s="25"/>
      <c r="V11" s="32"/>
      <c r="W11" s="34">
        <v>6</v>
      </c>
      <c r="X11" s="34">
        <v>0</v>
      </c>
      <c r="Y11" s="34">
        <v>2</v>
      </c>
      <c r="Z11" s="34">
        <v>1</v>
      </c>
      <c r="AA11" s="34">
        <v>15</v>
      </c>
      <c r="AB11" s="69">
        <v>0.34899999999999998</v>
      </c>
      <c r="AC11" s="32"/>
      <c r="AD11" s="25"/>
      <c r="AE11" s="29"/>
      <c r="AF11" s="33"/>
      <c r="AG11" s="28"/>
      <c r="AH11" s="30"/>
      <c r="AI11" s="25"/>
      <c r="AJ11" s="9"/>
    </row>
    <row r="12" spans="1:36" s="23" customFormat="1" ht="15" customHeight="1" x14ac:dyDescent="0.25">
      <c r="A12" s="9"/>
      <c r="B12" s="25">
        <v>1983</v>
      </c>
      <c r="C12" s="25" t="s">
        <v>38</v>
      </c>
      <c r="D12" s="41" t="s">
        <v>35</v>
      </c>
      <c r="E12" s="25">
        <v>6</v>
      </c>
      <c r="F12" s="25">
        <v>0</v>
      </c>
      <c r="G12" s="25">
        <v>1</v>
      </c>
      <c r="H12" s="25">
        <v>3</v>
      </c>
      <c r="I12" s="25">
        <v>12</v>
      </c>
      <c r="J12" s="25">
        <v>5</v>
      </c>
      <c r="K12" s="25">
        <v>4</v>
      </c>
      <c r="L12" s="25">
        <v>2</v>
      </c>
      <c r="M12" s="25">
        <v>1</v>
      </c>
      <c r="N12" s="27">
        <v>0.41379310344827586</v>
      </c>
      <c r="O12" s="32"/>
      <c r="P12" s="25"/>
      <c r="Q12" s="25"/>
      <c r="R12" s="25"/>
      <c r="S12" s="25"/>
      <c r="T12" s="25"/>
      <c r="U12" s="25"/>
      <c r="V12" s="32"/>
      <c r="W12" s="34"/>
      <c r="X12" s="34"/>
      <c r="Y12" s="34"/>
      <c r="Z12" s="34"/>
      <c r="AA12" s="34"/>
      <c r="AB12" s="69"/>
      <c r="AC12" s="32"/>
      <c r="AD12" s="25"/>
      <c r="AE12" s="25"/>
      <c r="AF12" s="28"/>
      <c r="AG12" s="28"/>
      <c r="AH12" s="30"/>
      <c r="AI12" s="25"/>
      <c r="AJ12" s="9"/>
    </row>
    <row r="13" spans="1:36" s="23" customFormat="1" ht="15" customHeight="1" x14ac:dyDescent="0.25">
      <c r="A13" s="9"/>
      <c r="B13" s="25">
        <v>1984</v>
      </c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7"/>
      <c r="O13" s="32"/>
      <c r="P13" s="25"/>
      <c r="Q13" s="25"/>
      <c r="R13" s="25"/>
      <c r="S13" s="25"/>
      <c r="T13" s="25"/>
      <c r="U13" s="25"/>
      <c r="V13" s="32"/>
      <c r="W13" s="34"/>
      <c r="X13" s="34"/>
      <c r="Y13" s="34"/>
      <c r="Z13" s="34"/>
      <c r="AA13" s="34"/>
      <c r="AB13" s="69"/>
      <c r="AC13" s="32"/>
      <c r="AD13" s="25"/>
      <c r="AE13" s="25"/>
      <c r="AF13" s="28"/>
      <c r="AG13" s="28"/>
      <c r="AH13" s="30"/>
      <c r="AI13" s="25"/>
      <c r="AJ13" s="9"/>
    </row>
    <row r="14" spans="1:36" s="23" customFormat="1" ht="15" customHeight="1" x14ac:dyDescent="0.25">
      <c r="A14" s="9"/>
      <c r="B14" s="190">
        <v>1985</v>
      </c>
      <c r="C14" s="190" t="s">
        <v>64</v>
      </c>
      <c r="D14" s="184" t="s">
        <v>89</v>
      </c>
      <c r="E14" s="190"/>
      <c r="F14" s="184" t="s">
        <v>90</v>
      </c>
      <c r="G14" s="190"/>
      <c r="H14" s="190"/>
      <c r="I14" s="190"/>
      <c r="J14" s="190"/>
      <c r="K14" s="190"/>
      <c r="L14" s="190"/>
      <c r="M14" s="190"/>
      <c r="N14" s="191"/>
      <c r="O14" s="32"/>
      <c r="P14" s="25"/>
      <c r="Q14" s="25"/>
      <c r="R14" s="25"/>
      <c r="S14" s="25"/>
      <c r="T14" s="25"/>
      <c r="U14" s="25"/>
      <c r="V14" s="32"/>
      <c r="W14" s="34"/>
      <c r="X14" s="34"/>
      <c r="Y14" s="34"/>
      <c r="Z14" s="34"/>
      <c r="AA14" s="34"/>
      <c r="AB14" s="69"/>
      <c r="AC14" s="32"/>
      <c r="AD14" s="25"/>
      <c r="AE14" s="25"/>
      <c r="AF14" s="28"/>
      <c r="AG14" s="28"/>
      <c r="AH14" s="30"/>
      <c r="AI14" s="25"/>
      <c r="AJ14" s="9"/>
    </row>
    <row r="15" spans="1:36" s="23" customFormat="1" ht="15" customHeight="1" x14ac:dyDescent="0.25">
      <c r="A15" s="9"/>
      <c r="B15" s="190">
        <v>1986</v>
      </c>
      <c r="C15" s="190" t="s">
        <v>64</v>
      </c>
      <c r="D15" s="184" t="s">
        <v>89</v>
      </c>
      <c r="E15" s="190"/>
      <c r="F15" s="184" t="s">
        <v>90</v>
      </c>
      <c r="G15" s="190"/>
      <c r="H15" s="190"/>
      <c r="I15" s="190"/>
      <c r="J15" s="190"/>
      <c r="K15" s="190"/>
      <c r="L15" s="190"/>
      <c r="M15" s="190"/>
      <c r="N15" s="191"/>
      <c r="O15" s="32"/>
      <c r="P15" s="25"/>
      <c r="Q15" s="25"/>
      <c r="R15" s="25"/>
      <c r="S15" s="25"/>
      <c r="T15" s="25"/>
      <c r="U15" s="25"/>
      <c r="V15" s="32"/>
      <c r="W15" s="34"/>
      <c r="X15" s="34"/>
      <c r="Y15" s="34"/>
      <c r="Z15" s="34"/>
      <c r="AA15" s="34"/>
      <c r="AB15" s="69"/>
      <c r="AC15" s="32"/>
      <c r="AD15" s="25"/>
      <c r="AE15" s="25"/>
      <c r="AF15" s="28"/>
      <c r="AG15" s="28"/>
      <c r="AH15" s="30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49</v>
      </c>
      <c r="F16" s="18">
        <v>2</v>
      </c>
      <c r="G16" s="18">
        <v>8</v>
      </c>
      <c r="H16" s="18">
        <v>23</v>
      </c>
      <c r="I16" s="18">
        <v>67</v>
      </c>
      <c r="J16" s="18">
        <v>18</v>
      </c>
      <c r="K16" s="18">
        <v>28</v>
      </c>
      <c r="L16" s="18">
        <v>17</v>
      </c>
      <c r="M16" s="18">
        <v>4</v>
      </c>
      <c r="N16" s="42">
        <v>0.39200000000000002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2">
        <v>0</v>
      </c>
      <c r="V16" s="24"/>
      <c r="W16" s="158">
        <v>6</v>
      </c>
      <c r="X16" s="158">
        <v>0</v>
      </c>
      <c r="Y16" s="158">
        <v>2</v>
      </c>
      <c r="Z16" s="158">
        <v>1</v>
      </c>
      <c r="AA16" s="158">
        <v>15</v>
      </c>
      <c r="AB16" s="42">
        <v>0.34899999999999998</v>
      </c>
      <c r="AC16" s="24"/>
      <c r="AD16" s="18">
        <v>0</v>
      </c>
      <c r="AE16" s="18">
        <v>0</v>
      </c>
      <c r="AF16" s="18">
        <v>0</v>
      </c>
      <c r="AG16" s="18">
        <v>1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6" t="s">
        <v>2</v>
      </c>
      <c r="C17" s="30"/>
      <c r="D17" s="43">
        <v>77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6"/>
      <c r="AI17" s="44"/>
      <c r="AJ17" s="9"/>
    </row>
    <row r="18" spans="1:36" ht="15" customHeight="1" x14ac:dyDescent="0.25">
      <c r="A18" s="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P18" s="44"/>
      <c r="Q18" s="47"/>
      <c r="R18" s="44"/>
      <c r="S18" s="44"/>
      <c r="T18" s="44"/>
      <c r="U18" s="44"/>
      <c r="W18" s="44"/>
      <c r="X18" s="44"/>
      <c r="Y18" s="44"/>
      <c r="Z18" s="44"/>
      <c r="AA18" s="44"/>
      <c r="AB18" s="44"/>
      <c r="AD18" s="44"/>
      <c r="AE18" s="44"/>
      <c r="AF18" s="44"/>
      <c r="AG18" s="44"/>
      <c r="AH18" s="44"/>
      <c r="AI18" s="44"/>
      <c r="AJ18" s="9"/>
    </row>
    <row r="19" spans="1:36" ht="15" customHeight="1" x14ac:dyDescent="0.25">
      <c r="A19" s="9"/>
      <c r="B19" s="22" t="s">
        <v>53</v>
      </c>
      <c r="C19" s="48"/>
      <c r="D19" s="48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4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9" t="s">
        <v>28</v>
      </c>
      <c r="Q19" s="12"/>
      <c r="R19" s="12"/>
      <c r="S19" s="12"/>
      <c r="T19" s="50"/>
      <c r="U19" s="50"/>
      <c r="V19" s="50"/>
      <c r="W19" s="50"/>
      <c r="X19" s="50"/>
      <c r="Y19" s="50"/>
      <c r="Z19" s="50"/>
      <c r="AA19" s="12"/>
      <c r="AB19" s="12"/>
      <c r="AC19" s="50"/>
      <c r="AD19" s="12"/>
      <c r="AE19" s="12"/>
      <c r="AF19" s="12"/>
      <c r="AG19" s="12"/>
      <c r="AH19" s="12"/>
      <c r="AI19" s="51"/>
      <c r="AJ19" s="9"/>
    </row>
    <row r="20" spans="1:36" ht="15" customHeight="1" x14ac:dyDescent="0.2">
      <c r="A20" s="9"/>
      <c r="B20" s="49" t="s">
        <v>12</v>
      </c>
      <c r="C20" s="12"/>
      <c r="D20" s="51"/>
      <c r="E20" s="25">
        <v>49</v>
      </c>
      <c r="F20" s="25">
        <v>2</v>
      </c>
      <c r="G20" s="25">
        <v>8</v>
      </c>
      <c r="H20" s="25">
        <v>23</v>
      </c>
      <c r="I20" s="25">
        <v>67</v>
      </c>
      <c r="J20" s="44"/>
      <c r="K20" s="52">
        <v>0.20408163265306123</v>
      </c>
      <c r="L20" s="52">
        <v>0.46938775510204084</v>
      </c>
      <c r="M20" s="52">
        <v>2.3103448275862069</v>
      </c>
      <c r="N20" s="53">
        <v>0.39200000000000002</v>
      </c>
      <c r="O20" s="24"/>
      <c r="P20" s="54" t="s">
        <v>9</v>
      </c>
      <c r="Q20" s="55"/>
      <c r="R20" s="56" t="s">
        <v>41</v>
      </c>
      <c r="S20" s="56"/>
      <c r="T20" s="56"/>
      <c r="U20" s="56"/>
      <c r="V20" s="56"/>
      <c r="W20" s="56"/>
      <c r="X20" s="57" t="s">
        <v>11</v>
      </c>
      <c r="Y20" s="56"/>
      <c r="Z20" s="56" t="s">
        <v>43</v>
      </c>
      <c r="AA20" s="56"/>
      <c r="AB20" s="56"/>
      <c r="AC20" s="56"/>
      <c r="AD20" s="56"/>
      <c r="AE20" s="56"/>
      <c r="AF20" s="56"/>
      <c r="AG20" s="56"/>
      <c r="AH20" s="57"/>
      <c r="AI20" s="159"/>
      <c r="AJ20" s="9"/>
    </row>
    <row r="21" spans="1:36" ht="15" customHeight="1" x14ac:dyDescent="0.2">
      <c r="A21" s="9"/>
      <c r="B21" s="58" t="s">
        <v>14</v>
      </c>
      <c r="C21" s="59"/>
      <c r="D21" s="60"/>
      <c r="E21" s="25"/>
      <c r="F21" s="25"/>
      <c r="G21" s="25"/>
      <c r="H21" s="25"/>
      <c r="I21" s="25"/>
      <c r="J21" s="44"/>
      <c r="K21" s="52"/>
      <c r="L21" s="52"/>
      <c r="M21" s="52"/>
      <c r="N21" s="53"/>
      <c r="O21" s="24"/>
      <c r="P21" s="61" t="s">
        <v>76</v>
      </c>
      <c r="Q21" s="62"/>
      <c r="R21" s="63" t="s">
        <v>42</v>
      </c>
      <c r="S21" s="63"/>
      <c r="T21" s="63"/>
      <c r="U21" s="63"/>
      <c r="V21" s="63"/>
      <c r="W21" s="63"/>
      <c r="X21" s="64" t="s">
        <v>40</v>
      </c>
      <c r="Y21" s="63"/>
      <c r="Z21" s="63" t="s">
        <v>44</v>
      </c>
      <c r="AA21" s="63"/>
      <c r="AB21" s="63"/>
      <c r="AC21" s="63"/>
      <c r="AD21" s="63"/>
      <c r="AE21" s="63"/>
      <c r="AF21" s="63"/>
      <c r="AG21" s="63"/>
      <c r="AH21" s="64"/>
      <c r="AI21" s="160"/>
      <c r="AJ21" s="9"/>
    </row>
    <row r="22" spans="1:36" ht="15" customHeight="1" x14ac:dyDescent="0.2">
      <c r="A22" s="9"/>
      <c r="B22" s="65" t="s">
        <v>15</v>
      </c>
      <c r="C22" s="66"/>
      <c r="D22" s="67"/>
      <c r="E22" s="34">
        <v>6</v>
      </c>
      <c r="F22" s="34">
        <v>0</v>
      </c>
      <c r="G22" s="34">
        <v>2</v>
      </c>
      <c r="H22" s="34">
        <v>1</v>
      </c>
      <c r="I22" s="34">
        <v>15</v>
      </c>
      <c r="J22" s="44"/>
      <c r="K22" s="68">
        <v>0.33333333333333331</v>
      </c>
      <c r="L22" s="68">
        <v>0.16666666666666666</v>
      </c>
      <c r="M22" s="68">
        <v>2.5</v>
      </c>
      <c r="N22" s="69">
        <v>0.34899999999999998</v>
      </c>
      <c r="O22" s="24"/>
      <c r="P22" s="61" t="s">
        <v>77</v>
      </c>
      <c r="Q22" s="62"/>
      <c r="R22" s="63" t="s">
        <v>42</v>
      </c>
      <c r="S22" s="63"/>
      <c r="T22" s="63"/>
      <c r="U22" s="63"/>
      <c r="V22" s="63"/>
      <c r="W22" s="63"/>
      <c r="X22" s="64" t="s">
        <v>40</v>
      </c>
      <c r="Y22" s="63"/>
      <c r="Z22" s="63" t="s">
        <v>44</v>
      </c>
      <c r="AA22" s="63"/>
      <c r="AB22" s="63"/>
      <c r="AC22" s="63"/>
      <c r="AD22" s="63"/>
      <c r="AE22" s="63"/>
      <c r="AF22" s="63"/>
      <c r="AG22" s="63"/>
      <c r="AH22" s="64"/>
      <c r="AI22" s="160"/>
    </row>
    <row r="23" spans="1:36" ht="15" customHeight="1" x14ac:dyDescent="0.2">
      <c r="A23" s="9"/>
      <c r="B23" s="70" t="s">
        <v>24</v>
      </c>
      <c r="C23" s="71"/>
      <c r="D23" s="72"/>
      <c r="E23" s="18">
        <v>55</v>
      </c>
      <c r="F23" s="18">
        <v>2</v>
      </c>
      <c r="G23" s="18">
        <v>10</v>
      </c>
      <c r="H23" s="18">
        <v>24</v>
      </c>
      <c r="I23" s="18">
        <v>82</v>
      </c>
      <c r="J23" s="44"/>
      <c r="K23" s="73">
        <v>0.21818181818181817</v>
      </c>
      <c r="L23" s="73">
        <v>0.43636363636363634</v>
      </c>
      <c r="M23" s="73">
        <v>2.342857142857143</v>
      </c>
      <c r="N23" s="42">
        <v>0.38300000000000001</v>
      </c>
      <c r="O23" s="24"/>
      <c r="P23" s="74" t="s">
        <v>10</v>
      </c>
      <c r="Q23" s="75"/>
      <c r="R23" s="76" t="s">
        <v>42</v>
      </c>
      <c r="S23" s="76"/>
      <c r="T23" s="76"/>
      <c r="U23" s="76"/>
      <c r="V23" s="76"/>
      <c r="W23" s="76"/>
      <c r="X23" s="77" t="s">
        <v>40</v>
      </c>
      <c r="Y23" s="76"/>
      <c r="Z23" s="76" t="s">
        <v>44</v>
      </c>
      <c r="AA23" s="76"/>
      <c r="AB23" s="76"/>
      <c r="AC23" s="76"/>
      <c r="AD23" s="76"/>
      <c r="AE23" s="76"/>
      <c r="AF23" s="76"/>
      <c r="AG23" s="76"/>
      <c r="AH23" s="77"/>
      <c r="AI23" s="161"/>
    </row>
    <row r="24" spans="1:36" ht="15" customHeight="1" x14ac:dyDescent="0.25">
      <c r="A24" s="9"/>
      <c r="B24" s="46"/>
      <c r="C24" s="46"/>
      <c r="D24" s="46"/>
      <c r="E24" s="46"/>
      <c r="F24" s="46"/>
      <c r="G24" s="46"/>
      <c r="H24" s="46"/>
      <c r="I24" s="46"/>
      <c r="J24" s="44"/>
      <c r="K24" s="46"/>
      <c r="L24" s="46"/>
      <c r="M24" s="46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79" t="s">
        <v>46</v>
      </c>
      <c r="C25" s="44"/>
      <c r="D25" s="79" t="s">
        <v>49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/>
      <c r="C26" s="44"/>
      <c r="D26" s="44" t="s">
        <v>47</v>
      </c>
      <c r="E26" s="44"/>
      <c r="F26" s="44"/>
      <c r="G26" s="44"/>
      <c r="H26" s="44"/>
      <c r="I26" s="44"/>
      <c r="J26" s="44"/>
      <c r="K26" s="44"/>
      <c r="L26" s="44"/>
      <c r="M26" s="44"/>
      <c r="N26" s="47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6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51</v>
      </c>
      <c r="F1" s="162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2"/>
      <c r="AB1" s="162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78</v>
      </c>
      <c r="C2" s="83"/>
      <c r="D2" s="84"/>
      <c r="E2" s="13" t="s">
        <v>12</v>
      </c>
      <c r="F2" s="14"/>
      <c r="G2" s="14"/>
      <c r="H2" s="14"/>
      <c r="I2" s="20"/>
      <c r="J2" s="15"/>
      <c r="K2" s="89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163" t="s">
        <v>81</v>
      </c>
      <c r="Y2" s="164"/>
      <c r="Z2" s="165"/>
      <c r="AA2" s="13" t="s">
        <v>12</v>
      </c>
      <c r="AB2" s="14"/>
      <c r="AC2" s="14"/>
      <c r="AD2" s="14"/>
      <c r="AE2" s="20"/>
      <c r="AF2" s="15"/>
      <c r="AG2" s="89"/>
      <c r="AH2" s="22" t="s">
        <v>82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16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6"/>
      <c r="L3" s="18" t="s">
        <v>5</v>
      </c>
      <c r="M3" s="18" t="s">
        <v>6</v>
      </c>
      <c r="N3" s="18" t="s">
        <v>83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6"/>
      <c r="AH3" s="18" t="s">
        <v>5</v>
      </c>
      <c r="AI3" s="18" t="s">
        <v>6</v>
      </c>
      <c r="AJ3" s="18" t="s">
        <v>83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1981</v>
      </c>
      <c r="C4" s="25" t="s">
        <v>34</v>
      </c>
      <c r="D4" s="26" t="s">
        <v>37</v>
      </c>
      <c r="E4" s="25">
        <v>10</v>
      </c>
      <c r="F4" s="25">
        <v>1</v>
      </c>
      <c r="G4" s="25">
        <v>7</v>
      </c>
      <c r="H4" s="25">
        <v>10</v>
      </c>
      <c r="I4" s="25">
        <v>47</v>
      </c>
      <c r="J4" s="27">
        <v>0.56599999999999995</v>
      </c>
      <c r="K4" s="85"/>
      <c r="L4" s="18"/>
      <c r="M4" s="18"/>
      <c r="N4" s="18"/>
      <c r="O4" s="18"/>
      <c r="P4" s="24"/>
      <c r="Q4" s="25">
        <v>10</v>
      </c>
      <c r="R4" s="25">
        <v>0</v>
      </c>
      <c r="S4" s="25">
        <v>3</v>
      </c>
      <c r="T4" s="25">
        <v>7</v>
      </c>
      <c r="U4" s="25"/>
      <c r="V4" s="168"/>
      <c r="W4" s="32"/>
      <c r="X4" s="25"/>
      <c r="Y4" s="30"/>
      <c r="Z4" s="26"/>
      <c r="AA4" s="25"/>
      <c r="AB4" s="25"/>
      <c r="AC4" s="25"/>
      <c r="AD4" s="28"/>
      <c r="AE4" s="25"/>
      <c r="AF4" s="27"/>
      <c r="AG4" s="32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9"/>
      <c r="AS4" s="17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30"/>
      <c r="D5" s="26"/>
      <c r="E5" s="25"/>
      <c r="F5" s="25"/>
      <c r="G5" s="25"/>
      <c r="H5" s="28"/>
      <c r="I5" s="25"/>
      <c r="J5" s="27"/>
      <c r="K5" s="32"/>
      <c r="L5" s="167"/>
      <c r="M5" s="18"/>
      <c r="N5" s="18"/>
      <c r="O5" s="18"/>
      <c r="P5" s="24"/>
      <c r="Q5" s="25"/>
      <c r="R5" s="25"/>
      <c r="S5" s="28"/>
      <c r="T5" s="25"/>
      <c r="U5" s="25"/>
      <c r="V5" s="168"/>
      <c r="W5" s="32"/>
      <c r="X5" s="25"/>
      <c r="Y5" s="30"/>
      <c r="Z5" s="26"/>
      <c r="AA5" s="25"/>
      <c r="AB5" s="25"/>
      <c r="AC5" s="25"/>
      <c r="AD5" s="28"/>
      <c r="AE5" s="25"/>
      <c r="AF5" s="27"/>
      <c r="AG5" s="32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9"/>
      <c r="AS5" s="17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30"/>
      <c r="D6" s="26"/>
      <c r="E6" s="25"/>
      <c r="F6" s="25"/>
      <c r="G6" s="25"/>
      <c r="H6" s="28"/>
      <c r="I6" s="25"/>
      <c r="J6" s="27"/>
      <c r="K6" s="32"/>
      <c r="L6" s="167"/>
      <c r="M6" s="18"/>
      <c r="N6" s="18"/>
      <c r="O6" s="18"/>
      <c r="P6" s="24"/>
      <c r="Q6" s="25"/>
      <c r="R6" s="25"/>
      <c r="S6" s="28"/>
      <c r="T6" s="25"/>
      <c r="U6" s="25"/>
      <c r="V6" s="168"/>
      <c r="W6" s="32"/>
      <c r="X6" s="25">
        <v>1983</v>
      </c>
      <c r="Y6" s="25" t="s">
        <v>36</v>
      </c>
      <c r="Z6" s="29" t="s">
        <v>89</v>
      </c>
      <c r="AA6" s="25">
        <v>18</v>
      </c>
      <c r="AB6" s="25">
        <v>0</v>
      </c>
      <c r="AC6" s="25">
        <v>4</v>
      </c>
      <c r="AD6" s="25">
        <v>13</v>
      </c>
      <c r="AE6" s="25"/>
      <c r="AF6" s="27"/>
      <c r="AG6" s="32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9"/>
      <c r="AS6" s="17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30"/>
      <c r="D7" s="26"/>
      <c r="E7" s="25"/>
      <c r="F7" s="25"/>
      <c r="G7" s="25"/>
      <c r="H7" s="28"/>
      <c r="I7" s="25"/>
      <c r="J7" s="27"/>
      <c r="K7" s="32"/>
      <c r="L7" s="167"/>
      <c r="M7" s="18"/>
      <c r="N7" s="18"/>
      <c r="O7" s="18"/>
      <c r="P7" s="24"/>
      <c r="Q7" s="25"/>
      <c r="R7" s="25"/>
      <c r="S7" s="28"/>
      <c r="T7" s="25"/>
      <c r="U7" s="25"/>
      <c r="V7" s="168"/>
      <c r="W7" s="32"/>
      <c r="X7" s="25"/>
      <c r="Y7" s="25"/>
      <c r="Z7" s="29"/>
      <c r="AA7" s="25"/>
      <c r="AB7" s="25"/>
      <c r="AC7" s="25"/>
      <c r="AD7" s="25"/>
      <c r="AE7" s="25"/>
      <c r="AF7" s="27"/>
      <c r="AG7" s="32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9"/>
      <c r="AS7" s="17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30"/>
      <c r="D8" s="26"/>
      <c r="E8" s="25"/>
      <c r="F8" s="25"/>
      <c r="G8" s="25"/>
      <c r="H8" s="28"/>
      <c r="I8" s="25"/>
      <c r="J8" s="27"/>
      <c r="K8" s="32"/>
      <c r="L8" s="167"/>
      <c r="M8" s="18"/>
      <c r="N8" s="18"/>
      <c r="O8" s="18"/>
      <c r="P8" s="24"/>
      <c r="Q8" s="25"/>
      <c r="R8" s="25"/>
      <c r="S8" s="28"/>
      <c r="T8" s="25"/>
      <c r="U8" s="25"/>
      <c r="V8" s="168"/>
      <c r="W8" s="32"/>
      <c r="X8" s="25">
        <v>1985</v>
      </c>
      <c r="Y8" s="25" t="s">
        <v>64</v>
      </c>
      <c r="Z8" s="29" t="s">
        <v>89</v>
      </c>
      <c r="AA8" s="25">
        <v>15</v>
      </c>
      <c r="AB8" s="25">
        <v>0</v>
      </c>
      <c r="AC8" s="25">
        <v>16</v>
      </c>
      <c r="AD8" s="25">
        <v>17</v>
      </c>
      <c r="AE8" s="25"/>
      <c r="AF8" s="27"/>
      <c r="AG8" s="32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9"/>
      <c r="AS8" s="17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30"/>
      <c r="D9" s="26"/>
      <c r="E9" s="25"/>
      <c r="F9" s="25"/>
      <c r="G9" s="25"/>
      <c r="H9" s="28"/>
      <c r="I9" s="25"/>
      <c r="J9" s="27"/>
      <c r="K9" s="32"/>
      <c r="L9" s="167"/>
      <c r="M9" s="18"/>
      <c r="N9" s="18"/>
      <c r="O9" s="18"/>
      <c r="P9" s="24"/>
      <c r="Q9" s="25"/>
      <c r="R9" s="25"/>
      <c r="S9" s="28"/>
      <c r="T9" s="25"/>
      <c r="U9" s="25"/>
      <c r="V9" s="168"/>
      <c r="W9" s="32"/>
      <c r="X9" s="25">
        <v>1986</v>
      </c>
      <c r="Y9" s="25" t="s">
        <v>64</v>
      </c>
      <c r="Z9" s="29" t="s">
        <v>89</v>
      </c>
      <c r="AA9" s="25">
        <v>1</v>
      </c>
      <c r="AB9" s="25">
        <v>0</v>
      </c>
      <c r="AC9" s="25">
        <v>0</v>
      </c>
      <c r="AD9" s="25">
        <v>1</v>
      </c>
      <c r="AE9" s="25"/>
      <c r="AF9" s="27"/>
      <c r="AG9" s="32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69"/>
      <c r="AS9" s="17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103" t="s">
        <v>84</v>
      </c>
      <c r="C10" s="110"/>
      <c r="D10" s="106"/>
      <c r="E10" s="109">
        <f>SUM(E4:E9)</f>
        <v>10</v>
      </c>
      <c r="F10" s="109">
        <f>SUM(F4:F9)</f>
        <v>1</v>
      </c>
      <c r="G10" s="109">
        <f>SUM(G4:G9)</f>
        <v>7</v>
      </c>
      <c r="H10" s="109">
        <f>SUM(H4:H9)</f>
        <v>10</v>
      </c>
      <c r="I10" s="109">
        <f>SUM(I4:I9)</f>
        <v>47</v>
      </c>
      <c r="J10" s="171">
        <v>0</v>
      </c>
      <c r="K10" s="89">
        <f>SUM(K4:K9)</f>
        <v>0</v>
      </c>
      <c r="L10" s="22"/>
      <c r="M10" s="20"/>
      <c r="N10" s="172"/>
      <c r="O10" s="173"/>
      <c r="P10" s="24"/>
      <c r="Q10" s="109">
        <f>SUM(Q4:Q9)</f>
        <v>10</v>
      </c>
      <c r="R10" s="109">
        <f>SUM(R4:R9)</f>
        <v>0</v>
      </c>
      <c r="S10" s="109">
        <f>SUM(S4:S9)</f>
        <v>3</v>
      </c>
      <c r="T10" s="109">
        <f>SUM(T4:T9)</f>
        <v>7</v>
      </c>
      <c r="U10" s="109">
        <f>SUM(U4:U9)</f>
        <v>0</v>
      </c>
      <c r="V10" s="42">
        <v>0</v>
      </c>
      <c r="W10" s="89">
        <f>SUM(W4:W9)</f>
        <v>0</v>
      </c>
      <c r="X10" s="16" t="s">
        <v>84</v>
      </c>
      <c r="Y10" s="17"/>
      <c r="Z10" s="15"/>
      <c r="AA10" s="109">
        <f>SUM(AA4:AA9)</f>
        <v>34</v>
      </c>
      <c r="AB10" s="109">
        <f>SUM(AB4:AB9)</f>
        <v>0</v>
      </c>
      <c r="AC10" s="109">
        <f>SUM(AC4:AC9)</f>
        <v>20</v>
      </c>
      <c r="AD10" s="109">
        <f>SUM(AD4:AD9)</f>
        <v>31</v>
      </c>
      <c r="AE10" s="109">
        <f>SUM(AE4:AE9)</f>
        <v>0</v>
      </c>
      <c r="AF10" s="171">
        <v>0</v>
      </c>
      <c r="AG10" s="89">
        <f>SUM(AG4:AG9)</f>
        <v>0</v>
      </c>
      <c r="AH10" s="22"/>
      <c r="AI10" s="20"/>
      <c r="AJ10" s="172"/>
      <c r="AK10" s="173"/>
      <c r="AL10" s="24"/>
      <c r="AM10" s="109">
        <f>SUM(AM4:AM9)</f>
        <v>0</v>
      </c>
      <c r="AN10" s="109">
        <f>SUM(AN4:AN9)</f>
        <v>0</v>
      </c>
      <c r="AO10" s="109">
        <f>SUM(AO4:AO9)</f>
        <v>0</v>
      </c>
      <c r="AP10" s="109">
        <f>SUM(AP4:AP9)</f>
        <v>0</v>
      </c>
      <c r="AQ10" s="109">
        <f>SUM(AQ4:AQ9)</f>
        <v>0</v>
      </c>
      <c r="AR10" s="171">
        <v>0</v>
      </c>
      <c r="AS10" s="166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32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32"/>
      <c r="X11" s="44"/>
      <c r="Y11" s="44"/>
      <c r="Z11" s="44"/>
      <c r="AA11" s="44"/>
      <c r="AB11" s="44"/>
      <c r="AC11" s="44"/>
      <c r="AD11" s="44"/>
      <c r="AE11" s="44"/>
      <c r="AF11" s="45"/>
      <c r="AG11" s="32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3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74" t="s">
        <v>85</v>
      </c>
      <c r="C12" s="175"/>
      <c r="D12" s="17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86</v>
      </c>
      <c r="O12" s="18" t="s">
        <v>87</v>
      </c>
      <c r="Q12" s="47"/>
      <c r="R12" s="47" t="s">
        <v>46</v>
      </c>
      <c r="S12" s="47"/>
      <c r="T12" s="79" t="s">
        <v>49</v>
      </c>
      <c r="U12" s="24"/>
      <c r="V12" s="32"/>
      <c r="W12" s="32"/>
      <c r="X12" s="177"/>
      <c r="Y12" s="177"/>
      <c r="Z12" s="177"/>
      <c r="AA12" s="177"/>
      <c r="AB12" s="177"/>
      <c r="AC12" s="47"/>
      <c r="AD12" s="47"/>
      <c r="AE12" s="47"/>
      <c r="AF12" s="44"/>
      <c r="AG12" s="44"/>
      <c r="AH12" s="44"/>
      <c r="AI12" s="44"/>
      <c r="AJ12" s="44"/>
      <c r="AK12" s="44"/>
      <c r="AM12" s="32"/>
      <c r="AN12" s="177"/>
      <c r="AO12" s="177"/>
      <c r="AP12" s="177"/>
      <c r="AQ12" s="177"/>
      <c r="AR12" s="177"/>
      <c r="AS12" s="17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88</v>
      </c>
      <c r="C13" s="12"/>
      <c r="D13" s="51"/>
      <c r="E13" s="178">
        <v>55</v>
      </c>
      <c r="F13" s="178">
        <v>2</v>
      </c>
      <c r="G13" s="178">
        <v>10</v>
      </c>
      <c r="H13" s="178">
        <v>24</v>
      </c>
      <c r="I13" s="178">
        <v>82</v>
      </c>
      <c r="J13" s="179">
        <v>0.38300000000000001</v>
      </c>
      <c r="K13" s="44">
        <f>PRODUCT(I13/J13)</f>
        <v>214.09921671018276</v>
      </c>
      <c r="L13" s="180">
        <f>PRODUCT((F13+G13)/E13)</f>
        <v>0.21818181818181817</v>
      </c>
      <c r="M13" s="180">
        <f>PRODUCT(H13/E13)</f>
        <v>0.43636363636363634</v>
      </c>
      <c r="N13" s="180">
        <f>PRODUCT((F13+G13+H13)/E13)</f>
        <v>0.65454545454545454</v>
      </c>
      <c r="O13" s="180">
        <f>PRODUCT(I13/35)</f>
        <v>2.342857142857143</v>
      </c>
      <c r="Q13" s="47"/>
      <c r="R13" s="47"/>
      <c r="S13" s="47"/>
      <c r="T13" s="44" t="s">
        <v>47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81" t="s">
        <v>78</v>
      </c>
      <c r="C14" s="182"/>
      <c r="D14" s="183"/>
      <c r="E14" s="178">
        <f>PRODUCT(E10+Q10)</f>
        <v>20</v>
      </c>
      <c r="F14" s="178">
        <f>PRODUCT(F10+R10)</f>
        <v>1</v>
      </c>
      <c r="G14" s="178">
        <f>PRODUCT(G10+S10)</f>
        <v>10</v>
      </c>
      <c r="H14" s="178">
        <f>PRODUCT(H10+T10)</f>
        <v>17</v>
      </c>
      <c r="I14" s="178">
        <f>PRODUCT(I10+U10)</f>
        <v>47</v>
      </c>
      <c r="J14" s="179">
        <v>0</v>
      </c>
      <c r="K14" s="44">
        <f>PRODUCT(K10+W10)</f>
        <v>0</v>
      </c>
      <c r="L14" s="180">
        <f>PRODUCT((F14+G14)/E14)</f>
        <v>0.55000000000000004</v>
      </c>
      <c r="M14" s="180">
        <f>PRODUCT(H14/E14)</f>
        <v>0.85</v>
      </c>
      <c r="N14" s="180">
        <f>PRODUCT((F14+G14+H14)/E14)</f>
        <v>1.4</v>
      </c>
      <c r="O14" s="180">
        <f>PRODUCT(I14/10)</f>
        <v>4.7</v>
      </c>
      <c r="Q14" s="47"/>
      <c r="R14" s="47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84" t="s">
        <v>81</v>
      </c>
      <c r="C15" s="185"/>
      <c r="D15" s="186"/>
      <c r="E15" s="178">
        <f>PRODUCT(AA10+AM10)</f>
        <v>34</v>
      </c>
      <c r="F15" s="178">
        <f>PRODUCT(AB10+AN10)</f>
        <v>0</v>
      </c>
      <c r="G15" s="178">
        <f>PRODUCT(AC10+AO10)</f>
        <v>20</v>
      </c>
      <c r="H15" s="178">
        <f>PRODUCT(AD10+AP10)</f>
        <v>31</v>
      </c>
      <c r="I15" s="178">
        <f>PRODUCT(AE10+AQ10)</f>
        <v>0</v>
      </c>
      <c r="J15" s="179">
        <v>0</v>
      </c>
      <c r="K15" s="24">
        <f>PRODUCT(AG10+AS10)</f>
        <v>0</v>
      </c>
      <c r="L15" s="180">
        <f>PRODUCT((F15+G15)/E15)</f>
        <v>0.58823529411764708</v>
      </c>
      <c r="M15" s="180">
        <f>PRODUCT(H15/E15)</f>
        <v>0.91176470588235292</v>
      </c>
      <c r="N15" s="180">
        <f>PRODUCT((F15+G15+H15)/E15)</f>
        <v>1.5</v>
      </c>
      <c r="O15" s="180">
        <f>PRODUCT(I15/E15)</f>
        <v>0</v>
      </c>
      <c r="Q15" s="47"/>
      <c r="R15" s="47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7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87" t="s">
        <v>84</v>
      </c>
      <c r="C16" s="188"/>
      <c r="D16" s="189"/>
      <c r="E16" s="178">
        <f>SUM(E13:E15)</f>
        <v>109</v>
      </c>
      <c r="F16" s="178">
        <f t="shared" ref="F16:I16" si="0">SUM(F13:F15)</f>
        <v>3</v>
      </c>
      <c r="G16" s="178">
        <f t="shared" si="0"/>
        <v>40</v>
      </c>
      <c r="H16" s="178">
        <f t="shared" si="0"/>
        <v>72</v>
      </c>
      <c r="I16" s="178">
        <f t="shared" si="0"/>
        <v>129</v>
      </c>
      <c r="J16" s="179">
        <v>0</v>
      </c>
      <c r="K16" s="44">
        <f>SUM(K13:K15)</f>
        <v>214.09921671018276</v>
      </c>
      <c r="L16" s="180">
        <f>PRODUCT((F16+G16)/E16)</f>
        <v>0.39449541284403672</v>
      </c>
      <c r="M16" s="180">
        <f>PRODUCT(H16/E16)</f>
        <v>0.66055045871559637</v>
      </c>
      <c r="N16" s="180">
        <f>PRODUCT((F16+G16+H16)/E16)</f>
        <v>1.0550458715596329</v>
      </c>
      <c r="O16" s="180">
        <f>PRODUCT(I16/45)</f>
        <v>2.8666666666666667</v>
      </c>
      <c r="Q16" s="24"/>
      <c r="R16" s="24"/>
      <c r="S16" s="2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7"/>
      <c r="AK181" s="24"/>
      <c r="AL181" s="24"/>
    </row>
    <row r="182" spans="12:38" x14ac:dyDescent="0.25">
      <c r="R182" s="32"/>
      <c r="S182" s="3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7"/>
    </row>
    <row r="183" spans="12:38" x14ac:dyDescent="0.25">
      <c r="R183" s="32"/>
      <c r="S183" s="3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7"/>
    </row>
    <row r="184" spans="12:38" x14ac:dyDescent="0.25">
      <c r="R184" s="32"/>
      <c r="S184" s="3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7"/>
    </row>
    <row r="185" spans="12:38" x14ac:dyDescent="0.25">
      <c r="L185"/>
      <c r="M185"/>
      <c r="N185"/>
      <c r="O185"/>
      <c r="P185"/>
      <c r="R185" s="32"/>
      <c r="S185" s="3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7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7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8" style="155" customWidth="1"/>
    <col min="3" max="3" width="7.28515625" style="156" customWidth="1"/>
    <col min="4" max="4" width="5.85546875" style="155" customWidth="1"/>
    <col min="5" max="8" width="5.7109375" style="157" customWidth="1"/>
    <col min="9" max="9" width="10.7109375" style="157" customWidth="1"/>
    <col min="10" max="10" width="0.5703125" style="157" customWidth="1"/>
    <col min="11" max="13" width="5.7109375" style="157" customWidth="1"/>
    <col min="14" max="14" width="10.7109375" style="157" customWidth="1"/>
    <col min="15" max="17" width="5.7109375" style="157" customWidth="1"/>
    <col min="18" max="18" width="10.5703125" style="157" customWidth="1"/>
    <col min="19" max="21" width="3.7109375" style="98" customWidth="1"/>
    <col min="22" max="22" width="28.85546875" style="98" customWidth="1"/>
    <col min="23" max="23" width="84.28515625" style="98" customWidth="1"/>
    <col min="24" max="24" width="50.140625" style="98" customWidth="1"/>
    <col min="25" max="25" width="20.5703125" style="98" customWidth="1"/>
    <col min="26" max="16384" width="9.140625" style="98"/>
  </cols>
  <sheetData>
    <row r="1" spans="1:26" ht="18" customHeight="1" x14ac:dyDescent="0.45">
      <c r="A1" s="90"/>
      <c r="B1" s="91" t="s">
        <v>54</v>
      </c>
      <c r="C1" s="92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  <c r="T1" s="95"/>
      <c r="U1" s="95"/>
      <c r="V1" s="96"/>
      <c r="W1" s="97"/>
      <c r="X1" s="97"/>
      <c r="Y1" s="97"/>
    </row>
    <row r="2" spans="1:26" s="102" customFormat="1" ht="20.100000000000001" customHeight="1" x14ac:dyDescent="0.25">
      <c r="A2" s="90"/>
      <c r="B2" s="86" t="s">
        <v>33</v>
      </c>
      <c r="C2" s="99"/>
      <c r="D2" s="88"/>
      <c r="E2" s="88" t="s">
        <v>51</v>
      </c>
      <c r="F2" s="87"/>
      <c r="G2" s="100"/>
      <c r="H2" s="101"/>
      <c r="I2" s="100"/>
      <c r="J2" s="11"/>
      <c r="K2" s="11"/>
      <c r="L2" s="100"/>
      <c r="M2" s="11"/>
      <c r="N2" s="100"/>
      <c r="O2" s="100"/>
      <c r="P2" s="11"/>
      <c r="Q2" s="100"/>
      <c r="R2" s="101"/>
      <c r="S2" s="11"/>
      <c r="T2" s="11"/>
      <c r="U2" s="11"/>
      <c r="V2" s="28"/>
      <c r="W2" s="97"/>
      <c r="X2" s="97"/>
      <c r="Y2" s="97"/>
      <c r="Z2" s="97"/>
    </row>
    <row r="3" spans="1:26" s="102" customFormat="1" ht="15" customHeight="1" x14ac:dyDescent="0.25">
      <c r="A3" s="90"/>
      <c r="B3" s="25" t="s">
        <v>55</v>
      </c>
      <c r="C3" s="103" t="s">
        <v>12</v>
      </c>
      <c r="D3" s="104"/>
      <c r="E3" s="105"/>
      <c r="F3" s="104"/>
      <c r="G3" s="104"/>
      <c r="H3" s="104"/>
      <c r="I3" s="106"/>
      <c r="J3" s="107"/>
      <c r="K3" s="108" t="s">
        <v>14</v>
      </c>
      <c r="L3" s="109"/>
      <c r="M3" s="110"/>
      <c r="N3" s="106"/>
      <c r="O3" s="108" t="s">
        <v>15</v>
      </c>
      <c r="P3" s="109"/>
      <c r="Q3" s="17"/>
      <c r="R3" s="106"/>
      <c r="S3" s="111" t="s">
        <v>56</v>
      </c>
      <c r="T3" s="104"/>
      <c r="U3" s="106"/>
      <c r="V3" s="112" t="s">
        <v>57</v>
      </c>
      <c r="W3" s="97"/>
      <c r="X3" s="97"/>
      <c r="Y3" s="97"/>
      <c r="Z3" s="97"/>
    </row>
    <row r="4" spans="1:26" ht="15" customHeight="1" x14ac:dyDescent="0.25">
      <c r="A4" s="90"/>
      <c r="B4" s="18" t="s">
        <v>0</v>
      </c>
      <c r="C4" s="16" t="s">
        <v>1</v>
      </c>
      <c r="D4" s="18" t="s">
        <v>4</v>
      </c>
      <c r="E4" s="18" t="s">
        <v>58</v>
      </c>
      <c r="F4" s="18" t="s">
        <v>59</v>
      </c>
      <c r="G4" s="15" t="s">
        <v>60</v>
      </c>
      <c r="H4" s="15" t="s">
        <v>30</v>
      </c>
      <c r="I4" s="18" t="s">
        <v>61</v>
      </c>
      <c r="J4" s="32"/>
      <c r="K4" s="18" t="s">
        <v>58</v>
      </c>
      <c r="L4" s="18" t="s">
        <v>59</v>
      </c>
      <c r="M4" s="113" t="s">
        <v>30</v>
      </c>
      <c r="N4" s="18" t="s">
        <v>61</v>
      </c>
      <c r="O4" s="18" t="s">
        <v>58</v>
      </c>
      <c r="P4" s="18" t="s">
        <v>59</v>
      </c>
      <c r="Q4" s="18" t="s">
        <v>30</v>
      </c>
      <c r="R4" s="18" t="s">
        <v>61</v>
      </c>
      <c r="S4" s="15">
        <v>1</v>
      </c>
      <c r="T4" s="17">
        <v>2</v>
      </c>
      <c r="U4" s="18">
        <v>3</v>
      </c>
      <c r="V4" s="106"/>
      <c r="W4" s="97"/>
      <c r="X4" s="97"/>
      <c r="Y4" s="97"/>
      <c r="Z4" s="97"/>
    </row>
    <row r="5" spans="1:26" ht="15" customHeight="1" x14ac:dyDescent="0.25">
      <c r="A5" s="90"/>
      <c r="B5" s="25">
        <v>1992</v>
      </c>
      <c r="C5" s="29" t="s">
        <v>37</v>
      </c>
      <c r="D5" s="25" t="s">
        <v>62</v>
      </c>
      <c r="E5" s="25">
        <v>26</v>
      </c>
      <c r="F5" s="25">
        <v>4</v>
      </c>
      <c r="G5" s="25">
        <v>1</v>
      </c>
      <c r="H5" s="25">
        <v>21</v>
      </c>
      <c r="I5" s="53">
        <f>PRODUCT(F5/E5)</f>
        <v>0.15384615384615385</v>
      </c>
      <c r="J5" s="32"/>
      <c r="K5" s="25"/>
      <c r="L5" s="25"/>
      <c r="M5" s="25"/>
      <c r="N5" s="53"/>
      <c r="O5" s="25"/>
      <c r="P5" s="25"/>
      <c r="Q5" s="25"/>
      <c r="R5" s="25"/>
      <c r="S5" s="28"/>
      <c r="T5" s="30"/>
      <c r="U5" s="25"/>
      <c r="V5" s="112"/>
      <c r="W5" s="97"/>
      <c r="X5" s="97"/>
      <c r="Y5" s="97"/>
      <c r="Z5" s="97"/>
    </row>
    <row r="6" spans="1:26" ht="15" customHeight="1" x14ac:dyDescent="0.25">
      <c r="A6" s="90"/>
      <c r="B6" s="25">
        <v>1995</v>
      </c>
      <c r="C6" s="29" t="s">
        <v>35</v>
      </c>
      <c r="D6" s="25" t="s">
        <v>63</v>
      </c>
      <c r="E6" s="25">
        <v>25</v>
      </c>
      <c r="F6" s="25">
        <v>12</v>
      </c>
      <c r="G6" s="25">
        <v>0</v>
      </c>
      <c r="H6" s="25">
        <v>13</v>
      </c>
      <c r="I6" s="53">
        <f>PRODUCT(F6/E6)</f>
        <v>0.48</v>
      </c>
      <c r="J6" s="32"/>
      <c r="K6" s="25"/>
      <c r="L6" s="25"/>
      <c r="M6" s="25"/>
      <c r="N6" s="53"/>
      <c r="O6" s="25"/>
      <c r="P6" s="25"/>
      <c r="Q6" s="25"/>
      <c r="R6" s="25"/>
      <c r="S6" s="28"/>
      <c r="T6" s="30"/>
      <c r="U6" s="25"/>
      <c r="V6" s="112"/>
      <c r="W6" s="97"/>
      <c r="X6" s="97"/>
      <c r="Y6" s="97"/>
      <c r="Z6" s="97"/>
    </row>
    <row r="7" spans="1:26" ht="15" customHeight="1" x14ac:dyDescent="0.25">
      <c r="A7" s="90"/>
      <c r="B7" s="35">
        <v>1998</v>
      </c>
      <c r="C7" s="37" t="s">
        <v>35</v>
      </c>
      <c r="D7" s="35" t="s">
        <v>64</v>
      </c>
      <c r="E7" s="37" t="s">
        <v>65</v>
      </c>
      <c r="F7" s="35"/>
      <c r="G7" s="38"/>
      <c r="H7" s="83"/>
      <c r="I7" s="114"/>
      <c r="J7" s="32"/>
      <c r="K7" s="115"/>
      <c r="L7" s="115"/>
      <c r="M7" s="115"/>
      <c r="N7" s="116"/>
      <c r="O7" s="115"/>
      <c r="P7" s="115"/>
      <c r="Q7" s="115"/>
      <c r="R7" s="115"/>
      <c r="S7" s="117"/>
      <c r="T7" s="118"/>
      <c r="U7" s="115"/>
      <c r="V7" s="112"/>
      <c r="W7" s="97"/>
      <c r="X7" s="97"/>
      <c r="Y7" s="97"/>
      <c r="Z7" s="97"/>
    </row>
    <row r="8" spans="1:26" ht="15" customHeight="1" x14ac:dyDescent="0.25">
      <c r="A8" s="90"/>
      <c r="B8" s="119" t="s">
        <v>7</v>
      </c>
      <c r="C8" s="22"/>
      <c r="D8" s="120"/>
      <c r="E8" s="113">
        <v>51</v>
      </c>
      <c r="F8" s="113">
        <v>16</v>
      </c>
      <c r="G8" s="113">
        <v>1</v>
      </c>
      <c r="H8" s="113">
        <v>34</v>
      </c>
      <c r="I8" s="121">
        <f>PRODUCT(F8/E8)</f>
        <v>0.31372549019607843</v>
      </c>
      <c r="J8" s="32"/>
      <c r="K8" s="113">
        <f>SUM(K5:K6)</f>
        <v>0</v>
      </c>
      <c r="L8" s="113">
        <f>SUM(L5:L6)</f>
        <v>0</v>
      </c>
      <c r="M8" s="113">
        <f>SUM(M5:M6)</f>
        <v>0</v>
      </c>
      <c r="N8" s="121">
        <v>0</v>
      </c>
      <c r="O8" s="113">
        <f>SUM(O5:O6)</f>
        <v>0</v>
      </c>
      <c r="P8" s="113">
        <f>SUM(P5:P6)</f>
        <v>0</v>
      </c>
      <c r="Q8" s="113">
        <f>SUM(Q5:Q6)</f>
        <v>0</v>
      </c>
      <c r="R8" s="121">
        <v>0</v>
      </c>
      <c r="S8" s="113">
        <f>SUM(S5:S6)</f>
        <v>0</v>
      </c>
      <c r="T8" s="113">
        <f>SUM(T5:T6)</f>
        <v>0</v>
      </c>
      <c r="U8" s="113">
        <f>SUM(U5:U6)</f>
        <v>0</v>
      </c>
      <c r="V8" s="112"/>
      <c r="W8" s="97"/>
      <c r="X8" s="97"/>
      <c r="Y8" s="97"/>
      <c r="Z8" s="97"/>
    </row>
    <row r="9" spans="1:26" s="102" customFormat="1" ht="15" customHeight="1" x14ac:dyDescent="0.25">
      <c r="A9" s="90"/>
      <c r="B9" s="122"/>
      <c r="C9" s="123"/>
      <c r="D9" s="124"/>
      <c r="E9" s="124"/>
      <c r="F9" s="124"/>
      <c r="G9" s="124"/>
      <c r="H9" s="124"/>
      <c r="I9" s="124"/>
      <c r="J9" s="125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6"/>
      <c r="W9" s="97"/>
      <c r="X9" s="97"/>
      <c r="Y9" s="97"/>
      <c r="Z9" s="97"/>
    </row>
    <row r="10" spans="1:26" ht="15" customHeight="1" x14ac:dyDescent="0.25">
      <c r="A10" s="90"/>
      <c r="B10" s="111" t="s">
        <v>66</v>
      </c>
      <c r="C10" s="127"/>
      <c r="D10" s="128"/>
      <c r="E10" s="109" t="s">
        <v>58</v>
      </c>
      <c r="F10" s="109" t="s">
        <v>59</v>
      </c>
      <c r="G10" s="106" t="s">
        <v>60</v>
      </c>
      <c r="H10" s="106" t="s">
        <v>30</v>
      </c>
      <c r="I10" s="109" t="s">
        <v>61</v>
      </c>
      <c r="J10" s="24"/>
      <c r="K10" s="129" t="s">
        <v>67</v>
      </c>
      <c r="L10" s="120"/>
      <c r="M10" s="120"/>
      <c r="N10" s="18" t="s">
        <v>68</v>
      </c>
      <c r="O10" s="18" t="s">
        <v>58</v>
      </c>
      <c r="P10" s="18" t="s">
        <v>59</v>
      </c>
      <c r="Q10" s="18" t="s">
        <v>30</v>
      </c>
      <c r="R10" s="18" t="s">
        <v>61</v>
      </c>
      <c r="S10" s="130"/>
      <c r="T10" s="131"/>
      <c r="U10" s="132"/>
      <c r="V10" s="133"/>
      <c r="W10" s="97"/>
      <c r="X10" s="97"/>
      <c r="Y10" s="97"/>
      <c r="Z10" s="97"/>
    </row>
    <row r="11" spans="1:26" ht="15" customHeight="1" x14ac:dyDescent="0.2">
      <c r="A11" s="90"/>
      <c r="B11" s="134" t="s">
        <v>12</v>
      </c>
      <c r="C11" s="101"/>
      <c r="D11" s="135"/>
      <c r="E11" s="25">
        <f>PRODUCT(E8)</f>
        <v>51</v>
      </c>
      <c r="F11" s="25">
        <f>PRODUCT(F8)</f>
        <v>16</v>
      </c>
      <c r="G11" s="25">
        <f>PRODUCT(G8)</f>
        <v>1</v>
      </c>
      <c r="H11" s="25">
        <f>PRODUCT(H8)</f>
        <v>34</v>
      </c>
      <c r="I11" s="53">
        <f>PRODUCT(F11/E11)</f>
        <v>0.31372549019607843</v>
      </c>
      <c r="J11" s="24"/>
      <c r="K11" s="134" t="s">
        <v>69</v>
      </c>
      <c r="L11" s="101"/>
      <c r="M11" s="101"/>
      <c r="N11" s="136"/>
      <c r="O11" s="25"/>
      <c r="P11" s="25"/>
      <c r="Q11" s="25"/>
      <c r="R11" s="53"/>
      <c r="S11" s="137"/>
      <c r="T11" s="138"/>
      <c r="U11" s="139"/>
      <c r="V11" s="140"/>
      <c r="W11" s="97"/>
      <c r="X11" s="97"/>
      <c r="Y11" s="97"/>
      <c r="Z11" s="97"/>
    </row>
    <row r="12" spans="1:26" ht="15" customHeight="1" x14ac:dyDescent="0.2">
      <c r="A12" s="90"/>
      <c r="B12" s="141" t="s">
        <v>14</v>
      </c>
      <c r="C12" s="142"/>
      <c r="D12" s="143"/>
      <c r="E12" s="25"/>
      <c r="F12" s="25"/>
      <c r="G12" s="25"/>
      <c r="H12" s="25"/>
      <c r="I12" s="53"/>
      <c r="J12" s="24"/>
      <c r="K12" s="144" t="s">
        <v>70</v>
      </c>
      <c r="L12" s="145"/>
      <c r="M12" s="145"/>
      <c r="N12" s="136"/>
      <c r="O12" s="25"/>
      <c r="P12" s="25"/>
      <c r="Q12" s="25"/>
      <c r="R12" s="53"/>
      <c r="S12" s="137"/>
      <c r="T12" s="146"/>
      <c r="U12" s="147"/>
      <c r="V12" s="148"/>
      <c r="W12" s="97"/>
      <c r="X12" s="97"/>
      <c r="Y12" s="97"/>
      <c r="Z12" s="97"/>
    </row>
    <row r="13" spans="1:26" ht="15" customHeight="1" x14ac:dyDescent="0.2">
      <c r="A13" s="90"/>
      <c r="B13" s="134" t="s">
        <v>15</v>
      </c>
      <c r="C13" s="101"/>
      <c r="D13" s="135"/>
      <c r="E13" s="25"/>
      <c r="F13" s="25"/>
      <c r="G13" s="25"/>
      <c r="H13" s="25"/>
      <c r="I13" s="53"/>
      <c r="J13" s="24"/>
      <c r="K13" s="134" t="s">
        <v>71</v>
      </c>
      <c r="L13" s="101"/>
      <c r="M13" s="11"/>
      <c r="N13" s="136"/>
      <c r="O13" s="25"/>
      <c r="P13" s="25"/>
      <c r="Q13" s="25"/>
      <c r="R13" s="53"/>
      <c r="S13" s="137"/>
      <c r="T13" s="138"/>
      <c r="U13" s="147"/>
      <c r="V13" s="148"/>
      <c r="W13" s="97"/>
      <c r="X13" s="97"/>
      <c r="Y13" s="97"/>
      <c r="Z13" s="97"/>
    </row>
    <row r="14" spans="1:26" ht="15" customHeight="1" x14ac:dyDescent="0.2">
      <c r="A14" s="90"/>
      <c r="B14" s="131" t="s">
        <v>24</v>
      </c>
      <c r="C14" s="20"/>
      <c r="D14" s="149"/>
      <c r="E14" s="18">
        <f>SUM(E11:E13)</f>
        <v>51</v>
      </c>
      <c r="F14" s="18">
        <f>SUM(F11:F13)</f>
        <v>16</v>
      </c>
      <c r="G14" s="18">
        <f>SUM(G11:G13)</f>
        <v>1</v>
      </c>
      <c r="H14" s="18">
        <f>SUM(H11:H13)</f>
        <v>34</v>
      </c>
      <c r="I14" s="42">
        <f>PRODUCT(F14/E14)</f>
        <v>0.31372549019607843</v>
      </c>
      <c r="J14" s="24"/>
      <c r="K14" s="131" t="s">
        <v>24</v>
      </c>
      <c r="L14" s="149"/>
      <c r="M14" s="149"/>
      <c r="N14" s="18"/>
      <c r="O14" s="18"/>
      <c r="P14" s="18"/>
      <c r="Q14" s="18"/>
      <c r="R14" s="42"/>
      <c r="S14" s="150"/>
      <c r="T14" s="131"/>
      <c r="U14" s="149"/>
      <c r="V14" s="151"/>
      <c r="W14" s="97"/>
      <c r="X14" s="97"/>
      <c r="Y14" s="97"/>
      <c r="Z14" s="97"/>
    </row>
    <row r="15" spans="1:26" s="102" customFormat="1" ht="20.100000000000001" customHeight="1" x14ac:dyDescent="0.2">
      <c r="A15" s="90"/>
      <c r="B15" s="90"/>
      <c r="C15" s="79"/>
      <c r="D15" s="90"/>
      <c r="E15" s="90"/>
      <c r="F15" s="90"/>
      <c r="G15" s="90"/>
      <c r="H15" s="90"/>
      <c r="I15" s="90"/>
      <c r="J15" s="152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7"/>
      <c r="X15" s="97"/>
      <c r="Y15" s="97"/>
      <c r="Z15" s="97"/>
    </row>
    <row r="16" spans="1:26" s="153" customFormat="1" ht="15" customHeight="1" x14ac:dyDescent="0.2">
      <c r="A16" s="90"/>
      <c r="B16" s="90" t="s">
        <v>72</v>
      </c>
      <c r="C16" s="79" t="s">
        <v>47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7"/>
      <c r="X16" s="97"/>
      <c r="Y16" s="97"/>
      <c r="Z16" s="97"/>
    </row>
    <row r="17" spans="1:26" s="153" customFormat="1" ht="15" customHeight="1" x14ac:dyDescent="0.2">
      <c r="A17" s="90"/>
      <c r="B17" s="90"/>
      <c r="C17" s="79" t="s">
        <v>73</v>
      </c>
      <c r="D17" s="154"/>
      <c r="E17" s="90"/>
      <c r="F17" s="24"/>
      <c r="G17" s="24"/>
      <c r="H17" s="24"/>
      <c r="I17" s="24"/>
      <c r="J17" s="85"/>
      <c r="K17" s="90"/>
      <c r="L17" s="24"/>
      <c r="M17" s="24"/>
      <c r="N17" s="24"/>
      <c r="O17" s="90"/>
      <c r="P17" s="24"/>
      <c r="Q17" s="24"/>
      <c r="R17" s="24"/>
      <c r="S17" s="90"/>
      <c r="T17" s="90"/>
      <c r="U17" s="90"/>
      <c r="V17" s="97"/>
      <c r="W17" s="97"/>
      <c r="X17" s="97"/>
      <c r="Y17" s="97"/>
      <c r="Z17" s="97"/>
    </row>
    <row r="18" spans="1:26" s="153" customFormat="1" ht="15" customHeight="1" x14ac:dyDescent="0.2">
      <c r="A18" s="90"/>
      <c r="B18" s="90"/>
      <c r="C18" s="7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7"/>
      <c r="X18" s="97"/>
      <c r="Y18" s="97"/>
      <c r="Z18" s="97"/>
    </row>
    <row r="19" spans="1:26" s="153" customFormat="1" ht="15" customHeight="1" x14ac:dyDescent="0.2">
      <c r="A19" s="90"/>
      <c r="B19" s="90"/>
      <c r="C19" s="7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7"/>
      <c r="X19" s="97"/>
      <c r="Y19" s="97"/>
      <c r="Z19" s="97"/>
    </row>
    <row r="20" spans="1:26" s="153" customFormat="1" ht="15" customHeight="1" x14ac:dyDescent="0.2">
      <c r="A20" s="90"/>
      <c r="B20" s="90"/>
      <c r="C20" s="7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7"/>
      <c r="X20" s="97"/>
      <c r="Y20" s="97"/>
      <c r="Z20" s="97"/>
    </row>
    <row r="21" spans="1:26" s="153" customFormat="1" ht="15" customHeight="1" x14ac:dyDescent="0.2">
      <c r="A21" s="90"/>
      <c r="B21" s="90"/>
      <c r="C21" s="7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7"/>
      <c r="X21" s="97"/>
      <c r="Y21" s="97"/>
      <c r="Z21" s="97"/>
    </row>
    <row r="22" spans="1:26" s="153" customFormat="1" ht="15" customHeight="1" x14ac:dyDescent="0.2">
      <c r="A22" s="90"/>
      <c r="B22" s="90"/>
      <c r="C22" s="7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7"/>
      <c r="X22" s="97"/>
      <c r="Y22" s="97"/>
      <c r="Z22" s="97"/>
    </row>
    <row r="23" spans="1:26" s="153" customFormat="1" ht="15" customHeight="1" x14ac:dyDescent="0.2">
      <c r="A23" s="90"/>
      <c r="B23" s="90"/>
      <c r="C23" s="79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7"/>
      <c r="X23" s="97"/>
      <c r="Y23" s="97"/>
      <c r="Z23" s="97"/>
    </row>
    <row r="24" spans="1:26" s="153" customFormat="1" ht="15" customHeight="1" x14ac:dyDescent="0.2">
      <c r="A24" s="90"/>
      <c r="B24" s="90"/>
      <c r="C24" s="79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7"/>
      <c r="X24" s="97"/>
      <c r="Y24" s="97"/>
      <c r="Z24" s="97"/>
    </row>
    <row r="25" spans="1:26" s="153" customFormat="1" ht="15" customHeight="1" x14ac:dyDescent="0.2">
      <c r="A25" s="90"/>
      <c r="B25" s="90"/>
      <c r="C25" s="79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7"/>
      <c r="X25" s="97"/>
      <c r="Y25" s="97"/>
      <c r="Z25" s="97"/>
    </row>
    <row r="26" spans="1:26" s="153" customFormat="1" ht="15" customHeight="1" x14ac:dyDescent="0.2">
      <c r="A26" s="90"/>
      <c r="B26" s="90"/>
      <c r="C26" s="79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7"/>
      <c r="X26" s="97"/>
      <c r="Y26" s="97"/>
      <c r="Z26" s="97"/>
    </row>
    <row r="27" spans="1:26" s="153" customFormat="1" ht="15" customHeight="1" x14ac:dyDescent="0.2">
      <c r="A27" s="90"/>
      <c r="B27" s="90"/>
      <c r="C27" s="7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7"/>
      <c r="X27" s="97"/>
      <c r="Y27" s="97"/>
      <c r="Z27" s="97"/>
    </row>
    <row r="28" spans="1:26" s="153" customFormat="1" ht="15" customHeight="1" x14ac:dyDescent="0.2">
      <c r="A28" s="90"/>
      <c r="B28" s="90"/>
      <c r="C28" s="7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7"/>
      <c r="X28" s="97"/>
      <c r="Y28" s="97"/>
      <c r="Z28" s="97"/>
    </row>
    <row r="29" spans="1:26" s="153" customFormat="1" ht="15" customHeight="1" x14ac:dyDescent="0.2">
      <c r="A29" s="90"/>
      <c r="B29" s="90"/>
      <c r="C29" s="79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7"/>
      <c r="X29" s="97"/>
      <c r="Y29" s="97"/>
      <c r="Z29" s="97"/>
    </row>
    <row r="30" spans="1:26" s="153" customFormat="1" ht="15" customHeight="1" x14ac:dyDescent="0.2">
      <c r="A30" s="90"/>
      <c r="B30" s="90"/>
      <c r="C30" s="7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7"/>
      <c r="X30" s="97"/>
      <c r="Y30" s="97"/>
      <c r="Z30" s="97"/>
    </row>
    <row r="31" spans="1:26" s="153" customFormat="1" ht="15" customHeight="1" x14ac:dyDescent="0.2">
      <c r="A31" s="90"/>
      <c r="B31" s="90"/>
      <c r="C31" s="7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7"/>
      <c r="X31" s="97"/>
      <c r="Y31" s="97"/>
      <c r="Z31" s="97"/>
    </row>
    <row r="32" spans="1:26" s="153" customFormat="1" ht="15" customHeight="1" x14ac:dyDescent="0.2">
      <c r="A32" s="90"/>
      <c r="B32" s="90"/>
      <c r="C32" s="7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7"/>
      <c r="X32" s="97"/>
      <c r="Y32" s="97"/>
      <c r="Z32" s="97"/>
    </row>
    <row r="33" spans="1:26" s="153" customFormat="1" ht="15" customHeight="1" x14ac:dyDescent="0.2">
      <c r="A33" s="90"/>
      <c r="B33" s="90"/>
      <c r="C33" s="79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7"/>
      <c r="X33" s="97"/>
      <c r="Y33" s="97"/>
      <c r="Z33" s="97"/>
    </row>
    <row r="34" spans="1:26" s="153" customFormat="1" ht="15" customHeight="1" x14ac:dyDescent="0.2">
      <c r="A34" s="90"/>
      <c r="B34" s="90"/>
      <c r="C34" s="79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7"/>
      <c r="X34" s="97"/>
      <c r="Y34" s="97"/>
      <c r="Z34" s="97"/>
    </row>
    <row r="35" spans="1:26" s="153" customFormat="1" ht="15" customHeight="1" x14ac:dyDescent="0.2">
      <c r="A35" s="90"/>
      <c r="B35" s="90"/>
      <c r="C35" s="79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7"/>
      <c r="X35" s="97"/>
      <c r="Y35" s="97"/>
      <c r="Z35" s="97"/>
    </row>
    <row r="36" spans="1:26" s="153" customFormat="1" ht="15" customHeight="1" x14ac:dyDescent="0.2">
      <c r="A36" s="90"/>
      <c r="B36" s="90"/>
      <c r="C36" s="79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7"/>
      <c r="X36" s="97"/>
      <c r="Y36" s="97"/>
      <c r="Z36" s="97"/>
    </row>
    <row r="37" spans="1:26" s="153" customFormat="1" ht="15" customHeight="1" x14ac:dyDescent="0.2">
      <c r="A37" s="90"/>
      <c r="B37" s="90"/>
      <c r="C37" s="79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7"/>
      <c r="X37" s="97"/>
      <c r="Y37" s="97"/>
      <c r="Z37" s="97"/>
    </row>
    <row r="38" spans="1:26" ht="15" customHeight="1" x14ac:dyDescent="0.25"/>
    <row r="39" spans="1:26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2018-12-16T22:13:29Z</dcterms:modified>
</cp:coreProperties>
</file>