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50" i="1" l="1"/>
  <c r="J50" i="1"/>
  <c r="I50" i="1"/>
  <c r="H50" i="1"/>
  <c r="K49" i="1"/>
  <c r="J49" i="1"/>
  <c r="I49" i="1"/>
  <c r="H49" i="1"/>
  <c r="K48" i="1"/>
  <c r="J48" i="1"/>
  <c r="I48" i="1"/>
  <c r="H48" i="1"/>
  <c r="K46" i="1"/>
  <c r="J46" i="1"/>
  <c r="I46" i="1"/>
  <c r="H46" i="1"/>
  <c r="K47" i="1"/>
  <c r="J47" i="1"/>
  <c r="I47" i="1"/>
  <c r="H47" i="1"/>
  <c r="K39" i="1"/>
  <c r="J39" i="1"/>
  <c r="I39" i="1"/>
  <c r="H39" i="1"/>
  <c r="AQ17" i="1"/>
  <c r="AP17" i="1"/>
  <c r="AO17" i="1"/>
  <c r="AN17" i="1"/>
  <c r="AM17" i="1"/>
  <c r="AL17" i="1"/>
  <c r="Y17" i="1"/>
  <c r="X17" i="1"/>
  <c r="W17" i="1"/>
  <c r="V17" i="1"/>
  <c r="U17" i="1"/>
  <c r="O17" i="1"/>
  <c r="M17" i="1"/>
  <c r="L17" i="1"/>
  <c r="K17" i="1"/>
  <c r="J17" i="1"/>
  <c r="I17" i="1"/>
  <c r="H17" i="1"/>
  <c r="G17" i="1"/>
  <c r="F17" i="1"/>
  <c r="E17" i="1"/>
  <c r="K43" i="1"/>
  <c r="J43" i="1"/>
  <c r="I43" i="1"/>
  <c r="H43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D19" i="1" l="1"/>
  <c r="O13" i="4"/>
  <c r="N13" i="4"/>
  <c r="M13" i="4"/>
  <c r="L13" i="4"/>
  <c r="K13" i="4"/>
  <c r="AS10" i="4"/>
  <c r="AQ10" i="4"/>
  <c r="AR10" i="4" s="1"/>
  <c r="AP10" i="4"/>
  <c r="AO10" i="4"/>
  <c r="AN10" i="4"/>
  <c r="AM10" i="4"/>
  <c r="AG10" i="4"/>
  <c r="K15" i="4" s="1"/>
  <c r="AE10" i="4"/>
  <c r="I15" i="4" s="1"/>
  <c r="AD10" i="4"/>
  <c r="AC10" i="4"/>
  <c r="G15" i="4" s="1"/>
  <c r="AB10" i="4"/>
  <c r="AA10" i="4"/>
  <c r="E15" i="4" s="1"/>
  <c r="W10" i="4"/>
  <c r="U10" i="4"/>
  <c r="T10" i="4"/>
  <c r="S10" i="4"/>
  <c r="R10" i="4"/>
  <c r="Q10" i="4"/>
  <c r="K10" i="4"/>
  <c r="I10" i="4"/>
  <c r="I14" i="4" s="1"/>
  <c r="I16" i="4" s="1"/>
  <c r="H10" i="4"/>
  <c r="H14" i="4" s="1"/>
  <c r="M14" i="4" s="1"/>
  <c r="G10" i="4"/>
  <c r="G14" i="4" s="1"/>
  <c r="G16" i="4" s="1"/>
  <c r="F10" i="4"/>
  <c r="F14" i="4" s="1"/>
  <c r="E10" i="4"/>
  <c r="E14" i="4" s="1"/>
  <c r="E16" i="4" s="1"/>
  <c r="K14" i="4" l="1"/>
  <c r="J14" i="4" s="1"/>
  <c r="V10" i="4"/>
  <c r="J10" i="4"/>
  <c r="F15" i="4"/>
  <c r="L15" i="4" s="1"/>
  <c r="H15" i="4"/>
  <c r="M15" i="4" s="1"/>
  <c r="F16" i="4"/>
  <c r="N14" i="4"/>
  <c r="L14" i="4"/>
  <c r="K16" i="4"/>
  <c r="J16" i="4" s="1"/>
  <c r="O14" i="4"/>
  <c r="O16" i="4"/>
  <c r="O15" i="4"/>
  <c r="J15" i="4"/>
  <c r="AF10" i="4"/>
  <c r="P9" i="3"/>
  <c r="M9" i="3"/>
  <c r="H16" i="4" l="1"/>
  <c r="M16" i="4" s="1"/>
  <c r="N15" i="4"/>
  <c r="N16" i="4"/>
  <c r="L16" i="4"/>
  <c r="N24" i="1"/>
  <c r="M24" i="1"/>
  <c r="L24" i="1"/>
  <c r="K24" i="1"/>
  <c r="O9" i="1"/>
  <c r="O8" i="1"/>
  <c r="O7" i="1"/>
  <c r="G23" i="1" l="1"/>
  <c r="E23" i="1"/>
  <c r="H23" i="1"/>
  <c r="L23" i="1" s="1"/>
  <c r="F23" i="1"/>
  <c r="K23" i="1"/>
  <c r="H22" i="1"/>
  <c r="N17" i="1"/>
  <c r="N22" i="1" s="1"/>
  <c r="E22" i="1"/>
  <c r="E25" i="1" s="1"/>
  <c r="G22" i="1"/>
  <c r="G25" i="1" s="1"/>
  <c r="I23" i="1"/>
  <c r="M23" i="1" s="1"/>
  <c r="O22" i="1"/>
  <c r="O25" i="1" s="1"/>
  <c r="O26" i="1" s="1"/>
  <c r="I22" i="1"/>
  <c r="M22" i="1" s="1"/>
  <c r="F22" i="1"/>
  <c r="K22" i="1" l="1"/>
  <c r="L22" i="1"/>
  <c r="F25" i="1"/>
  <c r="K25" i="1" s="1"/>
  <c r="I25" i="1"/>
  <c r="N23" i="1"/>
  <c r="Z17" i="1" s="1"/>
  <c r="H25" i="1"/>
  <c r="L25" i="1" s="1"/>
  <c r="M25" i="1" l="1"/>
  <c r="N25" i="1"/>
</calcChain>
</file>

<file path=xl/sharedStrings.xml><?xml version="1.0" encoding="utf-8"?>
<sst xmlns="http://schemas.openxmlformats.org/spreadsheetml/2006/main" count="462" uniqueCount="250">
  <si>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</si>
  <si>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</si>
  <si>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</si>
  <si>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</si>
  <si>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</si>
  <si>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</si>
  <si>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</si>
  <si>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</si>
  <si>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</si>
  <si>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</si>
  <si>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</si>
  <si>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</si>
  <si>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</si>
  <si>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</si>
  <si>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</si>
  <si>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</si>
  <si>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</si>
  <si>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</si>
  <si>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</si>
  <si>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</si>
  <si>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</si>
  <si>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</si>
  <si>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</si>
  <si>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</si>
  <si>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</si>
  <si>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</si>
  <si>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</si>
  <si>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</si>
  <si>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</si>
  <si>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</si>
  <si>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</si>
  <si>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</si>
  <si>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</si>
  <si>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</si>
  <si>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Ville Kotro</t>
  </si>
  <si>
    <t>9.</t>
  </si>
  <si>
    <t>Kiri</t>
  </si>
  <si>
    <t>22.07. 2010  JoMa - Kiri  0-2  (1-9, 1-2)</t>
  </si>
  <si>
    <t>----</t>
  </si>
  <si>
    <t>Seurat</t>
  </si>
  <si>
    <t>Kiri = Jyväskylän Kiri  (1930),  kasvattajaseura</t>
  </si>
  <si>
    <t>Lohi</t>
  </si>
  <si>
    <t>suomensarja</t>
  </si>
  <si>
    <t>2.</t>
  </si>
  <si>
    <t>Lohi = Jyväskylän Lohi  (1924)</t>
  </si>
  <si>
    <t>12.7.1995   Vantaa</t>
  </si>
  <si>
    <t xml:space="preserve">  15 v   0 kk 10 pv</t>
  </si>
  <si>
    <t>ykköspesis</t>
  </si>
  <si>
    <t>LieKi</t>
  </si>
  <si>
    <t>LieKi = Lievestuoreen Kisa  (1927)</t>
  </si>
  <si>
    <t>3.  ottelu</t>
  </si>
  <si>
    <t>20.05. 2012  KaMa - Kiri  2-1  (7-4, 0-1, 3-1)</t>
  </si>
  <si>
    <t xml:space="preserve">  16 v 10 kk   8 pv</t>
  </si>
  <si>
    <t>10.  ottelu</t>
  </si>
  <si>
    <t>24.07. 2012  KPL - Kiri  2-1  (5-6, 2-1, 2-0)</t>
  </si>
  <si>
    <t xml:space="preserve">  17 v   0 kk 12 pv</t>
  </si>
  <si>
    <t>8.</t>
  </si>
  <si>
    <t>11.</t>
  </si>
  <si>
    <t>YKKÖSPESIS</t>
  </si>
  <si>
    <t>12.</t>
  </si>
  <si>
    <t>64.  ottelu</t>
  </si>
  <si>
    <t>26.06. 2014  Tahko - Kiri  2-0  (7-1, 5-4)</t>
  </si>
  <si>
    <t xml:space="preserve">  18 v 11 kk 14 pv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</si>
  <si>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</si>
  <si>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</si>
  <si>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</si>
  <si>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</si>
  <si>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</si>
  <si>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</si>
  <si>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</si>
  <si>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</si>
  <si>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</si>
  <si>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</si>
  <si>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</si>
  <si>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</si>
  <si>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</si>
  <si>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</si>
  <si>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14.07. 2013  Hyvinkää</t>
  </si>
  <si>
    <t xml:space="preserve">  0-2  (3-4, 2-6)</t>
  </si>
  <si>
    <t>Itä</t>
  </si>
  <si>
    <t>Saku Komulainen</t>
  </si>
  <si>
    <t>A-POJAT</t>
  </si>
  <si>
    <t>2p</t>
  </si>
  <si>
    <t>II p</t>
  </si>
  <si>
    <t>26.06. 2015  Hyvinkää</t>
  </si>
  <si>
    <t>Mikko Pirhonen</t>
  </si>
  <si>
    <t xml:space="preserve">  0-1  (2-5, 2-2)</t>
  </si>
  <si>
    <t>4.</t>
  </si>
  <si>
    <t>01.07. 2016  Kouvola</t>
  </si>
  <si>
    <t xml:space="preserve">  1-2  (2-1, 6-10, 1-2)</t>
  </si>
  <si>
    <t>2v</t>
  </si>
  <si>
    <t>Anssi Lammila</t>
  </si>
  <si>
    <t>10.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</si>
  <si>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</si>
  <si>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</si>
  <si>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</si>
  <si>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</si>
  <si>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</si>
  <si>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</si>
  <si>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</si>
  <si>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</si>
  <si>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</si>
  <si>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0-3  ViVe</t>
  </si>
  <si>
    <t>0-0-0</t>
  </si>
  <si>
    <t>0/0</t>
  </si>
  <si>
    <t>KAIKKIEN AIKOJEN TILASTOT, TOP-10</t>
  </si>
  <si>
    <t>PESISPÖRSSIRAJAT</t>
  </si>
  <si>
    <t>Lyöty</t>
  </si>
  <si>
    <t>Tuotu</t>
  </si>
  <si>
    <t>3/4</t>
  </si>
  <si>
    <t>1/2</t>
  </si>
  <si>
    <t>6/8</t>
  </si>
  <si>
    <t>4/5</t>
  </si>
  <si>
    <t>7/7</t>
  </si>
  <si>
    <t>1/1</t>
  </si>
  <si>
    <t>6/6</t>
  </si>
  <si>
    <t>3/3</t>
  </si>
  <si>
    <t>0/1</t>
  </si>
  <si>
    <t>2/2</t>
  </si>
  <si>
    <t>11/12</t>
  </si>
  <si>
    <t>0-4  SoJy</t>
  </si>
  <si>
    <t>3-2  KPL</t>
  </si>
  <si>
    <t>0-2  JoMa</t>
  </si>
  <si>
    <t>Minipudotuspelit;  0-2  Tahko</t>
  </si>
  <si>
    <t>KiPa</t>
  </si>
  <si>
    <t>KiPa = Kiteen Pallo-90  (1990)</t>
  </si>
  <si>
    <t>7.</t>
  </si>
  <si>
    <t xml:space="preserve">     Runkosarja  TOP-30</t>
  </si>
  <si>
    <t>Ylempi loppusarja TOP-10</t>
  </si>
  <si>
    <t>1-3  KPL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</si>
  <si>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</si>
  <si>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</si>
  <si>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</si>
  <si>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</si>
  <si>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</si>
  <si>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</si>
  <si>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</si>
  <si>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</si>
  <si>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1/5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</si>
  <si>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</si>
  <si>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</si>
  <si>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</si>
  <si>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</si>
  <si>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</si>
  <si>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</si>
  <si>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</si>
  <si>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</si>
  <si>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</si>
  <si>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</si>
  <si>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</si>
  <si>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</si>
  <si>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</si>
  <si>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</si>
  <si>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</si>
  <si>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</si>
  <si>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</si>
  <si>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PLAY OFF,  KA / OTT</t>
  </si>
  <si>
    <t xml:space="preserve"> PLAY OFF, TASASATASET,  ka. / peli</t>
  </si>
  <si>
    <t xml:space="preserve"> 1979 - 2012</t>
  </si>
  <si>
    <t xml:space="preserve"> 1979 - 2013</t>
  </si>
  <si>
    <t xml:space="preserve"> 1979 - 2014</t>
  </si>
  <si>
    <t xml:space="preserve"> 1979 - 2015</t>
  </si>
  <si>
    <t xml:space="preserve"> 1979 - 2016</t>
  </si>
  <si>
    <t xml:space="preserve"> 1979 - 2017</t>
  </si>
  <si>
    <t xml:space="preserve"> 1979 - 2018</t>
  </si>
  <si>
    <t xml:space="preserve"> 1979 - 2019</t>
  </si>
  <si>
    <t>330.   14.06. 2019  SiiPe - KiPa  1-2</t>
  </si>
  <si>
    <t>23 v 11 kk   2 pv</t>
  </si>
  <si>
    <t>1138.</t>
  </si>
  <si>
    <t>975.</t>
  </si>
  <si>
    <t>852.</t>
  </si>
  <si>
    <t>756.</t>
  </si>
  <si>
    <t>632.</t>
  </si>
  <si>
    <t>570.</t>
  </si>
  <si>
    <t>486.</t>
  </si>
  <si>
    <t>453.</t>
  </si>
  <si>
    <t>1699.</t>
  </si>
  <si>
    <t>1721.</t>
  </si>
  <si>
    <t>1367.</t>
  </si>
  <si>
    <t>1218.</t>
  </si>
  <si>
    <t>1032.</t>
  </si>
  <si>
    <t>878.</t>
  </si>
  <si>
    <t>707.</t>
  </si>
  <si>
    <t>693.</t>
  </si>
  <si>
    <t>1632.</t>
  </si>
  <si>
    <t>1469.</t>
  </si>
  <si>
    <t>1256.</t>
  </si>
  <si>
    <t>1216.</t>
  </si>
  <si>
    <t>1044.</t>
  </si>
  <si>
    <t>962.</t>
  </si>
  <si>
    <t>792.</t>
  </si>
  <si>
    <t>799.</t>
  </si>
  <si>
    <t>1712.</t>
  </si>
  <si>
    <t>1616.</t>
  </si>
  <si>
    <t>1343.</t>
  </si>
  <si>
    <t>1276.</t>
  </si>
  <si>
    <t>1080.</t>
  </si>
  <si>
    <t>963.</t>
  </si>
  <si>
    <t>806.</t>
  </si>
  <si>
    <t>798.</t>
  </si>
  <si>
    <t>1915.</t>
  </si>
  <si>
    <t>1931.</t>
  </si>
  <si>
    <t>1587.</t>
  </si>
  <si>
    <t>1145.</t>
  </si>
  <si>
    <t>888.</t>
  </si>
  <si>
    <t>681.</t>
  </si>
  <si>
    <t>566.</t>
  </si>
  <si>
    <t>441.</t>
  </si>
  <si>
    <t>350.</t>
  </si>
  <si>
    <t>278.</t>
  </si>
  <si>
    <t>449.</t>
  </si>
  <si>
    <t>454.</t>
  </si>
  <si>
    <t>462.</t>
  </si>
  <si>
    <t>481.</t>
  </si>
  <si>
    <t>495.</t>
  </si>
  <si>
    <t>401.</t>
  </si>
  <si>
    <t>336.</t>
  </si>
  <si>
    <t>344.</t>
  </si>
  <si>
    <t>471.</t>
  </si>
  <si>
    <t>476.</t>
  </si>
  <si>
    <t>487.</t>
  </si>
  <si>
    <t>417.</t>
  </si>
  <si>
    <t>354.</t>
  </si>
  <si>
    <t>358.</t>
  </si>
  <si>
    <t>363.</t>
  </si>
  <si>
    <t>502.</t>
  </si>
  <si>
    <t>507.</t>
  </si>
  <si>
    <t>514.</t>
  </si>
  <si>
    <t>464.</t>
  </si>
  <si>
    <t>479.</t>
  </si>
  <si>
    <t>406.</t>
  </si>
  <si>
    <t>381.</t>
  </si>
  <si>
    <t>382.</t>
  </si>
  <si>
    <t>620.</t>
  </si>
  <si>
    <t>633.</t>
  </si>
  <si>
    <t>645.</t>
  </si>
  <si>
    <t>472.</t>
  </si>
  <si>
    <t>438.</t>
  </si>
  <si>
    <t>383.</t>
  </si>
  <si>
    <t>373.</t>
  </si>
  <si>
    <t>634.</t>
  </si>
  <si>
    <t>649.</t>
  </si>
  <si>
    <t>659.</t>
  </si>
  <si>
    <t>426.</t>
  </si>
  <si>
    <t>403.</t>
  </si>
  <si>
    <t>369.</t>
  </si>
  <si>
    <t>328.</t>
  </si>
  <si>
    <t>307.</t>
  </si>
  <si>
    <t>1.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</si>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</sst>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3" borderId="3" xfId="1" quotePrefix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165" fontId="3" fillId="6" borderId="3" xfId="1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6" borderId="4" xfId="0" applyFont="1" applyFill="1" applyBorder="1"/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left"/>
    </xf>
    <xf numFmtId="165" fontId="3" fillId="7" borderId="3" xfId="1" quotePrefix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7" fillId="7" borderId="1" xfId="0" applyFont="1" applyFill="1" applyBorder="1"/>
    <xf numFmtId="0" fontId="3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3" xfId="0" applyFont="1" applyFill="1" applyBorder="1" applyAlignment="1">
      <alignment horizontal="center"/>
    </xf>
    <xf numFmtId="165" fontId="3" fillId="8" borderId="3" xfId="1" applyNumberFormat="1" applyFont="1" applyFill="1" applyBorder="1" applyAlignment="1"/>
    <xf numFmtId="0" fontId="3" fillId="4" borderId="0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0" fontId="3" fillId="2" borderId="9" xfId="0" applyFont="1" applyFill="1" applyBorder="1" applyAlignment="1"/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/>
    <xf numFmtId="0" fontId="3" fillId="2" borderId="10" xfId="0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0" fontId="3" fillId="7" borderId="4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6" xfId="0" applyFont="1" applyFill="1" applyBorder="1"/>
    <xf numFmtId="0" fontId="3" fillId="3" borderId="8" xfId="0" applyFont="1" applyFill="1" applyBorder="1" applyAlignment="1"/>
    <xf numFmtId="0" fontId="3" fillId="3" borderId="6" xfId="0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5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/>
    <xf numFmtId="2" fontId="3" fillId="4" borderId="0" xfId="0" applyNumberFormat="1" applyFont="1" applyFill="1" applyBorder="1" applyAlignment="1"/>
    <xf numFmtId="0" fontId="3" fillId="4" borderId="5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0" fontId="3" fillId="3" borderId="5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3"/>
  <sheetViews>
    <sheetView tabSelected="1" zoomScale="83" zoomScaleNormal="83" workbookViewId="0"/>
  </sheetViews>
  <sheetFormatPr defaultRowHeight="15" customHeight="1" x14ac:dyDescent="0.25"/>
  <cols>
    <col min="1" max="1" width="0.7109375" style="97" customWidth="1"/>
    <col min="2" max="2" width="6.7109375" style="60" customWidth="1"/>
    <col min="3" max="3" width="6.140625" style="59" customWidth="1"/>
    <col min="4" max="4" width="8.5703125" style="60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37" customWidth="1"/>
    <col min="16" max="19" width="6.7109375" style="37" customWidth="1"/>
    <col min="20" max="20" width="0.7109375" style="37" customWidth="1"/>
    <col min="21" max="25" width="5.7109375" style="59" customWidth="1"/>
    <col min="26" max="26" width="9.28515625" style="59" customWidth="1"/>
    <col min="27" max="27" width="0.7109375" style="59" customWidth="1"/>
    <col min="28" max="31" width="6.7109375" style="59" customWidth="1"/>
    <col min="32" max="32" width="0.7109375" style="59" customWidth="1"/>
    <col min="33" max="33" width="15.7109375" style="59" customWidth="1"/>
    <col min="34" max="34" width="13.42578125" style="59" customWidth="1"/>
    <col min="35" max="35" width="13" style="59" customWidth="1"/>
    <col min="36" max="36" width="12.140625" style="59" customWidth="1"/>
    <col min="37" max="37" width="0.7109375" style="59" customWidth="1"/>
    <col min="38" max="40" width="6.7109375" style="59" customWidth="1"/>
    <col min="41" max="43" width="4.7109375" style="59" customWidth="1"/>
    <col min="44" max="44" width="51.42578125" style="97" customWidth="1"/>
    <col min="45" max="16384" width="9.140625" style="97"/>
  </cols>
  <sheetData>
    <row r="1" spans="1:44" ht="17.25" customHeight="1" x14ac:dyDescent="0.25">
      <c r="A1" s="101"/>
      <c r="B1" s="2" t="s">
        <v>34</v>
      </c>
      <c r="C1" s="3"/>
      <c r="D1" s="4"/>
      <c r="E1" s="5" t="s">
        <v>45</v>
      </c>
      <c r="F1" s="2"/>
      <c r="G1" s="3"/>
      <c r="H1" s="3"/>
      <c r="I1" s="3"/>
      <c r="J1" s="3"/>
      <c r="K1" s="3"/>
      <c r="L1" s="2"/>
      <c r="M1" s="3"/>
      <c r="N1" s="3"/>
      <c r="O1" s="102"/>
      <c r="P1" s="102"/>
      <c r="Q1" s="102"/>
      <c r="R1" s="102"/>
      <c r="S1" s="102"/>
      <c r="T1" s="102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39"/>
    </row>
    <row r="2" spans="1:44" s="105" customFormat="1" ht="15" customHeight="1" x14ac:dyDescent="0.25">
      <c r="A2" s="103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20" t="s">
        <v>127</v>
      </c>
      <c r="Q2" s="18"/>
      <c r="R2" s="12"/>
      <c r="S2" s="19"/>
      <c r="T2" s="17"/>
      <c r="U2" s="18" t="s">
        <v>15</v>
      </c>
      <c r="V2" s="12"/>
      <c r="W2" s="12"/>
      <c r="X2" s="12"/>
      <c r="Y2" s="12"/>
      <c r="Z2" s="13"/>
      <c r="AA2" s="17"/>
      <c r="AB2" s="20" t="s">
        <v>128</v>
      </c>
      <c r="AC2" s="18"/>
      <c r="AD2" s="12"/>
      <c r="AE2" s="19"/>
      <c r="AF2" s="17"/>
      <c r="AG2" s="20" t="s">
        <v>93</v>
      </c>
      <c r="AH2" s="12"/>
      <c r="AI2" s="12"/>
      <c r="AJ2" s="13"/>
      <c r="AK2" s="17"/>
      <c r="AL2" s="20" t="s">
        <v>94</v>
      </c>
      <c r="AM2" s="18"/>
      <c r="AN2" s="12"/>
      <c r="AO2" s="104" t="s">
        <v>95</v>
      </c>
      <c r="AP2" s="12"/>
      <c r="AQ2" s="13"/>
      <c r="AR2" s="39"/>
    </row>
    <row r="3" spans="1:44" s="105" customFormat="1" ht="15" customHeight="1" x14ac:dyDescent="0.25">
      <c r="A3" s="103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1"/>
      <c r="P3" s="16" t="s">
        <v>5</v>
      </c>
      <c r="Q3" s="16" t="s">
        <v>6</v>
      </c>
      <c r="R3" s="16" t="s">
        <v>96</v>
      </c>
      <c r="S3" s="16" t="s">
        <v>17</v>
      </c>
      <c r="T3" s="21"/>
      <c r="U3" s="16" t="s">
        <v>3</v>
      </c>
      <c r="V3" s="16" t="s">
        <v>8</v>
      </c>
      <c r="W3" s="13" t="s">
        <v>5</v>
      </c>
      <c r="X3" s="16" t="s">
        <v>6</v>
      </c>
      <c r="Y3" s="16" t="s">
        <v>17</v>
      </c>
      <c r="Z3" s="16" t="s">
        <v>22</v>
      </c>
      <c r="AA3" s="21"/>
      <c r="AB3" s="16" t="s">
        <v>5</v>
      </c>
      <c r="AC3" s="16" t="s">
        <v>6</v>
      </c>
      <c r="AD3" s="16" t="s">
        <v>96</v>
      </c>
      <c r="AE3" s="16" t="s">
        <v>17</v>
      </c>
      <c r="AF3" s="21"/>
      <c r="AG3" s="16" t="s">
        <v>97</v>
      </c>
      <c r="AH3" s="16" t="s">
        <v>98</v>
      </c>
      <c r="AI3" s="13" t="s">
        <v>99</v>
      </c>
      <c r="AJ3" s="16" t="s">
        <v>100</v>
      </c>
      <c r="AK3" s="21"/>
      <c r="AL3" s="16" t="s">
        <v>23</v>
      </c>
      <c r="AM3" s="16" t="s">
        <v>24</v>
      </c>
      <c r="AN3" s="13" t="s">
        <v>101</v>
      </c>
      <c r="AO3" s="13" t="s">
        <v>31</v>
      </c>
      <c r="AP3" s="15" t="s">
        <v>32</v>
      </c>
      <c r="AQ3" s="16" t="s">
        <v>33</v>
      </c>
      <c r="AR3" s="39"/>
    </row>
    <row r="4" spans="1:44" s="105" customFormat="1" ht="15" customHeight="1" x14ac:dyDescent="0.25">
      <c r="A4" s="103"/>
      <c r="B4" s="22">
        <v>2010</v>
      </c>
      <c r="C4" s="23" t="s">
        <v>35</v>
      </c>
      <c r="D4" s="24" t="s">
        <v>36</v>
      </c>
      <c r="E4" s="22">
        <v>1</v>
      </c>
      <c r="F4" s="22">
        <v>0</v>
      </c>
      <c r="G4" s="22">
        <v>0</v>
      </c>
      <c r="H4" s="22">
        <v>0</v>
      </c>
      <c r="I4" s="22">
        <v>0</v>
      </c>
      <c r="J4" s="23">
        <v>0</v>
      </c>
      <c r="K4" s="23">
        <v>0</v>
      </c>
      <c r="L4" s="23">
        <v>0</v>
      </c>
      <c r="M4" s="23">
        <v>0</v>
      </c>
      <c r="N4" s="25" t="s">
        <v>38</v>
      </c>
      <c r="O4" s="21"/>
      <c r="P4" s="16"/>
      <c r="Q4" s="16"/>
      <c r="R4" s="16"/>
      <c r="S4" s="16"/>
      <c r="T4" s="21"/>
      <c r="U4" s="26"/>
      <c r="V4" s="22"/>
      <c r="W4" s="23"/>
      <c r="X4" s="22"/>
      <c r="Y4" s="22"/>
      <c r="Z4" s="75"/>
      <c r="AA4" s="21"/>
      <c r="AB4" s="16"/>
      <c r="AC4" s="16"/>
      <c r="AD4" s="16"/>
      <c r="AE4" s="16"/>
      <c r="AF4" s="21"/>
      <c r="AG4" s="26"/>
      <c r="AH4" s="26"/>
      <c r="AI4" s="26"/>
      <c r="AJ4" s="26"/>
      <c r="AK4" s="21"/>
      <c r="AL4" s="22"/>
      <c r="AM4" s="22"/>
      <c r="AN4" s="22"/>
      <c r="AO4" s="23"/>
      <c r="AP4" s="28"/>
      <c r="AQ4" s="22"/>
      <c r="AR4" s="39"/>
    </row>
    <row r="5" spans="1:44" s="105" customFormat="1" ht="15" customHeight="1" x14ac:dyDescent="0.25">
      <c r="A5" s="103"/>
      <c r="B5" s="29">
        <v>2011</v>
      </c>
      <c r="C5" s="61" t="s">
        <v>43</v>
      </c>
      <c r="D5" s="62" t="s">
        <v>41</v>
      </c>
      <c r="E5" s="29"/>
      <c r="F5" s="30" t="s">
        <v>42</v>
      </c>
      <c r="G5" s="29"/>
      <c r="H5" s="29"/>
      <c r="I5" s="29"/>
      <c r="J5" s="61"/>
      <c r="K5" s="61"/>
      <c r="L5" s="61"/>
      <c r="M5" s="61"/>
      <c r="N5" s="31"/>
      <c r="O5" s="21"/>
      <c r="P5" s="16"/>
      <c r="Q5" s="16"/>
      <c r="R5" s="16"/>
      <c r="S5" s="16"/>
      <c r="T5" s="21"/>
      <c r="U5" s="26"/>
      <c r="V5" s="22"/>
      <c r="W5" s="23"/>
      <c r="X5" s="22"/>
      <c r="Y5" s="22"/>
      <c r="Z5" s="75"/>
      <c r="AA5" s="21"/>
      <c r="AB5" s="16"/>
      <c r="AC5" s="16"/>
      <c r="AD5" s="16"/>
      <c r="AE5" s="16"/>
      <c r="AF5" s="21"/>
      <c r="AG5" s="26"/>
      <c r="AH5" s="26"/>
      <c r="AI5" s="26"/>
      <c r="AJ5" s="26"/>
      <c r="AK5" s="21"/>
      <c r="AL5" s="22"/>
      <c r="AM5" s="22"/>
      <c r="AN5" s="22"/>
      <c r="AO5" s="23"/>
      <c r="AP5" s="28"/>
      <c r="AQ5" s="22"/>
      <c r="AR5" s="39"/>
    </row>
    <row r="6" spans="1:44" s="105" customFormat="1" ht="15" customHeight="1" x14ac:dyDescent="0.25">
      <c r="A6" s="103"/>
      <c r="B6" s="63">
        <v>2012</v>
      </c>
      <c r="C6" s="64" t="s">
        <v>57</v>
      </c>
      <c r="D6" s="65" t="s">
        <v>48</v>
      </c>
      <c r="E6" s="63"/>
      <c r="F6" s="67" t="s">
        <v>47</v>
      </c>
      <c r="G6" s="68"/>
      <c r="H6" s="64"/>
      <c r="I6" s="63"/>
      <c r="J6" s="64"/>
      <c r="K6" s="64"/>
      <c r="L6" s="64"/>
      <c r="M6" s="70"/>
      <c r="N6" s="66"/>
      <c r="O6" s="21"/>
      <c r="P6" s="16"/>
      <c r="Q6" s="16"/>
      <c r="R6" s="16"/>
      <c r="S6" s="16"/>
      <c r="T6" s="21"/>
      <c r="U6" s="26"/>
      <c r="V6" s="23"/>
      <c r="W6" s="23"/>
      <c r="X6" s="22"/>
      <c r="Y6" s="22"/>
      <c r="Z6" s="75"/>
      <c r="AA6" s="21"/>
      <c r="AB6" s="16"/>
      <c r="AC6" s="16"/>
      <c r="AD6" s="16"/>
      <c r="AE6" s="16"/>
      <c r="AF6" s="21"/>
      <c r="AG6" s="26"/>
      <c r="AH6" s="26"/>
      <c r="AI6" s="26"/>
      <c r="AJ6" s="26"/>
      <c r="AK6" s="21"/>
      <c r="AL6" s="22"/>
      <c r="AM6" s="22"/>
      <c r="AN6" s="22"/>
      <c r="AO6" s="23"/>
      <c r="AP6" s="28"/>
      <c r="AQ6" s="22"/>
      <c r="AR6" s="39"/>
    </row>
    <row r="7" spans="1:44" s="105" customFormat="1" ht="15" customHeight="1" x14ac:dyDescent="0.25">
      <c r="A7" s="103"/>
      <c r="B7" s="22">
        <v>2012</v>
      </c>
      <c r="C7" s="22" t="s">
        <v>56</v>
      </c>
      <c r="D7" s="26" t="s">
        <v>36</v>
      </c>
      <c r="E7" s="22">
        <v>12</v>
      </c>
      <c r="F7" s="22">
        <v>0</v>
      </c>
      <c r="G7" s="22">
        <v>1</v>
      </c>
      <c r="H7" s="22">
        <v>2</v>
      </c>
      <c r="I7" s="22">
        <v>6</v>
      </c>
      <c r="J7" s="22">
        <v>1</v>
      </c>
      <c r="K7" s="22">
        <v>1</v>
      </c>
      <c r="L7" s="22">
        <v>3</v>
      </c>
      <c r="M7" s="28">
        <v>1</v>
      </c>
      <c r="N7" s="25">
        <v>0.214</v>
      </c>
      <c r="O7" s="21">
        <f>PRODUCT(I7/N7)</f>
        <v>28.037383177570096</v>
      </c>
      <c r="P7" s="16"/>
      <c r="Q7" s="16"/>
      <c r="R7" s="16"/>
      <c r="S7" s="16"/>
      <c r="T7" s="21"/>
      <c r="U7" s="22">
        <v>1</v>
      </c>
      <c r="V7" s="23">
        <v>0</v>
      </c>
      <c r="W7" s="23">
        <v>1</v>
      </c>
      <c r="X7" s="22">
        <v>1</v>
      </c>
      <c r="Y7" s="22">
        <v>1</v>
      </c>
      <c r="Z7" s="75">
        <v>0.5</v>
      </c>
      <c r="AA7" s="21"/>
      <c r="AB7" s="16"/>
      <c r="AC7" s="16"/>
      <c r="AD7" s="16"/>
      <c r="AE7" s="16"/>
      <c r="AF7" s="21"/>
      <c r="AG7" s="26" t="s">
        <v>120</v>
      </c>
      <c r="AH7" s="26"/>
      <c r="AI7" s="26"/>
      <c r="AJ7" s="26"/>
      <c r="AK7" s="21"/>
      <c r="AL7" s="22"/>
      <c r="AM7" s="22"/>
      <c r="AN7" s="22"/>
      <c r="AO7" s="23"/>
      <c r="AP7" s="28"/>
      <c r="AQ7" s="22"/>
      <c r="AR7" s="39"/>
    </row>
    <row r="8" spans="1:44" s="105" customFormat="1" ht="15" customHeight="1" x14ac:dyDescent="0.25">
      <c r="A8" s="103"/>
      <c r="B8" s="22">
        <v>2013</v>
      </c>
      <c r="C8" s="22" t="s">
        <v>57</v>
      </c>
      <c r="D8" s="26" t="s">
        <v>36</v>
      </c>
      <c r="E8" s="22">
        <v>26</v>
      </c>
      <c r="F8" s="22">
        <v>0</v>
      </c>
      <c r="G8" s="22">
        <v>0</v>
      </c>
      <c r="H8" s="22">
        <v>3</v>
      </c>
      <c r="I8" s="22">
        <v>27</v>
      </c>
      <c r="J8" s="22">
        <v>10</v>
      </c>
      <c r="K8" s="22">
        <v>11</v>
      </c>
      <c r="L8" s="22">
        <v>6</v>
      </c>
      <c r="M8" s="28">
        <v>0</v>
      </c>
      <c r="N8" s="75">
        <v>0.30330000000000001</v>
      </c>
      <c r="O8" s="76">
        <f>PRODUCT(I8/N8)</f>
        <v>89.020771513353111</v>
      </c>
      <c r="P8" s="16"/>
      <c r="Q8" s="16"/>
      <c r="R8" s="16"/>
      <c r="S8" s="16"/>
      <c r="T8" s="21"/>
      <c r="U8" s="26"/>
      <c r="V8" s="23"/>
      <c r="W8" s="23"/>
      <c r="X8" s="22"/>
      <c r="Y8" s="22"/>
      <c r="Z8" s="75"/>
      <c r="AA8" s="21"/>
      <c r="AB8" s="16"/>
      <c r="AC8" s="16"/>
      <c r="AD8" s="16"/>
      <c r="AE8" s="16"/>
      <c r="AF8" s="21"/>
      <c r="AG8" s="26"/>
      <c r="AH8" s="26"/>
      <c r="AI8" s="26"/>
      <c r="AJ8" s="26"/>
      <c r="AK8" s="21"/>
      <c r="AL8" s="22"/>
      <c r="AM8" s="22"/>
      <c r="AN8" s="22"/>
      <c r="AO8" s="23"/>
      <c r="AP8" s="28"/>
      <c r="AQ8" s="22"/>
      <c r="AR8" s="39"/>
    </row>
    <row r="9" spans="1:44" s="105" customFormat="1" ht="15" customHeight="1" x14ac:dyDescent="0.25">
      <c r="A9" s="103"/>
      <c r="B9" s="22">
        <v>2014</v>
      </c>
      <c r="C9" s="22" t="s">
        <v>59</v>
      </c>
      <c r="D9" s="26" t="s">
        <v>36</v>
      </c>
      <c r="E9" s="22">
        <v>30</v>
      </c>
      <c r="F9" s="22">
        <v>1</v>
      </c>
      <c r="G9" s="22">
        <v>4</v>
      </c>
      <c r="H9" s="22">
        <v>5</v>
      </c>
      <c r="I9" s="22">
        <v>36</v>
      </c>
      <c r="J9" s="22">
        <v>11</v>
      </c>
      <c r="K9" s="22">
        <v>12</v>
      </c>
      <c r="L9" s="22">
        <v>8</v>
      </c>
      <c r="M9" s="28">
        <v>5</v>
      </c>
      <c r="N9" s="25">
        <v>0.33300000000000002</v>
      </c>
      <c r="O9" s="76">
        <f>PRODUCT(I9/N9)</f>
        <v>108.1081081081081</v>
      </c>
      <c r="P9" s="16"/>
      <c r="Q9" s="16"/>
      <c r="R9" s="16"/>
      <c r="S9" s="16"/>
      <c r="T9" s="21"/>
      <c r="U9" s="26"/>
      <c r="V9" s="23"/>
      <c r="W9" s="23"/>
      <c r="X9" s="22"/>
      <c r="Y9" s="22"/>
      <c r="Z9" s="75"/>
      <c r="AA9" s="21"/>
      <c r="AB9" s="16"/>
      <c r="AC9" s="16"/>
      <c r="AD9" s="16"/>
      <c r="AE9" s="16"/>
      <c r="AF9" s="21"/>
      <c r="AG9" s="26"/>
      <c r="AH9" s="26"/>
      <c r="AI9" s="26"/>
      <c r="AJ9" s="26"/>
      <c r="AK9" s="21"/>
      <c r="AL9" s="22"/>
      <c r="AM9" s="22"/>
      <c r="AN9" s="22"/>
      <c r="AO9" s="23"/>
      <c r="AP9" s="28"/>
      <c r="AQ9" s="22"/>
      <c r="AR9" s="39"/>
    </row>
    <row r="10" spans="1:44" s="105" customFormat="1" ht="15" customHeight="1" x14ac:dyDescent="0.25">
      <c r="A10" s="103"/>
      <c r="B10" s="63">
        <v>2015</v>
      </c>
      <c r="C10" s="64" t="s">
        <v>59</v>
      </c>
      <c r="D10" s="65" t="s">
        <v>48</v>
      </c>
      <c r="E10" s="63"/>
      <c r="F10" s="67" t="s">
        <v>47</v>
      </c>
      <c r="G10" s="68"/>
      <c r="H10" s="64"/>
      <c r="I10" s="63"/>
      <c r="J10" s="64"/>
      <c r="K10" s="64"/>
      <c r="L10" s="64"/>
      <c r="M10" s="70"/>
      <c r="N10" s="66"/>
      <c r="O10" s="21"/>
      <c r="P10" s="16"/>
      <c r="Q10" s="16"/>
      <c r="R10" s="16"/>
      <c r="S10" s="16"/>
      <c r="T10" s="21"/>
      <c r="U10" s="26"/>
      <c r="V10" s="23"/>
      <c r="W10" s="23"/>
      <c r="X10" s="22"/>
      <c r="Y10" s="22"/>
      <c r="Z10" s="75"/>
      <c r="AA10" s="21"/>
      <c r="AB10" s="16"/>
      <c r="AC10" s="16"/>
      <c r="AD10" s="16"/>
      <c r="AE10" s="16"/>
      <c r="AF10" s="21"/>
      <c r="AG10" s="26"/>
      <c r="AH10" s="26"/>
      <c r="AI10" s="26"/>
      <c r="AJ10" s="26"/>
      <c r="AK10" s="21"/>
      <c r="AL10" s="22"/>
      <c r="AM10" s="22"/>
      <c r="AN10" s="22"/>
      <c r="AO10" s="23"/>
      <c r="AP10" s="28"/>
      <c r="AQ10" s="22"/>
      <c r="AR10" s="39"/>
    </row>
    <row r="11" spans="1:44" s="105" customFormat="1" ht="15" customHeight="1" x14ac:dyDescent="0.25">
      <c r="A11" s="103"/>
      <c r="B11" s="22">
        <v>2015</v>
      </c>
      <c r="C11" s="22" t="s">
        <v>87</v>
      </c>
      <c r="D11" s="26" t="s">
        <v>36</v>
      </c>
      <c r="E11" s="22">
        <v>29</v>
      </c>
      <c r="F11" s="22">
        <v>0</v>
      </c>
      <c r="G11" s="22">
        <v>4</v>
      </c>
      <c r="H11" s="22">
        <v>2</v>
      </c>
      <c r="I11" s="22">
        <v>41</v>
      </c>
      <c r="J11" s="22">
        <v>27</v>
      </c>
      <c r="K11" s="22">
        <v>8</v>
      </c>
      <c r="L11" s="22">
        <v>2</v>
      </c>
      <c r="M11" s="22">
        <v>4</v>
      </c>
      <c r="N11" s="45">
        <v>0.31780000000000003</v>
      </c>
      <c r="O11" s="89">
        <v>129</v>
      </c>
      <c r="P11" s="16"/>
      <c r="Q11" s="16"/>
      <c r="R11" s="16"/>
      <c r="S11" s="16"/>
      <c r="T11" s="21"/>
      <c r="U11" s="22">
        <v>10</v>
      </c>
      <c r="V11" s="23">
        <v>0</v>
      </c>
      <c r="W11" s="23">
        <v>0</v>
      </c>
      <c r="X11" s="22">
        <v>2</v>
      </c>
      <c r="Y11" s="22">
        <v>15</v>
      </c>
      <c r="Z11" s="75">
        <v>0.34899999999999998</v>
      </c>
      <c r="AA11" s="21"/>
      <c r="AB11" s="16"/>
      <c r="AC11" s="16"/>
      <c r="AD11" s="16"/>
      <c r="AE11" s="16"/>
      <c r="AF11" s="21"/>
      <c r="AG11" s="26" t="s">
        <v>121</v>
      </c>
      <c r="AH11" s="26" t="s">
        <v>102</v>
      </c>
      <c r="AI11" s="26" t="s">
        <v>122</v>
      </c>
      <c r="AJ11" s="26"/>
      <c r="AK11" s="21"/>
      <c r="AL11" s="22"/>
      <c r="AM11" s="22"/>
      <c r="AN11" s="22"/>
      <c r="AO11" s="23"/>
      <c r="AP11" s="28"/>
      <c r="AQ11" s="22"/>
      <c r="AR11" s="39"/>
    </row>
    <row r="12" spans="1:44" s="105" customFormat="1" ht="15" customHeight="1" x14ac:dyDescent="0.25">
      <c r="A12" s="103"/>
      <c r="B12" s="22">
        <v>2016</v>
      </c>
      <c r="C12" s="22" t="s">
        <v>92</v>
      </c>
      <c r="D12" s="26" t="s">
        <v>36</v>
      </c>
      <c r="E12" s="22">
        <v>28</v>
      </c>
      <c r="F12" s="22">
        <v>1</v>
      </c>
      <c r="G12" s="22">
        <v>7</v>
      </c>
      <c r="H12" s="22">
        <v>9</v>
      </c>
      <c r="I12" s="22">
        <v>73</v>
      </c>
      <c r="J12" s="22">
        <v>33</v>
      </c>
      <c r="K12" s="22">
        <v>20</v>
      </c>
      <c r="L12" s="22">
        <v>12</v>
      </c>
      <c r="M12" s="22">
        <v>8</v>
      </c>
      <c r="N12" s="45">
        <v>0.497</v>
      </c>
      <c r="O12" s="89">
        <v>147</v>
      </c>
      <c r="P12" s="16"/>
      <c r="Q12" s="16"/>
      <c r="R12" s="16"/>
      <c r="S12" s="16"/>
      <c r="T12" s="21"/>
      <c r="U12" s="22">
        <v>2</v>
      </c>
      <c r="V12" s="23">
        <v>0</v>
      </c>
      <c r="W12" s="23">
        <v>0</v>
      </c>
      <c r="X12" s="22">
        <v>0</v>
      </c>
      <c r="Y12" s="22">
        <v>4</v>
      </c>
      <c r="Z12" s="75">
        <v>0.36399999999999999</v>
      </c>
      <c r="AA12" s="21"/>
      <c r="AB12" s="16"/>
      <c r="AC12" s="16"/>
      <c r="AD12" s="16"/>
      <c r="AE12" s="16"/>
      <c r="AF12" s="21"/>
      <c r="AG12" s="26" t="s">
        <v>123</v>
      </c>
      <c r="AH12" s="26"/>
      <c r="AI12" s="26"/>
      <c r="AJ12" s="26"/>
      <c r="AK12" s="21"/>
      <c r="AL12" s="22"/>
      <c r="AM12" s="22"/>
      <c r="AN12" s="22"/>
      <c r="AO12" s="23"/>
      <c r="AP12" s="28"/>
      <c r="AQ12" s="22"/>
      <c r="AR12" s="39"/>
    </row>
    <row r="13" spans="1:44" s="105" customFormat="1" ht="15" customHeight="1" x14ac:dyDescent="0.25">
      <c r="A13" s="103"/>
      <c r="B13" s="22">
        <v>2017</v>
      </c>
      <c r="C13" s="22" t="s">
        <v>126</v>
      </c>
      <c r="D13" s="26" t="s">
        <v>124</v>
      </c>
      <c r="E13" s="22">
        <v>32</v>
      </c>
      <c r="F13" s="22">
        <v>1</v>
      </c>
      <c r="G13" s="22">
        <v>8</v>
      </c>
      <c r="H13" s="22">
        <v>6</v>
      </c>
      <c r="I13" s="22">
        <v>55</v>
      </c>
      <c r="J13" s="22">
        <v>11</v>
      </c>
      <c r="K13" s="22">
        <v>20</v>
      </c>
      <c r="L13" s="22">
        <v>15</v>
      </c>
      <c r="M13" s="22">
        <v>9</v>
      </c>
      <c r="N13" s="45">
        <v>0.39600000000000002</v>
      </c>
      <c r="O13" s="89">
        <v>139</v>
      </c>
      <c r="P13" s="16"/>
      <c r="Q13" s="16"/>
      <c r="R13" s="16"/>
      <c r="S13" s="16"/>
      <c r="T13" s="21"/>
      <c r="U13" s="22">
        <v>3</v>
      </c>
      <c r="V13" s="23">
        <v>0</v>
      </c>
      <c r="W13" s="23">
        <v>2</v>
      </c>
      <c r="X13" s="22">
        <v>2</v>
      </c>
      <c r="Y13" s="22">
        <v>5</v>
      </c>
      <c r="Z13" s="75">
        <v>0.5</v>
      </c>
      <c r="AA13" s="21"/>
      <c r="AB13" s="16"/>
      <c r="AC13" s="16"/>
      <c r="AD13" s="16"/>
      <c r="AE13" s="16"/>
      <c r="AF13" s="21"/>
      <c r="AG13" s="26" t="s">
        <v>102</v>
      </c>
      <c r="AH13" s="26"/>
      <c r="AI13" s="26"/>
      <c r="AJ13" s="26"/>
      <c r="AK13" s="21"/>
      <c r="AL13" s="22"/>
      <c r="AM13" s="22"/>
      <c r="AN13" s="22"/>
      <c r="AO13" s="23"/>
      <c r="AP13" s="28"/>
      <c r="AQ13" s="22"/>
      <c r="AR13" s="39"/>
    </row>
    <row r="14" spans="1:44" s="105" customFormat="1" ht="15" customHeight="1" x14ac:dyDescent="0.25">
      <c r="A14" s="103"/>
      <c r="B14" s="22">
        <v>2018</v>
      </c>
      <c r="C14" s="22" t="s">
        <v>56</v>
      </c>
      <c r="D14" s="26" t="s">
        <v>124</v>
      </c>
      <c r="E14" s="22">
        <v>31</v>
      </c>
      <c r="F14" s="22">
        <v>1</v>
      </c>
      <c r="G14" s="22">
        <v>14</v>
      </c>
      <c r="H14" s="22">
        <v>14</v>
      </c>
      <c r="I14" s="22">
        <v>85</v>
      </c>
      <c r="J14" s="22">
        <v>34</v>
      </c>
      <c r="K14" s="22">
        <v>22</v>
      </c>
      <c r="L14" s="22">
        <v>14</v>
      </c>
      <c r="M14" s="22">
        <v>15</v>
      </c>
      <c r="N14" s="45">
        <v>0.44269999999999998</v>
      </c>
      <c r="O14" s="89">
        <v>192.0036141856788</v>
      </c>
      <c r="P14" s="16"/>
      <c r="Q14" s="16"/>
      <c r="R14" s="16"/>
      <c r="S14" s="16"/>
      <c r="T14" s="21"/>
      <c r="U14" s="22">
        <v>4</v>
      </c>
      <c r="V14" s="23">
        <v>0</v>
      </c>
      <c r="W14" s="23">
        <v>2</v>
      </c>
      <c r="X14" s="22">
        <v>0</v>
      </c>
      <c r="Y14" s="22">
        <v>13</v>
      </c>
      <c r="Z14" s="75">
        <v>0.5</v>
      </c>
      <c r="AA14" s="21">
        <v>26</v>
      </c>
      <c r="AB14" s="16"/>
      <c r="AC14" s="16"/>
      <c r="AD14" s="16"/>
      <c r="AE14" s="16"/>
      <c r="AF14" s="21"/>
      <c r="AG14" s="26" t="s">
        <v>129</v>
      </c>
      <c r="AH14" s="26"/>
      <c r="AI14" s="26"/>
      <c r="AJ14" s="26"/>
      <c r="AK14" s="21"/>
      <c r="AL14" s="22"/>
      <c r="AM14" s="22"/>
      <c r="AN14" s="22"/>
      <c r="AO14" s="23"/>
      <c r="AP14" s="28"/>
      <c r="AQ14" s="22"/>
      <c r="AR14" s="39"/>
    </row>
    <row r="15" spans="1:44" s="105" customFormat="1" ht="15" customHeight="1" x14ac:dyDescent="0.25">
      <c r="A15" s="103"/>
      <c r="B15" s="22">
        <v>2019</v>
      </c>
      <c r="C15" s="22" t="s">
        <v>56</v>
      </c>
      <c r="D15" s="26" t="s">
        <v>124</v>
      </c>
      <c r="E15" s="22">
        <v>30</v>
      </c>
      <c r="F15" s="22">
        <v>0</v>
      </c>
      <c r="G15" s="22">
        <v>3</v>
      </c>
      <c r="H15" s="22">
        <v>1</v>
      </c>
      <c r="I15" s="22">
        <v>43</v>
      </c>
      <c r="J15" s="22">
        <v>17</v>
      </c>
      <c r="K15" s="22">
        <v>14</v>
      </c>
      <c r="L15" s="22">
        <v>9</v>
      </c>
      <c r="M15" s="22">
        <v>3</v>
      </c>
      <c r="N15" s="153">
        <v>0.26700000000000002</v>
      </c>
      <c r="O15" s="89">
        <v>161</v>
      </c>
      <c r="P15" s="16"/>
      <c r="Q15" s="16"/>
      <c r="R15" s="16"/>
      <c r="S15" s="16"/>
      <c r="T15" s="21"/>
      <c r="U15" s="22">
        <v>3</v>
      </c>
      <c r="V15" s="23">
        <v>0</v>
      </c>
      <c r="W15" s="23">
        <v>0</v>
      </c>
      <c r="X15" s="22">
        <v>0</v>
      </c>
      <c r="Y15" s="22">
        <v>4</v>
      </c>
      <c r="Z15" s="75">
        <v>1</v>
      </c>
      <c r="AA15" s="21"/>
      <c r="AB15" s="16"/>
      <c r="AC15" s="16"/>
      <c r="AD15" s="16"/>
      <c r="AE15" s="16"/>
      <c r="AF15" s="21"/>
      <c r="AG15" s="26" t="s">
        <v>102</v>
      </c>
      <c r="AH15" s="26"/>
      <c r="AI15" s="26"/>
      <c r="AJ15" s="26"/>
      <c r="AK15" s="21"/>
      <c r="AL15" s="22"/>
      <c r="AM15" s="22"/>
      <c r="AN15" s="22"/>
      <c r="AO15" s="23"/>
      <c r="AP15" s="28"/>
      <c r="AQ15" s="22"/>
      <c r="AR15" s="39"/>
    </row>
    <row r="16" spans="1:44" s="105" customFormat="1" ht="15" customHeight="1" x14ac:dyDescent="0.25">
      <c r="A16" s="103"/>
      <c r="B16" s="29">
        <v>2020</v>
      </c>
      <c r="C16" s="61" t="s">
        <v>248</v>
      </c>
      <c r="D16" s="62" t="s">
        <v>41</v>
      </c>
      <c r="E16" s="29"/>
      <c r="F16" s="30" t="s">
        <v>42</v>
      </c>
      <c r="G16" s="29"/>
      <c r="H16" s="29"/>
      <c r="I16" s="29"/>
      <c r="J16" s="61"/>
      <c r="K16" s="61"/>
      <c r="L16" s="61"/>
      <c r="M16" s="61"/>
      <c r="N16" s="31"/>
      <c r="O16" s="21"/>
      <c r="P16" s="16"/>
      <c r="Q16" s="16"/>
      <c r="R16" s="16"/>
      <c r="S16" s="16"/>
      <c r="T16" s="21"/>
      <c r="U16" s="26"/>
      <c r="V16" s="22"/>
      <c r="W16" s="23"/>
      <c r="X16" s="22"/>
      <c r="Y16" s="22"/>
      <c r="Z16" s="75"/>
      <c r="AA16" s="21"/>
      <c r="AB16" s="16"/>
      <c r="AC16" s="16"/>
      <c r="AD16" s="16"/>
      <c r="AE16" s="16"/>
      <c r="AF16" s="21"/>
      <c r="AG16" s="26"/>
      <c r="AH16" s="26"/>
      <c r="AI16" s="26"/>
      <c r="AJ16" s="26"/>
      <c r="AK16" s="21"/>
      <c r="AL16" s="22"/>
      <c r="AM16" s="22"/>
      <c r="AN16" s="22"/>
      <c r="AO16" s="23"/>
      <c r="AP16" s="28"/>
      <c r="AQ16" s="22"/>
      <c r="AR16" s="39"/>
    </row>
    <row r="17" spans="1:45" s="105" customFormat="1" ht="15" customHeight="1" x14ac:dyDescent="0.25">
      <c r="A17" s="106"/>
      <c r="B17" s="14" t="s">
        <v>7</v>
      </c>
      <c r="C17" s="15"/>
      <c r="D17" s="13"/>
      <c r="E17" s="16">
        <f t="shared" ref="E17:M17" si="0">SUM(E4:E16)</f>
        <v>219</v>
      </c>
      <c r="F17" s="16">
        <f t="shared" si="0"/>
        <v>4</v>
      </c>
      <c r="G17" s="16">
        <f t="shared" si="0"/>
        <v>41</v>
      </c>
      <c r="H17" s="16">
        <f t="shared" si="0"/>
        <v>42</v>
      </c>
      <c r="I17" s="16">
        <f t="shared" si="0"/>
        <v>366</v>
      </c>
      <c r="J17" s="16">
        <f t="shared" si="0"/>
        <v>144</v>
      </c>
      <c r="K17" s="16">
        <f t="shared" si="0"/>
        <v>108</v>
      </c>
      <c r="L17" s="16">
        <f t="shared" si="0"/>
        <v>69</v>
      </c>
      <c r="M17" s="15">
        <f t="shared" si="0"/>
        <v>45</v>
      </c>
      <c r="N17" s="74">
        <f>PRODUCT(I17/O17)</f>
        <v>0.3685170165563072</v>
      </c>
      <c r="O17" s="100">
        <f>SUM(O3:O16)</f>
        <v>993.16987698471007</v>
      </c>
      <c r="P17" s="107" t="s">
        <v>103</v>
      </c>
      <c r="Q17" s="107" t="s">
        <v>103</v>
      </c>
      <c r="R17" s="107" t="s">
        <v>103</v>
      </c>
      <c r="S17" s="107" t="s">
        <v>103</v>
      </c>
      <c r="T17" s="37"/>
      <c r="U17" s="16">
        <f>SUM(U4:U16)-U8-U9</f>
        <v>23</v>
      </c>
      <c r="V17" s="16">
        <f>SUM(V4:V16)-V8-V9</f>
        <v>0</v>
      </c>
      <c r="W17" s="16">
        <f>SUM(W4:W16)-W8-W9</f>
        <v>5</v>
      </c>
      <c r="X17" s="16">
        <f>SUM(X4:X16)-X8-X9</f>
        <v>5</v>
      </c>
      <c r="Y17" s="16">
        <f>SUM(Y4:Y16)-Y8-Y9</f>
        <v>42</v>
      </c>
      <c r="Z17" s="74">
        <f>PRODUCT(N23)</f>
        <v>0.4375</v>
      </c>
      <c r="AA17" s="100"/>
      <c r="AB17" s="107" t="s">
        <v>103</v>
      </c>
      <c r="AC17" s="107" t="s">
        <v>103</v>
      </c>
      <c r="AD17" s="107" t="s">
        <v>103</v>
      </c>
      <c r="AE17" s="107" t="s">
        <v>103</v>
      </c>
      <c r="AF17" s="21"/>
      <c r="AG17" s="107" t="s">
        <v>138</v>
      </c>
      <c r="AH17" s="107" t="s">
        <v>117</v>
      </c>
      <c r="AI17" s="107" t="s">
        <v>117</v>
      </c>
      <c r="AJ17" s="107" t="s">
        <v>104</v>
      </c>
      <c r="AK17" s="21"/>
      <c r="AL17" s="16">
        <f t="shared" ref="AL17:AQ17" si="1">SUM(AL4:AL16)</f>
        <v>0</v>
      </c>
      <c r="AM17" s="16">
        <f t="shared" si="1"/>
        <v>0</v>
      </c>
      <c r="AN17" s="16">
        <f t="shared" si="1"/>
        <v>0</v>
      </c>
      <c r="AO17" s="16">
        <f t="shared" si="1"/>
        <v>0</v>
      </c>
      <c r="AP17" s="16">
        <f t="shared" si="1"/>
        <v>0</v>
      </c>
      <c r="AQ17" s="16">
        <f t="shared" si="1"/>
        <v>0</v>
      </c>
      <c r="AR17" s="39"/>
    </row>
    <row r="18" spans="1:45" s="105" customFormat="1" ht="15" customHeight="1" x14ac:dyDescent="0.25">
      <c r="A18" s="106"/>
      <c r="B18" s="20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08"/>
      <c r="O18" s="21"/>
      <c r="P18" s="20"/>
      <c r="Q18" s="18"/>
      <c r="R18" s="109"/>
      <c r="S18" s="110"/>
      <c r="T18" s="21"/>
      <c r="U18" s="15"/>
      <c r="V18" s="12"/>
      <c r="W18" s="12"/>
      <c r="X18" s="12"/>
      <c r="Y18" s="12"/>
      <c r="Z18" s="13"/>
      <c r="AA18" s="21"/>
      <c r="AB18" s="111"/>
      <c r="AC18" s="112"/>
      <c r="AD18" s="109"/>
      <c r="AE18" s="110"/>
      <c r="AF18" s="21"/>
      <c r="AG18" s="113">
        <v>0.2</v>
      </c>
      <c r="AH18" s="114">
        <v>0</v>
      </c>
      <c r="AI18" s="114">
        <v>0</v>
      </c>
      <c r="AJ18" s="115">
        <v>0</v>
      </c>
      <c r="AK18" s="21"/>
      <c r="AL18" s="15"/>
      <c r="AM18" s="12"/>
      <c r="AN18" s="12"/>
      <c r="AO18" s="12"/>
      <c r="AP18" s="12"/>
      <c r="AQ18" s="13"/>
      <c r="AR18" s="39"/>
    </row>
    <row r="19" spans="1:45" ht="15" customHeight="1" x14ac:dyDescent="0.25">
      <c r="A19" s="103"/>
      <c r="B19" s="32" t="s">
        <v>2</v>
      </c>
      <c r="C19" s="28"/>
      <c r="D19" s="33">
        <f>SUM(F17:H17)+((I17-F17-G17)/3)+(E17/3)+(AL17*25)+(AM17*25)+(AN17*10)+(AO17*25)+(AP17*20)+(AQ17*15)</f>
        <v>267</v>
      </c>
      <c r="E19" s="34"/>
      <c r="F19" s="34"/>
      <c r="G19" s="34"/>
      <c r="H19" s="34"/>
      <c r="I19" s="34"/>
      <c r="J19" s="34"/>
      <c r="K19" s="34"/>
      <c r="L19" s="34"/>
      <c r="M19" s="34"/>
      <c r="N19" s="35"/>
      <c r="O19" s="34"/>
      <c r="P19" s="21"/>
      <c r="Q19" s="21"/>
      <c r="R19" s="21"/>
      <c r="S19" s="21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21"/>
      <c r="AG19" s="34"/>
      <c r="AH19" s="34"/>
      <c r="AI19" s="34"/>
      <c r="AJ19" s="34"/>
      <c r="AK19" s="21"/>
      <c r="AL19" s="34"/>
      <c r="AM19" s="34"/>
      <c r="AN19" s="34"/>
      <c r="AO19" s="34"/>
      <c r="AP19" s="34"/>
      <c r="AQ19" s="34"/>
      <c r="AR19" s="39"/>
    </row>
    <row r="20" spans="1:45" s="105" customFormat="1" ht="15" customHeight="1" x14ac:dyDescent="0.25">
      <c r="A20" s="103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5"/>
      <c r="O20" s="37"/>
      <c r="P20" s="37"/>
      <c r="Q20" s="37"/>
      <c r="R20" s="37"/>
      <c r="S20" s="37"/>
      <c r="T20" s="37"/>
      <c r="U20" s="34"/>
      <c r="V20" s="38"/>
      <c r="W20" s="34"/>
      <c r="X20" s="34"/>
      <c r="Y20" s="34"/>
      <c r="Z20" s="34"/>
      <c r="AA20" s="34"/>
      <c r="AB20" s="34"/>
      <c r="AC20" s="34"/>
      <c r="AD20" s="34"/>
      <c r="AE20" s="34"/>
      <c r="AF20" s="21"/>
      <c r="AG20" s="34"/>
      <c r="AH20" s="34"/>
      <c r="AI20" s="34"/>
      <c r="AJ20" s="34"/>
      <c r="AK20" s="21"/>
      <c r="AL20" s="34"/>
      <c r="AM20" s="34"/>
      <c r="AN20" s="34"/>
      <c r="AO20" s="34"/>
      <c r="AP20" s="34"/>
      <c r="AQ20" s="34"/>
      <c r="AR20" s="39"/>
    </row>
    <row r="21" spans="1:45" ht="15" customHeight="1" x14ac:dyDescent="0.25">
      <c r="A21" s="103"/>
      <c r="B21" s="20" t="s">
        <v>25</v>
      </c>
      <c r="C21" s="40"/>
      <c r="D21" s="40"/>
      <c r="E21" s="16" t="s">
        <v>3</v>
      </c>
      <c r="F21" s="16" t="s">
        <v>8</v>
      </c>
      <c r="G21" s="13" t="s">
        <v>5</v>
      </c>
      <c r="H21" s="16" t="s">
        <v>6</v>
      </c>
      <c r="I21" s="16" t="s">
        <v>17</v>
      </c>
      <c r="J21" s="34"/>
      <c r="K21" s="16" t="s">
        <v>27</v>
      </c>
      <c r="L21" s="16" t="s">
        <v>28</v>
      </c>
      <c r="M21" s="16" t="s">
        <v>29</v>
      </c>
      <c r="N21" s="16" t="s">
        <v>22</v>
      </c>
      <c r="O21" s="21"/>
      <c r="P21" s="41" t="s">
        <v>30</v>
      </c>
      <c r="Q21" s="10"/>
      <c r="R21" s="10"/>
      <c r="S21" s="10"/>
      <c r="T21" s="42"/>
      <c r="U21" s="42"/>
      <c r="V21" s="42"/>
      <c r="W21" s="42"/>
      <c r="X21" s="42"/>
      <c r="Y21" s="10"/>
      <c r="Z21" s="10"/>
      <c r="AA21" s="10"/>
      <c r="AB21" s="42"/>
      <c r="AC21" s="42"/>
      <c r="AD21" s="10"/>
      <c r="AE21" s="43"/>
      <c r="AF21" s="21"/>
      <c r="AG21" s="41" t="s">
        <v>105</v>
      </c>
      <c r="AH21" s="10"/>
      <c r="AI21" s="42"/>
      <c r="AJ21" s="43"/>
      <c r="AK21" s="21"/>
      <c r="AL21" s="8" t="s">
        <v>106</v>
      </c>
      <c r="AM21" s="10"/>
      <c r="AN21" s="10"/>
      <c r="AO21" s="10"/>
      <c r="AP21" s="10"/>
      <c r="AQ21" s="43"/>
      <c r="AR21" s="39"/>
    </row>
    <row r="22" spans="1:45" ht="15" customHeight="1" x14ac:dyDescent="0.25">
      <c r="A22" s="103"/>
      <c r="B22" s="41" t="s">
        <v>13</v>
      </c>
      <c r="C22" s="10"/>
      <c r="D22" s="43"/>
      <c r="E22" s="22">
        <f>PRODUCT(E17)</f>
        <v>219</v>
      </c>
      <c r="F22" s="22">
        <f>PRODUCT(F17)</f>
        <v>4</v>
      </c>
      <c r="G22" s="22">
        <f>PRODUCT(G17)</f>
        <v>41</v>
      </c>
      <c r="H22" s="22">
        <f>PRODUCT(H17)</f>
        <v>42</v>
      </c>
      <c r="I22" s="22">
        <f>PRODUCT(I17)</f>
        <v>366</v>
      </c>
      <c r="J22" s="34"/>
      <c r="K22" s="44">
        <f>PRODUCT((F22+G22)/E22)</f>
        <v>0.20547945205479451</v>
      </c>
      <c r="L22" s="44">
        <f>PRODUCT(H22/E22)</f>
        <v>0.19178082191780821</v>
      </c>
      <c r="M22" s="44">
        <f>PRODUCT(I22/E22)</f>
        <v>1.6712328767123288</v>
      </c>
      <c r="N22" s="45">
        <f>PRODUCT(N17)</f>
        <v>0.3685170165563072</v>
      </c>
      <c r="O22" s="21">
        <f>PRODUCT(O17)</f>
        <v>993.16987698471007</v>
      </c>
      <c r="P22" s="139" t="s">
        <v>9</v>
      </c>
      <c r="Q22" s="154"/>
      <c r="R22" s="140" t="s">
        <v>37</v>
      </c>
      <c r="S22" s="140"/>
      <c r="T22" s="140"/>
      <c r="U22" s="140"/>
      <c r="V22" s="140"/>
      <c r="W22" s="140"/>
      <c r="X22" s="140"/>
      <c r="Y22" s="155"/>
      <c r="Z22" s="155" t="s">
        <v>11</v>
      </c>
      <c r="AA22" s="155"/>
      <c r="AB22" s="140"/>
      <c r="AC22" s="156" t="s">
        <v>46</v>
      </c>
      <c r="AD22" s="157"/>
      <c r="AE22" s="141"/>
      <c r="AF22" s="21"/>
      <c r="AG22" s="158"/>
      <c r="AH22" s="170"/>
      <c r="AI22" s="140"/>
      <c r="AJ22" s="141"/>
      <c r="AK22" s="21"/>
      <c r="AL22" s="139"/>
      <c r="AM22" s="155"/>
      <c r="AN22" s="140"/>
      <c r="AO22" s="140"/>
      <c r="AP22" s="140"/>
      <c r="AQ22" s="141"/>
      <c r="AR22" s="39"/>
    </row>
    <row r="23" spans="1:45" ht="15" customHeight="1" x14ac:dyDescent="0.25">
      <c r="A23" s="103"/>
      <c r="B23" s="46" t="s">
        <v>15</v>
      </c>
      <c r="C23" s="47"/>
      <c r="D23" s="48"/>
      <c r="E23" s="22">
        <f>SUM(U17)</f>
        <v>23</v>
      </c>
      <c r="F23" s="22">
        <f>SUM(V17)</f>
        <v>0</v>
      </c>
      <c r="G23" s="22">
        <f>SUM(W17)</f>
        <v>5</v>
      </c>
      <c r="H23" s="22">
        <f>SUM(X17)</f>
        <v>5</v>
      </c>
      <c r="I23" s="22">
        <f>SUM(Y17)</f>
        <v>42</v>
      </c>
      <c r="J23" s="34"/>
      <c r="K23" s="44">
        <f>PRODUCT((F23+G23)/E23)</f>
        <v>0.21739130434782608</v>
      </c>
      <c r="L23" s="44">
        <f>PRODUCT(H23/E23)</f>
        <v>0.21739130434782608</v>
      </c>
      <c r="M23" s="44">
        <f>PRODUCT(I23/E23)</f>
        <v>1.826086956521739</v>
      </c>
      <c r="N23" s="45">
        <f>PRODUCT(I23/O23)</f>
        <v>0.4375</v>
      </c>
      <c r="O23" s="21">
        <v>96</v>
      </c>
      <c r="P23" s="158" t="s">
        <v>107</v>
      </c>
      <c r="Q23" s="159"/>
      <c r="R23" s="160" t="s">
        <v>54</v>
      </c>
      <c r="S23" s="160"/>
      <c r="T23" s="160"/>
      <c r="U23" s="160"/>
      <c r="V23" s="160"/>
      <c r="W23" s="160"/>
      <c r="X23" s="160"/>
      <c r="Y23" s="161"/>
      <c r="Z23" s="161" t="s">
        <v>53</v>
      </c>
      <c r="AA23" s="161"/>
      <c r="AB23" s="160"/>
      <c r="AC23" s="162" t="s">
        <v>55</v>
      </c>
      <c r="AD23" s="100"/>
      <c r="AE23" s="163"/>
      <c r="AF23" s="21"/>
      <c r="AG23" s="158"/>
      <c r="AH23" s="171"/>
      <c r="AI23" s="160"/>
      <c r="AJ23" s="163"/>
      <c r="AK23" s="21"/>
      <c r="AL23" s="158"/>
      <c r="AM23" s="161"/>
      <c r="AN23" s="160"/>
      <c r="AO23" s="160"/>
      <c r="AP23" s="160"/>
      <c r="AQ23" s="163"/>
      <c r="AR23" s="39"/>
    </row>
    <row r="24" spans="1:45" ht="15" customHeight="1" x14ac:dyDescent="0.25">
      <c r="A24" s="103"/>
      <c r="B24" s="49" t="s">
        <v>16</v>
      </c>
      <c r="C24" s="50"/>
      <c r="D24" s="51"/>
      <c r="E24" s="27">
        <v>13</v>
      </c>
      <c r="F24" s="27">
        <v>0</v>
      </c>
      <c r="G24" s="27">
        <v>2</v>
      </c>
      <c r="H24" s="27">
        <v>1</v>
      </c>
      <c r="I24" s="27">
        <v>25</v>
      </c>
      <c r="J24" s="34"/>
      <c r="K24" s="52">
        <f>PRODUCT((F24+G24)/E24)</f>
        <v>0.15384615384615385</v>
      </c>
      <c r="L24" s="52">
        <f>PRODUCT(H24/E24)</f>
        <v>7.6923076923076927E-2</v>
      </c>
      <c r="M24" s="52">
        <f>PRODUCT(I24/E24)</f>
        <v>1.9230769230769231</v>
      </c>
      <c r="N24" s="53">
        <f>PRODUCT(I24/O24)</f>
        <v>0.43103448275862066</v>
      </c>
      <c r="O24" s="21">
        <v>58</v>
      </c>
      <c r="P24" s="158" t="s">
        <v>108</v>
      </c>
      <c r="Q24" s="159"/>
      <c r="R24" s="160" t="s">
        <v>51</v>
      </c>
      <c r="S24" s="160"/>
      <c r="T24" s="160"/>
      <c r="U24" s="160"/>
      <c r="V24" s="160"/>
      <c r="W24" s="160"/>
      <c r="X24" s="160"/>
      <c r="Y24" s="161"/>
      <c r="Z24" s="161" t="s">
        <v>50</v>
      </c>
      <c r="AA24" s="161"/>
      <c r="AB24" s="160"/>
      <c r="AC24" s="162" t="s">
        <v>52</v>
      </c>
      <c r="AD24" s="100"/>
      <c r="AE24" s="163"/>
      <c r="AF24" s="21"/>
      <c r="AG24" s="172"/>
      <c r="AH24" s="171"/>
      <c r="AI24" s="160"/>
      <c r="AJ24" s="163"/>
      <c r="AK24" s="21"/>
      <c r="AL24" s="158"/>
      <c r="AM24" s="161"/>
      <c r="AN24" s="160"/>
      <c r="AO24" s="160"/>
      <c r="AP24" s="160"/>
      <c r="AQ24" s="163"/>
      <c r="AR24" s="39"/>
    </row>
    <row r="25" spans="1:45" ht="15" customHeight="1" x14ac:dyDescent="0.25">
      <c r="A25" s="103"/>
      <c r="B25" s="54" t="s">
        <v>26</v>
      </c>
      <c r="C25" s="55"/>
      <c r="D25" s="56"/>
      <c r="E25" s="16">
        <f>SUM(E22:E24)</f>
        <v>255</v>
      </c>
      <c r="F25" s="16">
        <f>SUM(F22:F24)</f>
        <v>4</v>
      </c>
      <c r="G25" s="16">
        <f>SUM(G22:G24)</f>
        <v>48</v>
      </c>
      <c r="H25" s="16">
        <f>SUM(H22:H24)</f>
        <v>48</v>
      </c>
      <c r="I25" s="16">
        <f>SUM(I22:I24)</f>
        <v>433</v>
      </c>
      <c r="J25" s="34"/>
      <c r="K25" s="57">
        <f>PRODUCT((F25+G25)/E25)</f>
        <v>0.20392156862745098</v>
      </c>
      <c r="L25" s="57">
        <f>PRODUCT(H25/E25)</f>
        <v>0.18823529411764706</v>
      </c>
      <c r="M25" s="57">
        <f>PRODUCT(I25/E25)</f>
        <v>1.6980392156862745</v>
      </c>
      <c r="N25" s="74">
        <f>PRODUCT(I25/O25)</f>
        <v>0.37745063628947711</v>
      </c>
      <c r="O25" s="21">
        <f>SUM(O22:O24)</f>
        <v>1147.1698769847101</v>
      </c>
      <c r="P25" s="164" t="s">
        <v>10</v>
      </c>
      <c r="Q25" s="165"/>
      <c r="R25" s="166" t="s">
        <v>61</v>
      </c>
      <c r="S25" s="166"/>
      <c r="T25" s="166"/>
      <c r="U25" s="166"/>
      <c r="V25" s="166"/>
      <c r="W25" s="166"/>
      <c r="X25" s="166"/>
      <c r="Y25" s="167"/>
      <c r="Z25" s="167" t="s">
        <v>60</v>
      </c>
      <c r="AA25" s="167"/>
      <c r="AB25" s="166"/>
      <c r="AC25" s="84" t="s">
        <v>62</v>
      </c>
      <c r="AD25" s="168"/>
      <c r="AE25" s="169"/>
      <c r="AF25" s="21"/>
      <c r="AG25" s="82"/>
      <c r="AH25" s="173"/>
      <c r="AI25" s="174"/>
      <c r="AJ25" s="169"/>
      <c r="AK25" s="21"/>
      <c r="AL25" s="164"/>
      <c r="AM25" s="167"/>
      <c r="AN25" s="166"/>
      <c r="AO25" s="166"/>
      <c r="AP25" s="166"/>
      <c r="AQ25" s="169"/>
      <c r="AR25" s="39"/>
    </row>
    <row r="26" spans="1:45" ht="15" customHeight="1" x14ac:dyDescent="0.25">
      <c r="A26" s="103"/>
      <c r="B26" s="36"/>
      <c r="C26" s="36"/>
      <c r="D26" s="36"/>
      <c r="E26" s="36"/>
      <c r="F26" s="36"/>
      <c r="G26" s="36"/>
      <c r="H26" s="36"/>
      <c r="I26" s="36"/>
      <c r="J26" s="34"/>
      <c r="K26" s="36"/>
      <c r="L26" s="36"/>
      <c r="M26" s="36"/>
      <c r="N26" s="35"/>
      <c r="O26" s="21">
        <f>SUM(O23:O25)</f>
        <v>1301.1698769847101</v>
      </c>
      <c r="P26" s="34"/>
      <c r="Q26" s="38"/>
      <c r="R26" s="34"/>
      <c r="S26" s="34"/>
      <c r="T26" s="21"/>
      <c r="U26" s="21"/>
      <c r="V26" s="38"/>
      <c r="W26" s="34"/>
      <c r="X26" s="34"/>
      <c r="Y26" s="21"/>
      <c r="Z26" s="21"/>
      <c r="AA26" s="21"/>
      <c r="AB26" s="21"/>
      <c r="AC26" s="21"/>
      <c r="AD26" s="21"/>
      <c r="AE26" s="21"/>
      <c r="AF26" s="21"/>
      <c r="AG26" s="21"/>
      <c r="AH26" s="58"/>
      <c r="AI26" s="34"/>
      <c r="AJ26" s="34"/>
      <c r="AK26" s="21"/>
      <c r="AL26" s="34"/>
      <c r="AM26" s="34"/>
      <c r="AN26" s="34"/>
      <c r="AO26" s="34"/>
      <c r="AP26" s="34"/>
      <c r="AQ26" s="34"/>
      <c r="AR26" s="39"/>
    </row>
    <row r="27" spans="1:45" ht="15" customHeight="1" x14ac:dyDescent="0.2">
      <c r="A27" s="103"/>
      <c r="B27" s="34" t="s">
        <v>39</v>
      </c>
      <c r="C27" s="34"/>
      <c r="D27" s="34" t="s">
        <v>40</v>
      </c>
      <c r="E27" s="34"/>
      <c r="F27" s="34"/>
      <c r="G27" s="34"/>
      <c r="H27" s="34"/>
      <c r="I27" s="34"/>
      <c r="J27" s="34"/>
      <c r="K27" s="34"/>
      <c r="L27" s="34"/>
      <c r="M27" s="34" t="s">
        <v>44</v>
      </c>
      <c r="N27" s="34"/>
      <c r="O27" s="34"/>
      <c r="P27" s="34"/>
      <c r="Q27" s="34"/>
      <c r="R27" s="34"/>
      <c r="S27" s="34" t="s">
        <v>49</v>
      </c>
      <c r="T27" s="34"/>
      <c r="U27" s="34"/>
      <c r="V27" s="34"/>
      <c r="W27" s="34"/>
      <c r="X27" s="34"/>
      <c r="Y27" s="34"/>
      <c r="Z27" s="34"/>
      <c r="AA27" s="34"/>
      <c r="AB27" s="34" t="s">
        <v>125</v>
      </c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</row>
    <row r="28" spans="1:45" ht="15" customHeight="1" x14ac:dyDescent="0.2">
      <c r="A28" s="103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</row>
    <row r="29" spans="1:45" ht="14.25" x14ac:dyDescent="0.2">
      <c r="A29" s="103"/>
      <c r="B29" s="175" t="s">
        <v>139</v>
      </c>
      <c r="C29" s="176"/>
      <c r="D29" s="176"/>
      <c r="E29" s="176"/>
      <c r="F29" s="176" t="s">
        <v>140</v>
      </c>
      <c r="G29" s="176" t="s">
        <v>3</v>
      </c>
      <c r="H29" s="176" t="s">
        <v>5</v>
      </c>
      <c r="I29" s="176" t="s">
        <v>6</v>
      </c>
      <c r="J29" s="176" t="s">
        <v>141</v>
      </c>
      <c r="K29" s="177" t="s">
        <v>17</v>
      </c>
      <c r="L29" s="34"/>
      <c r="M29" s="178" t="s">
        <v>142</v>
      </c>
      <c r="N29" s="179"/>
      <c r="O29" s="179"/>
      <c r="P29" s="176" t="s">
        <v>3</v>
      </c>
      <c r="Q29" s="176" t="s">
        <v>5</v>
      </c>
      <c r="R29" s="176" t="s">
        <v>6</v>
      </c>
      <c r="S29" s="176" t="s">
        <v>141</v>
      </c>
      <c r="T29" s="179"/>
      <c r="U29" s="177" t="s">
        <v>17</v>
      </c>
      <c r="V29" s="34"/>
      <c r="W29" s="178" t="s">
        <v>143</v>
      </c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80"/>
      <c r="AI29" s="181"/>
      <c r="AJ29" s="182"/>
      <c r="AK29" s="182"/>
      <c r="AL29" s="182"/>
      <c r="AM29" s="179"/>
      <c r="AN29" s="179"/>
      <c r="AO29" s="179"/>
      <c r="AP29" s="179"/>
      <c r="AQ29" s="183"/>
      <c r="AR29" s="21"/>
      <c r="AS29" s="21"/>
    </row>
    <row r="30" spans="1:45" ht="15" customHeight="1" x14ac:dyDescent="0.2">
      <c r="A30" s="103"/>
      <c r="B30" s="184">
        <v>2010</v>
      </c>
      <c r="C30" s="100" t="s">
        <v>35</v>
      </c>
      <c r="D30" s="160" t="s">
        <v>36</v>
      </c>
      <c r="E30" s="100"/>
      <c r="F30" s="100">
        <v>15</v>
      </c>
      <c r="G30" s="100">
        <v>1</v>
      </c>
      <c r="H30" s="185">
        <v>0</v>
      </c>
      <c r="I30" s="185">
        <v>0</v>
      </c>
      <c r="J30" s="185">
        <v>0</v>
      </c>
      <c r="K30" s="186">
        <v>0</v>
      </c>
      <c r="L30" s="38"/>
      <c r="M30" s="172" t="s">
        <v>146</v>
      </c>
      <c r="N30" s="100"/>
      <c r="O30" s="100">
        <v>20</v>
      </c>
      <c r="P30" s="200" t="s">
        <v>200</v>
      </c>
      <c r="Q30" s="100"/>
      <c r="R30" s="185"/>
      <c r="S30" s="185"/>
      <c r="T30" s="185"/>
      <c r="U30" s="186"/>
      <c r="V30" s="38"/>
      <c r="W30" s="172" t="s">
        <v>144</v>
      </c>
      <c r="X30" s="171"/>
      <c r="Y30" s="160"/>
      <c r="Z30" s="160"/>
      <c r="AA30" s="160"/>
      <c r="AB30" s="160"/>
      <c r="AC30" s="160"/>
      <c r="AD30" s="160"/>
      <c r="AE30" s="160"/>
      <c r="AF30" s="160"/>
      <c r="AG30" s="161"/>
      <c r="AH30" s="187"/>
      <c r="AI30" s="170"/>
      <c r="AJ30" s="170"/>
      <c r="AK30" s="160"/>
      <c r="AL30" s="160"/>
      <c r="AM30" s="160"/>
      <c r="AN30" s="160"/>
      <c r="AO30" s="160"/>
      <c r="AP30" s="160"/>
      <c r="AQ30" s="163"/>
      <c r="AR30" s="21"/>
      <c r="AS30" s="21"/>
    </row>
    <row r="31" spans="1:45" ht="15" customHeight="1" x14ac:dyDescent="0.2">
      <c r="A31" s="103"/>
      <c r="B31" s="184">
        <v>2011</v>
      </c>
      <c r="C31" s="100"/>
      <c r="D31" s="160"/>
      <c r="E31" s="100"/>
      <c r="F31" s="100">
        <v>16</v>
      </c>
      <c r="G31" s="100"/>
      <c r="H31" s="185"/>
      <c r="I31" s="185"/>
      <c r="J31" s="185"/>
      <c r="K31" s="186"/>
      <c r="L31" s="38"/>
      <c r="M31" s="172" t="s">
        <v>147</v>
      </c>
      <c r="N31" s="100"/>
      <c r="O31" s="100">
        <v>20</v>
      </c>
      <c r="P31" s="200" t="s">
        <v>201</v>
      </c>
      <c r="Q31" s="100"/>
      <c r="R31" s="185"/>
      <c r="S31" s="185"/>
      <c r="T31" s="185"/>
      <c r="U31" s="186"/>
      <c r="V31" s="38"/>
      <c r="W31" s="188" t="s">
        <v>145</v>
      </c>
      <c r="X31" s="171"/>
      <c r="Y31" s="171" t="s">
        <v>166</v>
      </c>
      <c r="Z31" s="189"/>
      <c r="AA31" s="189"/>
      <c r="AB31" s="189"/>
      <c r="AC31" s="189"/>
      <c r="AD31" s="189"/>
      <c r="AE31" s="189"/>
      <c r="AF31" s="189"/>
      <c r="AG31" s="189" t="s">
        <v>167</v>
      </c>
      <c r="AH31" s="163"/>
      <c r="AI31" s="160"/>
      <c r="AJ31" s="160"/>
      <c r="AK31" s="160"/>
      <c r="AL31" s="160"/>
      <c r="AM31" s="160"/>
      <c r="AN31" s="160"/>
      <c r="AO31" s="160"/>
      <c r="AP31" s="160"/>
      <c r="AQ31" s="163"/>
      <c r="AR31" s="21"/>
      <c r="AS31" s="21"/>
    </row>
    <row r="32" spans="1:45" ht="15" customHeight="1" x14ac:dyDescent="0.2">
      <c r="A32" s="103"/>
      <c r="B32" s="184">
        <v>2012</v>
      </c>
      <c r="C32" s="100" t="s">
        <v>56</v>
      </c>
      <c r="D32" s="160" t="s">
        <v>36</v>
      </c>
      <c r="E32" s="100"/>
      <c r="F32" s="100">
        <v>17</v>
      </c>
      <c r="G32" s="100">
        <v>12</v>
      </c>
      <c r="H32" s="185">
        <f>PRODUCT((F7+G7)/E7)</f>
        <v>8.3333333333333329E-2</v>
      </c>
      <c r="I32" s="185">
        <f>PRODUCT(H7/E7)</f>
        <v>0.16666666666666666</v>
      </c>
      <c r="J32" s="185">
        <f>PRODUCT(F7+G7+H7)/E7</f>
        <v>0.25</v>
      </c>
      <c r="K32" s="186">
        <f>PRODUCT(I7/E7)</f>
        <v>0.5</v>
      </c>
      <c r="L32" s="38"/>
      <c r="M32" s="172" t="s">
        <v>148</v>
      </c>
      <c r="N32" s="100"/>
      <c r="O32" s="100">
        <v>21</v>
      </c>
      <c r="P32" s="200" t="s">
        <v>202</v>
      </c>
      <c r="Q32" s="200" t="s">
        <v>176</v>
      </c>
      <c r="R32" s="200" t="s">
        <v>184</v>
      </c>
      <c r="S32" s="200" t="s">
        <v>192</v>
      </c>
      <c r="T32" s="185"/>
      <c r="U32" s="186" t="s">
        <v>168</v>
      </c>
      <c r="V32" s="38"/>
      <c r="W32" s="188"/>
      <c r="X32" s="171"/>
      <c r="Y32" s="171"/>
      <c r="Z32" s="160"/>
      <c r="AA32" s="160"/>
      <c r="AB32" s="160"/>
      <c r="AC32" s="171"/>
      <c r="AD32" s="160"/>
      <c r="AE32" s="160"/>
      <c r="AF32" s="160"/>
      <c r="AG32" s="171"/>
      <c r="AH32" s="163"/>
      <c r="AI32" s="160"/>
      <c r="AJ32" s="160"/>
      <c r="AK32" s="160"/>
      <c r="AL32" s="160"/>
      <c r="AM32" s="171"/>
      <c r="AN32" s="160"/>
      <c r="AO32" s="160"/>
      <c r="AP32" s="160"/>
      <c r="AQ32" s="163"/>
      <c r="AR32" s="21"/>
      <c r="AS32" s="21"/>
    </row>
    <row r="33" spans="1:45" ht="15" customHeight="1" x14ac:dyDescent="0.2">
      <c r="A33" s="103"/>
      <c r="B33" s="184">
        <v>2013</v>
      </c>
      <c r="C33" s="100" t="s">
        <v>57</v>
      </c>
      <c r="D33" s="160" t="s">
        <v>36</v>
      </c>
      <c r="E33" s="100"/>
      <c r="F33" s="100">
        <v>18</v>
      </c>
      <c r="G33" s="100">
        <v>26</v>
      </c>
      <c r="H33" s="185">
        <f>PRODUCT((F8+G8)/E8)</f>
        <v>0</v>
      </c>
      <c r="I33" s="185">
        <f>PRODUCT(H8/E8)</f>
        <v>0.11538461538461539</v>
      </c>
      <c r="J33" s="185">
        <f>PRODUCT(F8+G8+H8)/E8</f>
        <v>0.11538461538461539</v>
      </c>
      <c r="K33" s="186">
        <f>PRODUCT(I8/E8)</f>
        <v>1.0384615384615385</v>
      </c>
      <c r="L33" s="38"/>
      <c r="M33" s="172" t="s">
        <v>149</v>
      </c>
      <c r="N33" s="100"/>
      <c r="O33" s="100"/>
      <c r="P33" s="200" t="s">
        <v>203</v>
      </c>
      <c r="Q33" s="200" t="s">
        <v>177</v>
      </c>
      <c r="R33" s="200" t="s">
        <v>185</v>
      </c>
      <c r="S33" s="200" t="s">
        <v>193</v>
      </c>
      <c r="T33" s="185"/>
      <c r="U33" s="186" t="s">
        <v>169</v>
      </c>
      <c r="V33" s="38"/>
      <c r="W33" s="188"/>
      <c r="X33" s="171"/>
      <c r="Y33" s="171"/>
      <c r="Z33" s="160"/>
      <c r="AA33" s="160"/>
      <c r="AB33" s="160"/>
      <c r="AC33" s="171"/>
      <c r="AD33" s="160"/>
      <c r="AE33" s="160"/>
      <c r="AF33" s="160"/>
      <c r="AG33" s="171"/>
      <c r="AH33" s="163"/>
      <c r="AI33" s="160"/>
      <c r="AJ33" s="160"/>
      <c r="AK33" s="160"/>
      <c r="AL33" s="160"/>
      <c r="AM33" s="171"/>
      <c r="AN33" s="160"/>
      <c r="AO33" s="160"/>
      <c r="AP33" s="160"/>
      <c r="AQ33" s="163"/>
      <c r="AR33" s="21"/>
      <c r="AS33" s="21"/>
    </row>
    <row r="34" spans="1:45" ht="15" customHeight="1" x14ac:dyDescent="0.2">
      <c r="A34" s="103"/>
      <c r="B34" s="184">
        <v>2014</v>
      </c>
      <c r="C34" s="100" t="s">
        <v>59</v>
      </c>
      <c r="D34" s="160" t="s">
        <v>36</v>
      </c>
      <c r="E34" s="100"/>
      <c r="F34" s="100">
        <v>19</v>
      </c>
      <c r="G34" s="100">
        <v>30</v>
      </c>
      <c r="H34" s="185">
        <f>PRODUCT((F9+G9)/E9)</f>
        <v>0.16666666666666666</v>
      </c>
      <c r="I34" s="185">
        <f>PRODUCT(H9/E9)</f>
        <v>0.16666666666666666</v>
      </c>
      <c r="J34" s="185">
        <f>PRODUCT(F9+G9+H9)/E9</f>
        <v>0.33333333333333331</v>
      </c>
      <c r="K34" s="186">
        <f>PRODUCT(I9/E9)</f>
        <v>1.2</v>
      </c>
      <c r="L34" s="38"/>
      <c r="M34" s="172" t="s">
        <v>150</v>
      </c>
      <c r="N34" s="100"/>
      <c r="O34" s="100"/>
      <c r="P34" s="200" t="s">
        <v>204</v>
      </c>
      <c r="Q34" s="200" t="s">
        <v>178</v>
      </c>
      <c r="R34" s="200" t="s">
        <v>186</v>
      </c>
      <c r="S34" s="200" t="s">
        <v>194</v>
      </c>
      <c r="T34" s="185"/>
      <c r="U34" s="186" t="s">
        <v>170</v>
      </c>
      <c r="V34" s="38"/>
      <c r="W34" s="188"/>
      <c r="X34" s="171"/>
      <c r="Y34" s="171"/>
      <c r="Z34" s="160"/>
      <c r="AA34" s="160"/>
      <c r="AB34" s="160"/>
      <c r="AC34" s="171"/>
      <c r="AD34" s="160"/>
      <c r="AE34" s="160"/>
      <c r="AF34" s="160"/>
      <c r="AG34" s="171"/>
      <c r="AH34" s="163"/>
      <c r="AI34" s="160"/>
      <c r="AJ34" s="160"/>
      <c r="AK34" s="160"/>
      <c r="AL34" s="160"/>
      <c r="AM34" s="171"/>
      <c r="AN34" s="160"/>
      <c r="AO34" s="160"/>
      <c r="AP34" s="160"/>
      <c r="AQ34" s="163"/>
      <c r="AR34" s="21"/>
      <c r="AS34" s="21"/>
    </row>
    <row r="35" spans="1:45" ht="15" customHeight="1" x14ac:dyDescent="0.2">
      <c r="A35" s="103"/>
      <c r="B35" s="184">
        <v>2015</v>
      </c>
      <c r="C35" s="100" t="s">
        <v>87</v>
      </c>
      <c r="D35" s="160" t="s">
        <v>36</v>
      </c>
      <c r="E35" s="100"/>
      <c r="F35" s="100">
        <v>20</v>
      </c>
      <c r="G35" s="100">
        <v>29</v>
      </c>
      <c r="H35" s="185">
        <f>PRODUCT((F11+G11)/E11)</f>
        <v>0.13793103448275862</v>
      </c>
      <c r="I35" s="185">
        <f>PRODUCT(H11/E11)</f>
        <v>6.8965517241379309E-2</v>
      </c>
      <c r="J35" s="185">
        <f>PRODUCT(F11+G11+H11)/E11</f>
        <v>0.20689655172413793</v>
      </c>
      <c r="K35" s="186">
        <f>PRODUCT(I11/E11)</f>
        <v>1.4137931034482758</v>
      </c>
      <c r="L35" s="38"/>
      <c r="M35" s="172" t="s">
        <v>151</v>
      </c>
      <c r="N35" s="100"/>
      <c r="O35" s="100"/>
      <c r="P35" s="200" t="s">
        <v>205</v>
      </c>
      <c r="Q35" s="200" t="s">
        <v>179</v>
      </c>
      <c r="R35" s="200" t="s">
        <v>187</v>
      </c>
      <c r="S35" s="200" t="s">
        <v>195</v>
      </c>
      <c r="T35" s="185"/>
      <c r="U35" s="186" t="s">
        <v>171</v>
      </c>
      <c r="V35" s="38"/>
      <c r="W35" s="188"/>
      <c r="X35" s="171"/>
      <c r="Y35" s="171"/>
      <c r="Z35" s="160"/>
      <c r="AA35" s="160"/>
      <c r="AB35" s="160"/>
      <c r="AC35" s="171"/>
      <c r="AD35" s="160"/>
      <c r="AE35" s="160"/>
      <c r="AF35" s="160"/>
      <c r="AG35" s="171"/>
      <c r="AH35" s="163"/>
      <c r="AI35" s="160"/>
      <c r="AJ35" s="160"/>
      <c r="AK35" s="160"/>
      <c r="AL35" s="160"/>
      <c r="AM35" s="171"/>
      <c r="AN35" s="160"/>
      <c r="AO35" s="160"/>
      <c r="AP35" s="160"/>
      <c r="AQ35" s="163"/>
      <c r="AR35" s="21"/>
      <c r="AS35" s="21"/>
    </row>
    <row r="36" spans="1:45" ht="15" customHeight="1" x14ac:dyDescent="0.2">
      <c r="A36" s="103"/>
      <c r="B36" s="184">
        <v>2016</v>
      </c>
      <c r="C36" s="100" t="s">
        <v>92</v>
      </c>
      <c r="D36" s="160" t="s">
        <v>36</v>
      </c>
      <c r="E36" s="100"/>
      <c r="F36" s="100">
        <v>21</v>
      </c>
      <c r="G36" s="100">
        <v>28</v>
      </c>
      <c r="H36" s="185">
        <f>PRODUCT((F12+G12)/E12)</f>
        <v>0.2857142857142857</v>
      </c>
      <c r="I36" s="185">
        <f>PRODUCT(H12/E12)</f>
        <v>0.32142857142857145</v>
      </c>
      <c r="J36" s="185">
        <f>PRODUCT(F12+G12+H12)/E12</f>
        <v>0.6071428571428571</v>
      </c>
      <c r="K36" s="186">
        <f>PRODUCT(I12/E12)</f>
        <v>2.6071428571428572</v>
      </c>
      <c r="L36" s="38"/>
      <c r="M36" s="172" t="s">
        <v>152</v>
      </c>
      <c r="N36" s="100"/>
      <c r="O36" s="100"/>
      <c r="P36" s="200" t="s">
        <v>206</v>
      </c>
      <c r="Q36" s="200" t="s">
        <v>180</v>
      </c>
      <c r="R36" s="200" t="s">
        <v>188</v>
      </c>
      <c r="S36" s="200" t="s">
        <v>196</v>
      </c>
      <c r="T36" s="185"/>
      <c r="U36" s="186" t="s">
        <v>172</v>
      </c>
      <c r="V36" s="38"/>
      <c r="W36" s="188"/>
      <c r="X36" s="171"/>
      <c r="Y36" s="171"/>
      <c r="Z36" s="160"/>
      <c r="AA36" s="160"/>
      <c r="AB36" s="160"/>
      <c r="AC36" s="171"/>
      <c r="AD36" s="160"/>
      <c r="AE36" s="160"/>
      <c r="AF36" s="160"/>
      <c r="AG36" s="171"/>
      <c r="AH36" s="163"/>
      <c r="AI36" s="160"/>
      <c r="AJ36" s="160"/>
      <c r="AK36" s="160"/>
      <c r="AL36" s="160"/>
      <c r="AM36" s="171"/>
      <c r="AN36" s="160"/>
      <c r="AO36" s="160"/>
      <c r="AP36" s="160"/>
      <c r="AQ36" s="163"/>
      <c r="AR36" s="21"/>
      <c r="AS36" s="21"/>
    </row>
    <row r="37" spans="1:45" ht="15" customHeight="1" x14ac:dyDescent="0.2">
      <c r="A37" s="103"/>
      <c r="B37" s="184">
        <v>2017</v>
      </c>
      <c r="C37" s="100" t="s">
        <v>126</v>
      </c>
      <c r="D37" s="160" t="s">
        <v>124</v>
      </c>
      <c r="E37" s="100"/>
      <c r="F37" s="100">
        <v>22</v>
      </c>
      <c r="G37" s="100">
        <v>32</v>
      </c>
      <c r="H37" s="185">
        <f>PRODUCT((F13+G13)/E13)</f>
        <v>0.28125</v>
      </c>
      <c r="I37" s="185">
        <f>PRODUCT(H13/E13)</f>
        <v>0.1875</v>
      </c>
      <c r="J37" s="185">
        <f>PRODUCT(F13+G13+H13)/E13</f>
        <v>0.46875</v>
      </c>
      <c r="K37" s="186">
        <f>PRODUCT(I13/E13)</f>
        <v>1.71875</v>
      </c>
      <c r="L37" s="38"/>
      <c r="M37" s="172" t="s">
        <v>153</v>
      </c>
      <c r="N37" s="100"/>
      <c r="O37" s="100"/>
      <c r="P37" s="200" t="s">
        <v>207</v>
      </c>
      <c r="Q37" s="200" t="s">
        <v>181</v>
      </c>
      <c r="R37" s="200" t="s">
        <v>189</v>
      </c>
      <c r="S37" s="200" t="s">
        <v>197</v>
      </c>
      <c r="T37" s="185"/>
      <c r="U37" s="186" t="s">
        <v>173</v>
      </c>
      <c r="V37" s="38"/>
      <c r="W37" s="188"/>
      <c r="X37" s="171"/>
      <c r="Y37" s="171"/>
      <c r="Z37" s="160"/>
      <c r="AA37" s="160"/>
      <c r="AB37" s="160"/>
      <c r="AC37" s="171"/>
      <c r="AD37" s="160"/>
      <c r="AE37" s="160"/>
      <c r="AF37" s="160"/>
      <c r="AG37" s="171"/>
      <c r="AH37" s="163"/>
      <c r="AI37" s="160"/>
      <c r="AJ37" s="160"/>
      <c r="AK37" s="160"/>
      <c r="AL37" s="160"/>
      <c r="AM37" s="171"/>
      <c r="AN37" s="160"/>
      <c r="AO37" s="160"/>
      <c r="AP37" s="160"/>
      <c r="AQ37" s="163"/>
      <c r="AR37" s="21"/>
      <c r="AS37" s="21"/>
    </row>
    <row r="38" spans="1:45" ht="15" customHeight="1" x14ac:dyDescent="0.2">
      <c r="A38" s="103"/>
      <c r="B38" s="184">
        <v>2018</v>
      </c>
      <c r="C38" s="100" t="s">
        <v>56</v>
      </c>
      <c r="D38" s="160" t="s">
        <v>124</v>
      </c>
      <c r="E38" s="100"/>
      <c r="F38" s="100">
        <v>23</v>
      </c>
      <c r="G38" s="100">
        <v>31</v>
      </c>
      <c r="H38" s="190">
        <f>PRODUCT((F14+G14)/E14)</f>
        <v>0.4838709677419355</v>
      </c>
      <c r="I38" s="190">
        <f>PRODUCT(H14/E14)</f>
        <v>0.45161290322580644</v>
      </c>
      <c r="J38" s="190">
        <f>PRODUCT(F14+G14+H14)/E14</f>
        <v>0.93548387096774188</v>
      </c>
      <c r="K38" s="191">
        <f>PRODUCT(I14/E14)</f>
        <v>2.7419354838709675</v>
      </c>
      <c r="L38" s="38"/>
      <c r="M38" s="172" t="s">
        <v>154</v>
      </c>
      <c r="N38" s="100"/>
      <c r="O38" s="100"/>
      <c r="P38" s="200" t="s">
        <v>208</v>
      </c>
      <c r="Q38" s="200" t="s">
        <v>182</v>
      </c>
      <c r="R38" s="3" t="s">
        <v>190</v>
      </c>
      <c r="S38" s="200" t="s">
        <v>198</v>
      </c>
      <c r="T38" s="185"/>
      <c r="U38" s="186" t="s">
        <v>174</v>
      </c>
      <c r="V38" s="38"/>
      <c r="W38" s="188"/>
      <c r="X38" s="171"/>
      <c r="Y38" s="171"/>
      <c r="Z38" s="160"/>
      <c r="AA38" s="160"/>
      <c r="AB38" s="160"/>
      <c r="AC38" s="171"/>
      <c r="AD38" s="160"/>
      <c r="AE38" s="160"/>
      <c r="AF38" s="160"/>
      <c r="AG38" s="171"/>
      <c r="AH38" s="163"/>
      <c r="AI38" s="160"/>
      <c r="AJ38" s="160"/>
      <c r="AK38" s="160"/>
      <c r="AL38" s="160"/>
      <c r="AM38" s="171"/>
      <c r="AN38" s="160"/>
      <c r="AO38" s="160"/>
      <c r="AP38" s="160"/>
      <c r="AQ38" s="163"/>
      <c r="AR38" s="21"/>
      <c r="AS38" s="21"/>
    </row>
    <row r="39" spans="1:45" ht="15" customHeight="1" x14ac:dyDescent="0.2">
      <c r="A39" s="103"/>
      <c r="B39" s="184">
        <v>2019</v>
      </c>
      <c r="C39" s="100" t="s">
        <v>56</v>
      </c>
      <c r="D39" s="160" t="s">
        <v>124</v>
      </c>
      <c r="E39" s="100"/>
      <c r="F39" s="100">
        <v>24</v>
      </c>
      <c r="G39" s="100">
        <v>30</v>
      </c>
      <c r="H39" s="185" t="e">
        <f t="shared" ref="H39" si="2">PRODUCT((F16+G16)/E16)</f>
        <v>#VALUE!</v>
      </c>
      <c r="I39" s="185" t="e">
        <f t="shared" ref="I39" si="3">PRODUCT(H16/E16)</f>
        <v>#DIV/0!</v>
      </c>
      <c r="J39" s="185" t="e">
        <f t="shared" ref="J39" si="4">PRODUCT(F16+G16+H16)/E16</f>
        <v>#VALUE!</v>
      </c>
      <c r="K39" s="186" t="e">
        <f t="shared" ref="K39" si="5">PRODUCT(I16/E16)</f>
        <v>#DIV/0!</v>
      </c>
      <c r="L39" s="38"/>
      <c r="M39" s="172" t="s">
        <v>155</v>
      </c>
      <c r="N39" s="100"/>
      <c r="O39" s="100"/>
      <c r="P39" s="3" t="s">
        <v>209</v>
      </c>
      <c r="Q39" s="3" t="s">
        <v>183</v>
      </c>
      <c r="R39" s="200" t="s">
        <v>191</v>
      </c>
      <c r="S39" s="3" t="s">
        <v>199</v>
      </c>
      <c r="T39" s="190"/>
      <c r="U39" s="191" t="s">
        <v>175</v>
      </c>
      <c r="V39" s="38"/>
      <c r="W39" s="188"/>
      <c r="X39" s="171"/>
      <c r="Y39" s="171"/>
      <c r="Z39" s="160"/>
      <c r="AA39" s="160"/>
      <c r="AB39" s="160"/>
      <c r="AC39" s="171"/>
      <c r="AD39" s="160"/>
      <c r="AE39" s="160"/>
      <c r="AF39" s="160"/>
      <c r="AG39" s="171"/>
      <c r="AH39" s="163"/>
      <c r="AI39" s="160"/>
      <c r="AJ39" s="160"/>
      <c r="AK39" s="160"/>
      <c r="AL39" s="160"/>
      <c r="AM39" s="171"/>
      <c r="AN39" s="160"/>
      <c r="AO39" s="160"/>
      <c r="AP39" s="160"/>
      <c r="AQ39" s="163"/>
      <c r="AR39" s="21"/>
      <c r="AS39" s="21"/>
    </row>
    <row r="40" spans="1:45" s="6" customFormat="1" ht="15" customHeight="1" x14ac:dyDescent="0.25">
      <c r="A40" s="7"/>
      <c r="B40" s="164"/>
      <c r="C40" s="166"/>
      <c r="D40" s="166"/>
      <c r="E40" s="166"/>
      <c r="F40" s="166"/>
      <c r="G40" s="166"/>
      <c r="H40" s="192"/>
      <c r="I40" s="192"/>
      <c r="J40" s="192"/>
      <c r="K40" s="193"/>
      <c r="L40" s="38"/>
      <c r="M40" s="164"/>
      <c r="N40" s="166"/>
      <c r="O40" s="166"/>
      <c r="P40" s="166"/>
      <c r="Q40" s="166"/>
      <c r="R40" s="166"/>
      <c r="S40" s="166"/>
      <c r="T40" s="166"/>
      <c r="U40" s="193"/>
      <c r="V40" s="38"/>
      <c r="W40" s="164"/>
      <c r="X40" s="166"/>
      <c r="Y40" s="166"/>
      <c r="Z40" s="166"/>
      <c r="AA40" s="166"/>
      <c r="AB40" s="166"/>
      <c r="AC40" s="166"/>
      <c r="AD40" s="166"/>
      <c r="AE40" s="166"/>
      <c r="AF40" s="192"/>
      <c r="AG40" s="192"/>
      <c r="AH40" s="193"/>
      <c r="AI40" s="166"/>
      <c r="AJ40" s="166"/>
      <c r="AK40" s="166"/>
      <c r="AL40" s="166"/>
      <c r="AM40" s="166"/>
      <c r="AN40" s="166"/>
      <c r="AO40" s="166"/>
      <c r="AP40" s="166"/>
      <c r="AQ40" s="169"/>
      <c r="AR40" s="34"/>
      <c r="AS40" s="39"/>
    </row>
    <row r="41" spans="1:45" s="6" customFormat="1" ht="15" customHeight="1" x14ac:dyDescent="0.25">
      <c r="A41" s="7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194"/>
      <c r="AG41" s="195"/>
      <c r="AH41" s="195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9"/>
    </row>
    <row r="42" spans="1:45" ht="15" customHeight="1" x14ac:dyDescent="0.2">
      <c r="A42" s="103"/>
      <c r="B42" s="175" t="s">
        <v>156</v>
      </c>
      <c r="C42" s="176"/>
      <c r="D42" s="176"/>
      <c r="E42" s="176"/>
      <c r="F42" s="176" t="s">
        <v>140</v>
      </c>
      <c r="G42" s="176" t="s">
        <v>3</v>
      </c>
      <c r="H42" s="176" t="s">
        <v>5</v>
      </c>
      <c r="I42" s="176" t="s">
        <v>6</v>
      </c>
      <c r="J42" s="176" t="s">
        <v>141</v>
      </c>
      <c r="K42" s="177" t="s">
        <v>17</v>
      </c>
      <c r="L42" s="34"/>
      <c r="M42" s="178" t="s">
        <v>142</v>
      </c>
      <c r="N42" s="179"/>
      <c r="O42" s="179"/>
      <c r="P42" s="176" t="s">
        <v>3</v>
      </c>
      <c r="Q42" s="176" t="s">
        <v>5</v>
      </c>
      <c r="R42" s="176" t="s">
        <v>6</v>
      </c>
      <c r="S42" s="176" t="s">
        <v>141</v>
      </c>
      <c r="T42" s="179"/>
      <c r="U42" s="177" t="s">
        <v>17</v>
      </c>
      <c r="V42" s="34"/>
      <c r="W42" s="178" t="s">
        <v>157</v>
      </c>
      <c r="X42" s="179"/>
      <c r="Y42" s="179"/>
      <c r="Z42" s="179"/>
      <c r="AA42" s="179"/>
      <c r="AB42" s="179"/>
      <c r="AC42" s="179"/>
      <c r="AD42" s="179"/>
      <c r="AE42" s="179"/>
      <c r="AF42" s="196"/>
      <c r="AG42" s="196"/>
      <c r="AH42" s="197"/>
      <c r="AI42" s="181"/>
      <c r="AJ42" s="182"/>
      <c r="AK42" s="182"/>
      <c r="AL42" s="182"/>
      <c r="AM42" s="179"/>
      <c r="AN42" s="179"/>
      <c r="AO42" s="179"/>
      <c r="AP42" s="179"/>
      <c r="AQ42" s="183"/>
      <c r="AR42" s="21"/>
      <c r="AS42" s="21"/>
    </row>
    <row r="43" spans="1:45" ht="15" customHeight="1" x14ac:dyDescent="0.2">
      <c r="A43" s="103"/>
      <c r="B43" s="184">
        <v>2012</v>
      </c>
      <c r="C43" s="100" t="s">
        <v>56</v>
      </c>
      <c r="D43" s="160" t="s">
        <v>36</v>
      </c>
      <c r="E43" s="100"/>
      <c r="F43" s="100">
        <v>17</v>
      </c>
      <c r="G43" s="100">
        <v>1</v>
      </c>
      <c r="H43" s="190">
        <f>PRODUCT((V7+W7)/U7)</f>
        <v>1</v>
      </c>
      <c r="I43" s="190">
        <f>PRODUCT(X7/U7)</f>
        <v>1</v>
      </c>
      <c r="J43" s="190">
        <f>PRODUCT(V7+W7+X7)/U7</f>
        <v>2</v>
      </c>
      <c r="K43" s="186">
        <f>PRODUCT(Y7/U7)</f>
        <v>1</v>
      </c>
      <c r="L43" s="38"/>
      <c r="M43" s="172" t="s">
        <v>158</v>
      </c>
      <c r="N43" s="100"/>
      <c r="O43" s="100">
        <v>20</v>
      </c>
      <c r="P43" s="100" t="s">
        <v>240</v>
      </c>
      <c r="Q43" s="100" t="s">
        <v>210</v>
      </c>
      <c r="R43" s="100" t="s">
        <v>218</v>
      </c>
      <c r="S43" s="100" t="s">
        <v>225</v>
      </c>
      <c r="T43" s="198"/>
      <c r="U43" s="199" t="s">
        <v>233</v>
      </c>
      <c r="V43" s="38"/>
      <c r="W43" s="188"/>
      <c r="X43" s="171"/>
      <c r="Y43" s="171"/>
      <c r="Z43" s="160"/>
      <c r="AA43" s="160"/>
      <c r="AB43" s="160"/>
      <c r="AC43" s="171"/>
      <c r="AD43" s="160"/>
      <c r="AE43" s="160"/>
      <c r="AF43" s="160"/>
      <c r="AG43" s="171"/>
      <c r="AH43" s="163"/>
      <c r="AI43" s="170"/>
      <c r="AJ43" s="170"/>
      <c r="AK43" s="160"/>
      <c r="AL43" s="160"/>
      <c r="AM43" s="160"/>
      <c r="AN43" s="160"/>
      <c r="AO43" s="160"/>
      <c r="AP43" s="160"/>
      <c r="AQ43" s="163"/>
      <c r="AR43" s="21"/>
      <c r="AS43" s="21"/>
    </row>
    <row r="44" spans="1:45" ht="15" customHeight="1" x14ac:dyDescent="0.2">
      <c r="A44" s="103"/>
      <c r="B44" s="184">
        <v>2013</v>
      </c>
      <c r="C44" s="100" t="s">
        <v>57</v>
      </c>
      <c r="D44" s="160" t="s">
        <v>36</v>
      </c>
      <c r="E44" s="100"/>
      <c r="F44" s="100">
        <v>18</v>
      </c>
      <c r="G44" s="100"/>
      <c r="H44" s="185"/>
      <c r="I44" s="185"/>
      <c r="J44" s="185"/>
      <c r="K44" s="186"/>
      <c r="L44" s="38"/>
      <c r="M44" s="172" t="s">
        <v>159</v>
      </c>
      <c r="N44" s="100"/>
      <c r="O44" s="100">
        <v>20</v>
      </c>
      <c r="P44" s="100" t="s">
        <v>241</v>
      </c>
      <c r="Q44" s="100" t="s">
        <v>211</v>
      </c>
      <c r="R44" s="100" t="s">
        <v>219</v>
      </c>
      <c r="S44" s="100" t="s">
        <v>226</v>
      </c>
      <c r="T44" s="198"/>
      <c r="U44" s="199" t="s">
        <v>234</v>
      </c>
      <c r="V44" s="38"/>
      <c r="W44" s="188"/>
      <c r="X44" s="171"/>
      <c r="Y44" s="171"/>
      <c r="Z44" s="160"/>
      <c r="AA44" s="160"/>
      <c r="AB44" s="160"/>
      <c r="AC44" s="171"/>
      <c r="AD44" s="160"/>
      <c r="AE44" s="160"/>
      <c r="AF44" s="160"/>
      <c r="AG44" s="171"/>
      <c r="AH44" s="163"/>
      <c r="AI44" s="160"/>
      <c r="AJ44" s="160"/>
      <c r="AK44" s="160"/>
      <c r="AL44" s="160"/>
      <c r="AM44" s="160"/>
      <c r="AN44" s="160"/>
      <c r="AO44" s="160"/>
      <c r="AP44" s="160"/>
      <c r="AQ44" s="163"/>
      <c r="AR44" s="21"/>
      <c r="AS44" s="21"/>
    </row>
    <row r="45" spans="1:45" ht="15" customHeight="1" x14ac:dyDescent="0.2">
      <c r="A45" s="103"/>
      <c r="B45" s="184">
        <v>2014</v>
      </c>
      <c r="C45" s="100" t="s">
        <v>59</v>
      </c>
      <c r="D45" s="160" t="s">
        <v>36</v>
      </c>
      <c r="E45" s="100"/>
      <c r="F45" s="100">
        <v>19</v>
      </c>
      <c r="G45" s="100"/>
      <c r="H45" s="185"/>
      <c r="I45" s="185"/>
      <c r="J45" s="185"/>
      <c r="K45" s="186"/>
      <c r="L45" s="38"/>
      <c r="M45" s="172" t="s">
        <v>160</v>
      </c>
      <c r="N45" s="100"/>
      <c r="O45" s="100">
        <v>21</v>
      </c>
      <c r="P45" s="100" t="s">
        <v>242</v>
      </c>
      <c r="Q45" s="100" t="s">
        <v>212</v>
      </c>
      <c r="R45" s="100" t="s">
        <v>220</v>
      </c>
      <c r="S45" s="100" t="s">
        <v>227</v>
      </c>
      <c r="T45" s="198"/>
      <c r="U45" s="199" t="s">
        <v>235</v>
      </c>
      <c r="V45" s="38"/>
      <c r="W45" s="188"/>
      <c r="X45" s="171"/>
      <c r="Y45" s="171"/>
      <c r="Z45" s="160"/>
      <c r="AA45" s="160"/>
      <c r="AB45" s="160"/>
      <c r="AC45" s="171"/>
      <c r="AD45" s="160"/>
      <c r="AE45" s="160"/>
      <c r="AF45" s="160"/>
      <c r="AG45" s="171"/>
      <c r="AH45" s="163"/>
      <c r="AI45" s="160"/>
      <c r="AJ45" s="160"/>
      <c r="AK45" s="160"/>
      <c r="AL45" s="160"/>
      <c r="AM45" s="171"/>
      <c r="AN45" s="160"/>
      <c r="AO45" s="160"/>
      <c r="AP45" s="160"/>
      <c r="AQ45" s="163"/>
      <c r="AR45" s="21"/>
      <c r="AS45" s="21"/>
    </row>
    <row r="46" spans="1:45" ht="15" customHeight="1" x14ac:dyDescent="0.2">
      <c r="A46" s="103"/>
      <c r="B46" s="184">
        <v>2015</v>
      </c>
      <c r="C46" s="100" t="s">
        <v>87</v>
      </c>
      <c r="D46" s="160" t="s">
        <v>36</v>
      </c>
      <c r="E46" s="100"/>
      <c r="F46" s="100">
        <v>20</v>
      </c>
      <c r="G46" s="100">
        <v>10</v>
      </c>
      <c r="H46" s="185">
        <f t="shared" ref="H46" si="6">PRODUCT((V11+W11)/U11)</f>
        <v>0</v>
      </c>
      <c r="I46" s="185">
        <f t="shared" ref="I46" si="7">PRODUCT(X11/U11)</f>
        <v>0.2</v>
      </c>
      <c r="J46" s="185">
        <f t="shared" ref="J46" si="8">PRODUCT(V11+W11+X11)/U11</f>
        <v>0.2</v>
      </c>
      <c r="K46" s="186">
        <f t="shared" ref="K46" si="9">PRODUCT(Y11/U11)</f>
        <v>1.5</v>
      </c>
      <c r="L46" s="38"/>
      <c r="M46" s="172" t="s">
        <v>161</v>
      </c>
      <c r="N46" s="100"/>
      <c r="O46" s="100"/>
      <c r="P46" s="100" t="s">
        <v>243</v>
      </c>
      <c r="Q46" s="100" t="s">
        <v>213</v>
      </c>
      <c r="R46" s="100" t="s">
        <v>215</v>
      </c>
      <c r="S46" s="100" t="s">
        <v>228</v>
      </c>
      <c r="T46" s="198"/>
      <c r="U46" s="199" t="s">
        <v>229</v>
      </c>
      <c r="V46" s="38"/>
      <c r="W46" s="188"/>
      <c r="X46" s="171"/>
      <c r="Y46" s="171"/>
      <c r="Z46" s="160"/>
      <c r="AA46" s="160"/>
      <c r="AB46" s="160"/>
      <c r="AC46" s="171"/>
      <c r="AD46" s="160"/>
      <c r="AE46" s="160"/>
      <c r="AF46" s="160"/>
      <c r="AG46" s="171"/>
      <c r="AH46" s="163"/>
      <c r="AI46" s="160"/>
      <c r="AJ46" s="160"/>
      <c r="AK46" s="160"/>
      <c r="AL46" s="160"/>
      <c r="AM46" s="171"/>
      <c r="AN46" s="160"/>
      <c r="AO46" s="160"/>
      <c r="AP46" s="160"/>
      <c r="AQ46" s="163"/>
      <c r="AR46" s="21"/>
      <c r="AS46" s="21"/>
    </row>
    <row r="47" spans="1:45" ht="15" customHeight="1" x14ac:dyDescent="0.2">
      <c r="A47" s="103"/>
      <c r="B47" s="184">
        <v>2016</v>
      </c>
      <c r="C47" s="100" t="s">
        <v>92</v>
      </c>
      <c r="D47" s="160" t="s">
        <v>36</v>
      </c>
      <c r="E47" s="100"/>
      <c r="F47" s="100">
        <v>21</v>
      </c>
      <c r="G47" s="100">
        <v>2</v>
      </c>
      <c r="H47" s="185">
        <f>PRODUCT((V12+W12)/U12)</f>
        <v>0</v>
      </c>
      <c r="I47" s="185">
        <f>PRODUCT(X12/U12)</f>
        <v>0</v>
      </c>
      <c r="J47" s="185">
        <f>PRODUCT(V12+W12+X12)/U12</f>
        <v>0</v>
      </c>
      <c r="K47" s="186">
        <f>PRODUCT(Y12/U12)</f>
        <v>2</v>
      </c>
      <c r="L47" s="38"/>
      <c r="M47" s="172" t="s">
        <v>162</v>
      </c>
      <c r="N47" s="100"/>
      <c r="O47" s="100"/>
      <c r="P47" s="100" t="s">
        <v>244</v>
      </c>
      <c r="Q47" s="100" t="s">
        <v>214</v>
      </c>
      <c r="R47" s="100" t="s">
        <v>221</v>
      </c>
      <c r="S47" s="100" t="s">
        <v>229</v>
      </c>
      <c r="T47" s="198"/>
      <c r="U47" s="199" t="s">
        <v>236</v>
      </c>
      <c r="V47" s="38"/>
      <c r="W47" s="188"/>
      <c r="X47" s="171"/>
      <c r="Y47" s="171"/>
      <c r="Z47" s="160"/>
      <c r="AA47" s="160"/>
      <c r="AB47" s="160"/>
      <c r="AC47" s="171"/>
      <c r="AD47" s="160"/>
      <c r="AE47" s="160"/>
      <c r="AF47" s="160"/>
      <c r="AG47" s="171"/>
      <c r="AH47" s="163"/>
      <c r="AI47" s="160"/>
      <c r="AJ47" s="160"/>
      <c r="AK47" s="160"/>
      <c r="AL47" s="160"/>
      <c r="AM47" s="171"/>
      <c r="AN47" s="160"/>
      <c r="AO47" s="160"/>
      <c r="AP47" s="160"/>
      <c r="AQ47" s="163"/>
      <c r="AR47" s="21"/>
      <c r="AS47" s="21"/>
    </row>
    <row r="48" spans="1:45" ht="15" customHeight="1" x14ac:dyDescent="0.2">
      <c r="A48" s="103"/>
      <c r="B48" s="184">
        <v>2017</v>
      </c>
      <c r="C48" s="100" t="s">
        <v>126</v>
      </c>
      <c r="D48" s="160" t="s">
        <v>124</v>
      </c>
      <c r="E48" s="100"/>
      <c r="F48" s="100">
        <v>22</v>
      </c>
      <c r="G48" s="100">
        <v>3</v>
      </c>
      <c r="H48" s="185">
        <f>PRODUCT((V13+W13)/U13)</f>
        <v>0.66666666666666663</v>
      </c>
      <c r="I48" s="185">
        <f>PRODUCT(X13/U13)</f>
        <v>0.66666666666666663</v>
      </c>
      <c r="J48" s="185">
        <f>PRODUCT(V13+W13+X13)/U13</f>
        <v>1.3333333333333333</v>
      </c>
      <c r="K48" s="186">
        <f>PRODUCT(Y13/U13)</f>
        <v>1.6666666666666667</v>
      </c>
      <c r="L48" s="38"/>
      <c r="M48" s="172" t="s">
        <v>163</v>
      </c>
      <c r="N48" s="100"/>
      <c r="O48" s="100"/>
      <c r="P48" s="100" t="s">
        <v>245</v>
      </c>
      <c r="Q48" s="100" t="s">
        <v>215</v>
      </c>
      <c r="R48" s="201" t="s">
        <v>222</v>
      </c>
      <c r="S48" s="100" t="s">
        <v>230</v>
      </c>
      <c r="T48" s="198"/>
      <c r="U48" s="199" t="s">
        <v>237</v>
      </c>
      <c r="V48" s="38"/>
      <c r="W48" s="188"/>
      <c r="X48" s="171"/>
      <c r="Y48" s="171"/>
      <c r="Z48" s="160"/>
      <c r="AA48" s="160"/>
      <c r="AB48" s="160"/>
      <c r="AC48" s="171"/>
      <c r="AD48" s="160"/>
      <c r="AE48" s="160"/>
      <c r="AF48" s="160"/>
      <c r="AG48" s="171"/>
      <c r="AH48" s="163"/>
      <c r="AI48" s="160"/>
      <c r="AJ48" s="160"/>
      <c r="AK48" s="160"/>
      <c r="AL48" s="160"/>
      <c r="AM48" s="171"/>
      <c r="AN48" s="160"/>
      <c r="AO48" s="160"/>
      <c r="AP48" s="160"/>
      <c r="AQ48" s="163"/>
      <c r="AR48" s="21"/>
      <c r="AS48" s="21"/>
    </row>
    <row r="49" spans="1:45" ht="15" customHeight="1" x14ac:dyDescent="0.2">
      <c r="A49" s="103"/>
      <c r="B49" s="184">
        <v>2018</v>
      </c>
      <c r="C49" s="100" t="s">
        <v>56</v>
      </c>
      <c r="D49" s="160" t="s">
        <v>124</v>
      </c>
      <c r="E49" s="100"/>
      <c r="F49" s="100">
        <v>23</v>
      </c>
      <c r="G49" s="100">
        <v>4</v>
      </c>
      <c r="H49" s="185">
        <f>PRODUCT((V14+W14)/U14)</f>
        <v>0.5</v>
      </c>
      <c r="I49" s="185">
        <f>PRODUCT(X14/U14)</f>
        <v>0</v>
      </c>
      <c r="J49" s="185">
        <f>PRODUCT(V14+W14+X14)/U14</f>
        <v>0.5</v>
      </c>
      <c r="K49" s="191">
        <f>PRODUCT(Y14/U14)</f>
        <v>3.25</v>
      </c>
      <c r="L49" s="38"/>
      <c r="M49" s="172" t="s">
        <v>164</v>
      </c>
      <c r="N49" s="100"/>
      <c r="O49" s="100"/>
      <c r="P49" s="100" t="s">
        <v>246</v>
      </c>
      <c r="Q49" s="201" t="s">
        <v>216</v>
      </c>
      <c r="R49" s="100" t="s">
        <v>223</v>
      </c>
      <c r="S49" s="201" t="s">
        <v>231</v>
      </c>
      <c r="T49" s="198"/>
      <c r="U49" s="199" t="s">
        <v>238</v>
      </c>
      <c r="V49" s="38"/>
      <c r="W49" s="188"/>
      <c r="X49" s="171"/>
      <c r="Y49" s="171"/>
      <c r="Z49" s="160"/>
      <c r="AA49" s="160"/>
      <c r="AB49" s="160"/>
      <c r="AC49" s="171"/>
      <c r="AD49" s="160"/>
      <c r="AE49" s="160"/>
      <c r="AF49" s="160"/>
      <c r="AG49" s="171"/>
      <c r="AH49" s="163"/>
      <c r="AI49" s="160"/>
      <c r="AJ49" s="160"/>
      <c r="AK49" s="160"/>
      <c r="AL49" s="160"/>
      <c r="AM49" s="171"/>
      <c r="AN49" s="160"/>
      <c r="AO49" s="160"/>
      <c r="AP49" s="160"/>
      <c r="AQ49" s="163"/>
      <c r="AR49" s="21"/>
      <c r="AS49" s="21"/>
    </row>
    <row r="50" spans="1:45" ht="15" customHeight="1" x14ac:dyDescent="0.2">
      <c r="A50" s="103"/>
      <c r="B50" s="184">
        <v>2019</v>
      </c>
      <c r="C50" s="100" t="s">
        <v>56</v>
      </c>
      <c r="D50" s="160" t="s">
        <v>124</v>
      </c>
      <c r="E50" s="100"/>
      <c r="F50" s="100">
        <v>24</v>
      </c>
      <c r="G50" s="100">
        <v>3</v>
      </c>
      <c r="H50" s="185" t="e">
        <f t="shared" ref="H50" si="10">PRODUCT((V16+W16)/U16)</f>
        <v>#DIV/0!</v>
      </c>
      <c r="I50" s="185" t="e">
        <f t="shared" ref="I50" si="11">PRODUCT(X16/U16)</f>
        <v>#DIV/0!</v>
      </c>
      <c r="J50" s="185" t="e">
        <f t="shared" ref="J50" si="12">PRODUCT(V16+W16+X16)/U16</f>
        <v>#DIV/0!</v>
      </c>
      <c r="K50" s="186" t="e">
        <f t="shared" ref="K50" si="13">PRODUCT(Y16/U16)</f>
        <v>#DIV/0!</v>
      </c>
      <c r="L50" s="38"/>
      <c r="M50" s="172" t="s">
        <v>165</v>
      </c>
      <c r="N50" s="100"/>
      <c r="O50" s="100"/>
      <c r="P50" s="201" t="s">
        <v>247</v>
      </c>
      <c r="Q50" s="100" t="s">
        <v>217</v>
      </c>
      <c r="R50" s="100" t="s">
        <v>224</v>
      </c>
      <c r="S50" s="100" t="s">
        <v>232</v>
      </c>
      <c r="T50" s="202"/>
      <c r="U50" s="203" t="s">
        <v>239</v>
      </c>
      <c r="V50" s="38"/>
      <c r="W50" s="188"/>
      <c r="X50" s="171"/>
      <c r="Y50" s="171"/>
      <c r="Z50" s="160"/>
      <c r="AA50" s="160"/>
      <c r="AB50" s="160"/>
      <c r="AC50" s="171"/>
      <c r="AD50" s="160"/>
      <c r="AE50" s="160"/>
      <c r="AF50" s="160"/>
      <c r="AG50" s="171"/>
      <c r="AH50" s="163"/>
      <c r="AI50" s="160"/>
      <c r="AJ50" s="160"/>
      <c r="AK50" s="160"/>
      <c r="AL50" s="160"/>
      <c r="AM50" s="171"/>
      <c r="AN50" s="160"/>
      <c r="AO50" s="160"/>
      <c r="AP50" s="160"/>
      <c r="AQ50" s="163"/>
      <c r="AR50" s="21"/>
      <c r="AS50" s="21"/>
    </row>
    <row r="51" spans="1:45" s="6" customFormat="1" ht="15" customHeight="1" x14ac:dyDescent="0.25">
      <c r="A51" s="7"/>
      <c r="B51" s="164"/>
      <c r="C51" s="166"/>
      <c r="D51" s="166"/>
      <c r="E51" s="166"/>
      <c r="F51" s="166"/>
      <c r="G51" s="166"/>
      <c r="H51" s="192"/>
      <c r="I51" s="192"/>
      <c r="J51" s="192"/>
      <c r="K51" s="193"/>
      <c r="L51" s="38"/>
      <c r="M51" s="164"/>
      <c r="N51" s="166"/>
      <c r="O51" s="166"/>
      <c r="P51" s="166"/>
      <c r="Q51" s="166"/>
      <c r="R51" s="166"/>
      <c r="S51" s="166"/>
      <c r="T51" s="166"/>
      <c r="U51" s="193"/>
      <c r="V51" s="38"/>
      <c r="W51" s="164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9"/>
      <c r="AI51" s="166"/>
      <c r="AJ51" s="166"/>
      <c r="AK51" s="166"/>
      <c r="AL51" s="166"/>
      <c r="AM51" s="166"/>
      <c r="AN51" s="166"/>
      <c r="AO51" s="166"/>
      <c r="AP51" s="166"/>
      <c r="AQ51" s="169"/>
      <c r="AR51" s="34"/>
      <c r="AS51" s="39"/>
    </row>
    <row r="52" spans="1:45" s="6" customFormat="1" ht="15" customHeight="1" x14ac:dyDescent="0.25">
      <c r="A52" s="7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21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9"/>
    </row>
    <row r="53" spans="1:45" s="6" customFormat="1" ht="15" customHeight="1" x14ac:dyDescent="0.25">
      <c r="A53" s="7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21"/>
      <c r="AM53" s="21"/>
      <c r="AN53" s="21"/>
      <c r="AO53" s="34"/>
      <c r="AP53" s="34"/>
      <c r="AQ53" s="34"/>
      <c r="AR53" s="39"/>
      <c r="AS53" s="39"/>
    </row>
    <row r="54" spans="1:45" s="6" customFormat="1" ht="15" customHeight="1" x14ac:dyDescent="0.25">
      <c r="A54" s="7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21"/>
      <c r="AM54" s="21"/>
      <c r="AN54" s="21"/>
      <c r="AO54" s="34"/>
      <c r="AP54" s="34"/>
      <c r="AQ54" s="34"/>
      <c r="AR54" s="39"/>
      <c r="AS54" s="39"/>
    </row>
    <row r="55" spans="1:45" s="6" customFormat="1" ht="15" customHeight="1" x14ac:dyDescent="0.25">
      <c r="A55" s="7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21"/>
      <c r="AM55" s="21"/>
      <c r="AN55" s="21"/>
      <c r="AO55" s="34"/>
      <c r="AP55" s="34"/>
      <c r="AQ55" s="34"/>
      <c r="AR55" s="39"/>
      <c r="AS55" s="39"/>
    </row>
    <row r="56" spans="1:45" s="6" customFormat="1" ht="15" customHeight="1" x14ac:dyDescent="0.25">
      <c r="A56" s="7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21"/>
      <c r="AM56" s="21"/>
      <c r="AN56" s="21"/>
      <c r="AO56" s="34"/>
      <c r="AP56" s="34"/>
      <c r="AQ56" s="34"/>
      <c r="AR56" s="39"/>
      <c r="AS56" s="39"/>
    </row>
    <row r="57" spans="1:45" s="6" customFormat="1" ht="15" customHeight="1" x14ac:dyDescent="0.25">
      <c r="A57" s="7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21"/>
      <c r="AM57" s="21"/>
      <c r="AN57" s="21"/>
      <c r="AO57" s="34"/>
      <c r="AP57" s="34"/>
      <c r="AQ57" s="34"/>
      <c r="AR57" s="39"/>
      <c r="AS57" s="39"/>
    </row>
    <row r="58" spans="1:45" s="6" customFormat="1" ht="15" customHeight="1" x14ac:dyDescent="0.25">
      <c r="A58" s="7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21"/>
      <c r="AM58" s="21"/>
      <c r="AN58" s="21"/>
      <c r="AO58" s="34"/>
      <c r="AP58" s="34"/>
      <c r="AQ58" s="34"/>
      <c r="AR58" s="39"/>
      <c r="AS58" s="39"/>
    </row>
    <row r="59" spans="1:45" s="6" customFormat="1" ht="15" customHeight="1" x14ac:dyDescent="0.25">
      <c r="A59" s="7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21"/>
      <c r="AM59" s="21"/>
      <c r="AN59" s="21"/>
      <c r="AO59" s="34"/>
      <c r="AP59" s="34"/>
      <c r="AQ59" s="34"/>
      <c r="AR59" s="39"/>
      <c r="AS59" s="39"/>
    </row>
    <row r="60" spans="1:45" s="6" customFormat="1" ht="15" customHeight="1" x14ac:dyDescent="0.25">
      <c r="A60" s="7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21"/>
      <c r="AM60" s="21"/>
      <c r="AN60" s="21"/>
      <c r="AO60" s="34"/>
      <c r="AP60" s="34"/>
      <c r="AQ60" s="34"/>
      <c r="AR60" s="39"/>
      <c r="AS60" s="39"/>
    </row>
    <row r="61" spans="1:45" s="6" customFormat="1" ht="15" customHeight="1" x14ac:dyDescent="0.25">
      <c r="A61" s="7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21"/>
      <c r="AM61" s="21"/>
      <c r="AN61" s="21"/>
      <c r="AO61" s="34"/>
      <c r="AP61" s="34"/>
      <c r="AQ61" s="34"/>
      <c r="AR61" s="39"/>
      <c r="AS61" s="39"/>
    </row>
    <row r="62" spans="1:45" s="6" customFormat="1" ht="15" customHeight="1" x14ac:dyDescent="0.25">
      <c r="A62" s="7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21"/>
      <c r="AM62" s="21"/>
      <c r="AN62" s="21"/>
      <c r="AO62" s="34"/>
      <c r="AP62" s="34"/>
      <c r="AQ62" s="34"/>
      <c r="AR62" s="39"/>
      <c r="AS62" s="39"/>
    </row>
    <row r="63" spans="1:45" s="6" customFormat="1" ht="15" customHeight="1" x14ac:dyDescent="0.25">
      <c r="A63" s="7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21"/>
      <c r="AM63" s="21"/>
      <c r="AN63" s="21"/>
      <c r="AO63" s="34"/>
      <c r="AP63" s="34"/>
      <c r="AQ63" s="34"/>
      <c r="AR63" s="39"/>
      <c r="AS63" s="39"/>
    </row>
    <row r="64" spans="1:45" s="6" customFormat="1" ht="15" customHeight="1" x14ac:dyDescent="0.25">
      <c r="A64" s="7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21"/>
      <c r="AM64" s="21"/>
      <c r="AN64" s="21"/>
      <c r="AO64" s="34"/>
      <c r="AP64" s="34"/>
      <c r="AQ64" s="34"/>
      <c r="AR64" s="39"/>
      <c r="AS64" s="39"/>
    </row>
    <row r="65" spans="1:45" s="6" customFormat="1" ht="15" customHeight="1" x14ac:dyDescent="0.25">
      <c r="A65" s="7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21"/>
      <c r="AM65" s="21"/>
      <c r="AN65" s="21"/>
      <c r="AO65" s="34"/>
      <c r="AP65" s="34"/>
      <c r="AQ65" s="34"/>
      <c r="AR65" s="39"/>
      <c r="AS65" s="39"/>
    </row>
    <row r="66" spans="1:45" s="6" customFormat="1" ht="15" customHeight="1" x14ac:dyDescent="0.25">
      <c r="A66" s="7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21"/>
      <c r="AM66" s="21"/>
      <c r="AN66" s="21"/>
      <c r="AO66" s="34"/>
      <c r="AP66" s="34"/>
      <c r="AQ66" s="34"/>
      <c r="AR66" s="39"/>
      <c r="AS66" s="39"/>
    </row>
    <row r="67" spans="1:45" s="6" customFormat="1" ht="15" customHeight="1" x14ac:dyDescent="0.25">
      <c r="A67" s="7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21"/>
      <c r="AM67" s="21"/>
      <c r="AN67" s="21"/>
      <c r="AO67" s="34"/>
      <c r="AP67" s="34"/>
      <c r="AQ67" s="34"/>
      <c r="AR67" s="39"/>
      <c r="AS67" s="39"/>
    </row>
    <row r="68" spans="1:45" s="6" customFormat="1" ht="15" customHeight="1" x14ac:dyDescent="0.25">
      <c r="A68" s="7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21"/>
      <c r="AM68" s="21"/>
      <c r="AN68" s="21"/>
      <c r="AO68" s="34"/>
      <c r="AP68" s="34"/>
      <c r="AQ68" s="34"/>
      <c r="AR68" s="39"/>
      <c r="AS68" s="39"/>
    </row>
    <row r="69" spans="1:45" s="6" customFormat="1" ht="15" customHeight="1" x14ac:dyDescent="0.25">
      <c r="A69" s="7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21"/>
      <c r="AM69" s="21"/>
      <c r="AN69" s="21"/>
      <c r="AO69" s="34"/>
      <c r="AP69" s="34"/>
      <c r="AQ69" s="34"/>
      <c r="AR69" s="39"/>
      <c r="AS69" s="39"/>
    </row>
    <row r="70" spans="1:45" s="6" customFormat="1" ht="15" customHeight="1" x14ac:dyDescent="0.25">
      <c r="A70" s="7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21"/>
      <c r="AM70" s="21"/>
      <c r="AN70" s="21"/>
      <c r="AO70" s="34"/>
      <c r="AP70" s="34"/>
      <c r="AQ70" s="34"/>
      <c r="AR70" s="39"/>
      <c r="AS70" s="39"/>
    </row>
    <row r="71" spans="1:45" s="6" customFormat="1" ht="15" customHeight="1" x14ac:dyDescent="0.25">
      <c r="A71" s="7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21"/>
      <c r="AM71" s="21"/>
      <c r="AN71" s="21"/>
      <c r="AO71" s="34"/>
      <c r="AP71" s="34"/>
      <c r="AQ71" s="34"/>
      <c r="AR71" s="39"/>
      <c r="AS71" s="39"/>
    </row>
    <row r="72" spans="1:45" s="6" customFormat="1" ht="15" customHeight="1" x14ac:dyDescent="0.25">
      <c r="A72" s="7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21"/>
      <c r="AM72" s="21"/>
      <c r="AN72" s="21"/>
      <c r="AO72" s="34"/>
      <c r="AP72" s="34"/>
      <c r="AQ72" s="34"/>
      <c r="AR72" s="39"/>
      <c r="AS72" s="39"/>
    </row>
    <row r="73" spans="1:45" s="6" customFormat="1" ht="15" customHeight="1" x14ac:dyDescent="0.25">
      <c r="A73" s="7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21"/>
      <c r="AM73" s="21"/>
      <c r="AN73" s="21"/>
      <c r="AO73" s="34"/>
      <c r="AP73" s="34"/>
      <c r="AQ73" s="34"/>
      <c r="AR73" s="39"/>
      <c r="AS73" s="39"/>
    </row>
    <row r="74" spans="1:45" s="6" customFormat="1" ht="15" customHeight="1" x14ac:dyDescent="0.25">
      <c r="A74" s="7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21"/>
      <c r="AM74" s="21"/>
      <c r="AN74" s="21"/>
      <c r="AO74" s="34"/>
      <c r="AP74" s="34"/>
      <c r="AQ74" s="34"/>
      <c r="AR74" s="39"/>
      <c r="AS74" s="39"/>
    </row>
    <row r="75" spans="1:45" s="6" customFormat="1" ht="15" customHeight="1" x14ac:dyDescent="0.25">
      <c r="A75" s="7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21"/>
      <c r="AM75" s="21"/>
      <c r="AN75" s="21"/>
      <c r="AO75" s="34"/>
      <c r="AP75" s="34"/>
      <c r="AQ75" s="34"/>
      <c r="AR75" s="39"/>
      <c r="AS75" s="39"/>
    </row>
    <row r="76" spans="1:45" s="6" customFormat="1" ht="15" customHeight="1" x14ac:dyDescent="0.25">
      <c r="A76" s="7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21"/>
      <c r="AM76" s="21"/>
      <c r="AN76" s="21"/>
      <c r="AO76" s="34"/>
      <c r="AP76" s="34"/>
      <c r="AQ76" s="34"/>
      <c r="AR76" s="39"/>
      <c r="AS76" s="39"/>
    </row>
    <row r="77" spans="1:45" s="6" customFormat="1" ht="15" customHeight="1" x14ac:dyDescent="0.25">
      <c r="A77" s="7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21"/>
      <c r="AM77" s="21"/>
      <c r="AN77" s="21"/>
      <c r="AO77" s="34"/>
      <c r="AP77" s="34"/>
      <c r="AQ77" s="34"/>
      <c r="AR77" s="39"/>
      <c r="AS77" s="39"/>
    </row>
    <row r="78" spans="1:45" s="6" customFormat="1" ht="15" customHeight="1" x14ac:dyDescent="0.25">
      <c r="A78" s="7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21"/>
      <c r="AM78" s="21"/>
      <c r="AN78" s="21"/>
      <c r="AO78" s="34"/>
      <c r="AP78" s="34"/>
      <c r="AQ78" s="34"/>
      <c r="AR78" s="39"/>
      <c r="AS78" s="39"/>
    </row>
    <row r="79" spans="1:45" s="6" customFormat="1" ht="15" customHeight="1" x14ac:dyDescent="0.25">
      <c r="A79" s="7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21"/>
      <c r="AM79" s="21"/>
      <c r="AN79" s="21"/>
      <c r="AO79" s="34"/>
      <c r="AP79" s="34"/>
      <c r="AQ79" s="34"/>
      <c r="AR79" s="39"/>
      <c r="AS79" s="39"/>
    </row>
    <row r="80" spans="1:45" s="6" customFormat="1" ht="15" customHeight="1" x14ac:dyDescent="0.25">
      <c r="A80" s="7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21"/>
      <c r="AM80" s="21"/>
      <c r="AN80" s="21"/>
      <c r="AO80" s="34"/>
      <c r="AP80" s="34"/>
      <c r="AQ80" s="34"/>
      <c r="AR80" s="39"/>
      <c r="AS80" s="39"/>
    </row>
    <row r="81" spans="1:45" s="6" customFormat="1" ht="15" customHeight="1" x14ac:dyDescent="0.25">
      <c r="A81" s="7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21"/>
      <c r="AM81" s="21"/>
      <c r="AN81" s="21"/>
      <c r="AO81" s="34"/>
      <c r="AP81" s="34"/>
      <c r="AQ81" s="34"/>
      <c r="AR81" s="39"/>
      <c r="AS81" s="39"/>
    </row>
    <row r="82" spans="1:45" s="6" customFormat="1" ht="15" customHeight="1" x14ac:dyDescent="0.25">
      <c r="A82" s="7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21"/>
      <c r="AM82" s="21"/>
      <c r="AN82" s="21"/>
      <c r="AO82" s="34"/>
      <c r="AP82" s="34"/>
      <c r="AQ82" s="34"/>
      <c r="AR82" s="39"/>
      <c r="AS82" s="39"/>
    </row>
    <row r="83" spans="1:45" s="6" customFormat="1" ht="15" customHeight="1" x14ac:dyDescent="0.25">
      <c r="A83" s="7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21"/>
      <c r="AM83" s="21"/>
      <c r="AN83" s="21"/>
      <c r="AO83" s="34"/>
      <c r="AP83" s="34"/>
      <c r="AQ83" s="34"/>
      <c r="AR83" s="39"/>
      <c r="AS83" s="39"/>
    </row>
    <row r="84" spans="1:45" s="6" customFormat="1" ht="15" customHeight="1" x14ac:dyDescent="0.25">
      <c r="A84" s="7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21"/>
      <c r="AM84" s="21"/>
      <c r="AN84" s="21"/>
      <c r="AO84" s="34"/>
      <c r="AP84" s="34"/>
      <c r="AQ84" s="34"/>
      <c r="AR84" s="39"/>
      <c r="AS84" s="39"/>
    </row>
    <row r="85" spans="1:45" s="6" customFormat="1" ht="15" customHeight="1" x14ac:dyDescent="0.25">
      <c r="A85" s="7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21"/>
      <c r="AM85" s="21"/>
      <c r="AN85" s="21"/>
      <c r="AO85" s="34"/>
      <c r="AP85" s="34"/>
      <c r="AQ85" s="34"/>
      <c r="AR85" s="39"/>
      <c r="AS85" s="39"/>
    </row>
    <row r="86" spans="1:45" s="6" customFormat="1" ht="15" customHeight="1" x14ac:dyDescent="0.25">
      <c r="A86" s="7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21"/>
      <c r="AM86" s="21"/>
      <c r="AN86" s="21"/>
      <c r="AO86" s="34"/>
      <c r="AP86" s="34"/>
      <c r="AQ86" s="34"/>
      <c r="AR86" s="39"/>
      <c r="AS86" s="39"/>
    </row>
    <row r="87" spans="1:45" s="6" customFormat="1" ht="15" customHeight="1" x14ac:dyDescent="0.25">
      <c r="A87" s="7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21"/>
      <c r="AM87" s="21"/>
      <c r="AN87" s="21"/>
      <c r="AO87" s="34"/>
      <c r="AP87" s="34"/>
      <c r="AQ87" s="34"/>
      <c r="AR87" s="39"/>
      <c r="AS87" s="39"/>
    </row>
    <row r="88" spans="1:45" s="6" customFormat="1" ht="15" customHeight="1" x14ac:dyDescent="0.25">
      <c r="A88" s="7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21"/>
      <c r="AM88" s="21"/>
      <c r="AN88" s="21"/>
      <c r="AO88" s="34"/>
      <c r="AP88" s="34"/>
      <c r="AQ88" s="34"/>
      <c r="AR88" s="39"/>
      <c r="AS88" s="39"/>
    </row>
    <row r="89" spans="1:45" s="6" customFormat="1" ht="15" customHeight="1" x14ac:dyDescent="0.25">
      <c r="A89" s="7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21"/>
      <c r="AM89" s="21"/>
      <c r="AN89" s="21"/>
      <c r="AO89" s="34"/>
      <c r="AP89" s="34"/>
      <c r="AQ89" s="34"/>
      <c r="AR89" s="39"/>
      <c r="AS89" s="39"/>
    </row>
    <row r="90" spans="1:45" s="6" customFormat="1" ht="15" customHeight="1" x14ac:dyDescent="0.25">
      <c r="A90" s="7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21"/>
      <c r="AM90" s="21"/>
      <c r="AN90" s="21"/>
      <c r="AO90" s="34"/>
      <c r="AP90" s="34"/>
      <c r="AQ90" s="34"/>
      <c r="AR90" s="39"/>
      <c r="AS90" s="39"/>
    </row>
    <row r="91" spans="1:45" s="6" customFormat="1" ht="15" customHeight="1" x14ac:dyDescent="0.25">
      <c r="A91" s="7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21"/>
      <c r="AM91" s="21"/>
      <c r="AN91" s="21"/>
      <c r="AO91" s="34"/>
      <c r="AP91" s="34"/>
      <c r="AQ91" s="34"/>
      <c r="AR91" s="39"/>
      <c r="AS91" s="39"/>
    </row>
    <row r="92" spans="1:45" s="6" customFormat="1" ht="15" customHeight="1" x14ac:dyDescent="0.25">
      <c r="A92" s="7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21"/>
      <c r="AM92" s="21"/>
      <c r="AN92" s="21"/>
      <c r="AO92" s="34"/>
      <c r="AP92" s="34"/>
      <c r="AQ92" s="34"/>
      <c r="AR92" s="39"/>
      <c r="AS92" s="39"/>
    </row>
    <row r="93" spans="1:45" s="6" customFormat="1" ht="15" customHeight="1" x14ac:dyDescent="0.25">
      <c r="A93" s="7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21"/>
      <c r="AM93" s="21"/>
      <c r="AN93" s="21"/>
      <c r="AO93" s="34"/>
      <c r="AP93" s="34"/>
      <c r="AQ93" s="34"/>
      <c r="AR93" s="39"/>
      <c r="AS93" s="39"/>
    </row>
    <row r="94" spans="1:45" s="6" customFormat="1" ht="15" customHeight="1" x14ac:dyDescent="0.25">
      <c r="A94" s="7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21"/>
      <c r="AM94" s="21"/>
      <c r="AN94" s="21"/>
      <c r="AO94" s="34"/>
      <c r="AP94" s="34"/>
      <c r="AQ94" s="34"/>
      <c r="AR94" s="39"/>
      <c r="AS94" s="39"/>
    </row>
    <row r="95" spans="1:45" s="6" customFormat="1" ht="15" customHeight="1" x14ac:dyDescent="0.25">
      <c r="A95" s="7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21"/>
      <c r="AM95" s="21"/>
      <c r="AN95" s="21"/>
      <c r="AO95" s="34"/>
      <c r="AP95" s="34"/>
      <c r="AQ95" s="34"/>
      <c r="AR95" s="39"/>
      <c r="AS95" s="39"/>
    </row>
    <row r="96" spans="1:45" s="6" customFormat="1" ht="15" customHeight="1" x14ac:dyDescent="0.25">
      <c r="A96" s="7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21"/>
      <c r="AM96" s="21"/>
      <c r="AN96" s="21"/>
      <c r="AO96" s="34"/>
      <c r="AP96" s="34"/>
      <c r="AQ96" s="34"/>
      <c r="AR96" s="39"/>
      <c r="AS96" s="39"/>
    </row>
    <row r="97" spans="1:45" s="6" customFormat="1" ht="15" customHeight="1" x14ac:dyDescent="0.25">
      <c r="A97" s="7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21"/>
      <c r="AM97" s="21"/>
      <c r="AN97" s="21"/>
      <c r="AO97" s="34"/>
      <c r="AP97" s="34"/>
      <c r="AQ97" s="34"/>
      <c r="AR97" s="39"/>
      <c r="AS97" s="39"/>
    </row>
    <row r="98" spans="1:45" s="6" customFormat="1" ht="15" customHeight="1" x14ac:dyDescent="0.25">
      <c r="A98" s="7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21"/>
      <c r="AM98" s="21"/>
      <c r="AN98" s="21"/>
      <c r="AO98" s="34"/>
      <c r="AP98" s="34"/>
      <c r="AQ98" s="34"/>
      <c r="AR98" s="39"/>
      <c r="AS98" s="39"/>
    </row>
    <row r="99" spans="1:45" s="6" customFormat="1" ht="15" customHeight="1" x14ac:dyDescent="0.25">
      <c r="A99" s="7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21"/>
      <c r="AM99" s="21"/>
      <c r="AN99" s="21"/>
      <c r="AO99" s="34"/>
      <c r="AP99" s="34"/>
      <c r="AQ99" s="34"/>
      <c r="AR99" s="39"/>
      <c r="AS99" s="39"/>
    </row>
    <row r="100" spans="1:45" s="6" customFormat="1" ht="15" customHeight="1" x14ac:dyDescent="0.25">
      <c r="A100" s="7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21"/>
      <c r="AM100" s="21"/>
      <c r="AN100" s="21"/>
      <c r="AO100" s="34"/>
      <c r="AP100" s="34"/>
      <c r="AQ100" s="34"/>
      <c r="AR100" s="39"/>
      <c r="AS100" s="39"/>
    </row>
    <row r="101" spans="1:45" s="6" customFormat="1" ht="15" customHeight="1" x14ac:dyDescent="0.25">
      <c r="A101" s="7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21"/>
      <c r="AM101" s="21"/>
      <c r="AN101" s="21"/>
      <c r="AO101" s="34"/>
      <c r="AP101" s="34"/>
      <c r="AQ101" s="34"/>
      <c r="AR101" s="39"/>
      <c r="AS101" s="39"/>
    </row>
    <row r="102" spans="1:45" s="6" customFormat="1" ht="15" customHeight="1" x14ac:dyDescent="0.25">
      <c r="A102" s="7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21"/>
      <c r="AM102" s="21"/>
      <c r="AN102" s="21"/>
      <c r="AO102" s="34"/>
      <c r="AP102" s="34"/>
      <c r="AQ102" s="34"/>
      <c r="AR102" s="39"/>
      <c r="AS102" s="39"/>
    </row>
    <row r="103" spans="1:45" s="6" customFormat="1" ht="15" customHeight="1" x14ac:dyDescent="0.25">
      <c r="A103" s="7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21"/>
      <c r="AM103" s="21"/>
      <c r="AN103" s="21"/>
      <c r="AO103" s="34"/>
      <c r="AP103" s="34"/>
      <c r="AQ103" s="34"/>
      <c r="AR103" s="39"/>
      <c r="AS103" s="39"/>
    </row>
    <row r="104" spans="1:45" s="6" customFormat="1" ht="15" customHeight="1" x14ac:dyDescent="0.25">
      <c r="A104" s="7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21"/>
      <c r="AM104" s="21"/>
      <c r="AN104" s="21"/>
      <c r="AO104" s="34"/>
      <c r="AP104" s="34"/>
      <c r="AQ104" s="34"/>
      <c r="AR104" s="39"/>
      <c r="AS104" s="39"/>
    </row>
    <row r="105" spans="1:45" s="6" customFormat="1" ht="15" customHeight="1" x14ac:dyDescent="0.25">
      <c r="A105" s="7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21"/>
      <c r="AM105" s="21"/>
      <c r="AN105" s="21"/>
      <c r="AO105" s="34"/>
      <c r="AP105" s="34"/>
      <c r="AQ105" s="34"/>
      <c r="AR105" s="39"/>
      <c r="AS105" s="39"/>
    </row>
    <row r="106" spans="1:45" s="6" customFormat="1" ht="15" customHeight="1" x14ac:dyDescent="0.25">
      <c r="A106" s="7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21"/>
      <c r="AM106" s="21"/>
      <c r="AN106" s="21"/>
      <c r="AO106" s="34"/>
      <c r="AP106" s="34"/>
      <c r="AQ106" s="34"/>
      <c r="AR106" s="39"/>
      <c r="AS106" s="39"/>
    </row>
    <row r="107" spans="1:45" s="6" customFormat="1" ht="15" customHeight="1" x14ac:dyDescent="0.25">
      <c r="A107" s="7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21"/>
      <c r="AM107" s="21"/>
      <c r="AN107" s="21"/>
      <c r="AO107" s="34"/>
      <c r="AP107" s="34"/>
      <c r="AQ107" s="34"/>
      <c r="AR107" s="39"/>
      <c r="AS107" s="39"/>
    </row>
    <row r="108" spans="1:45" s="6" customFormat="1" ht="15" customHeight="1" x14ac:dyDescent="0.25">
      <c r="A108" s="7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21"/>
      <c r="AM108" s="21"/>
      <c r="AN108" s="21"/>
      <c r="AO108" s="34"/>
      <c r="AP108" s="34"/>
      <c r="AQ108" s="34"/>
      <c r="AR108" s="39"/>
      <c r="AS108" s="39"/>
    </row>
    <row r="109" spans="1:45" s="6" customFormat="1" ht="15" customHeight="1" x14ac:dyDescent="0.25">
      <c r="A109" s="7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21"/>
      <c r="AM109" s="21"/>
      <c r="AN109" s="21"/>
      <c r="AO109" s="34"/>
      <c r="AP109" s="34"/>
      <c r="AQ109" s="34"/>
      <c r="AR109" s="39"/>
      <c r="AS109" s="39"/>
    </row>
    <row r="110" spans="1:45" s="6" customFormat="1" ht="15" customHeight="1" x14ac:dyDescent="0.25">
      <c r="A110" s="7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21"/>
      <c r="P110" s="21"/>
      <c r="Q110" s="21"/>
      <c r="R110" s="21"/>
      <c r="S110" s="21"/>
      <c r="T110" s="21"/>
      <c r="U110" s="34"/>
      <c r="V110" s="38"/>
      <c r="W110" s="34"/>
      <c r="X110" s="34"/>
      <c r="Y110" s="21"/>
      <c r="Z110" s="21"/>
      <c r="AA110" s="21"/>
      <c r="AB110" s="21"/>
      <c r="AC110" s="21"/>
      <c r="AD110" s="21"/>
      <c r="AE110" s="21"/>
      <c r="AF110" s="21"/>
      <c r="AG110" s="21"/>
      <c r="AH110" s="58"/>
      <c r="AI110" s="34"/>
      <c r="AJ110" s="34"/>
      <c r="AK110" s="21"/>
      <c r="AL110" s="21"/>
      <c r="AM110" s="21"/>
      <c r="AN110" s="21"/>
      <c r="AO110" s="21"/>
      <c r="AP110" s="21"/>
      <c r="AQ110" s="21"/>
      <c r="AR110" s="97"/>
    </row>
    <row r="111" spans="1:45" s="6" customFormat="1" ht="15" customHeight="1" x14ac:dyDescent="0.25">
      <c r="A111" s="7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21"/>
      <c r="P111" s="21"/>
      <c r="Q111" s="21"/>
      <c r="R111" s="21"/>
      <c r="S111" s="21"/>
      <c r="T111" s="21"/>
      <c r="U111" s="34"/>
      <c r="V111" s="38"/>
      <c r="W111" s="34"/>
      <c r="X111" s="34"/>
      <c r="Y111" s="21"/>
      <c r="Z111" s="21"/>
      <c r="AA111" s="21"/>
      <c r="AB111" s="21"/>
      <c r="AC111" s="21"/>
      <c r="AD111" s="21"/>
      <c r="AE111" s="21"/>
      <c r="AF111" s="21"/>
      <c r="AG111" s="21"/>
      <c r="AH111" s="58"/>
      <c r="AI111" s="34"/>
      <c r="AJ111" s="34"/>
      <c r="AK111" s="21"/>
      <c r="AL111" s="21"/>
      <c r="AM111" s="21"/>
      <c r="AN111" s="21"/>
      <c r="AO111" s="21"/>
      <c r="AP111" s="21"/>
      <c r="AQ111" s="21"/>
      <c r="AR111" s="97"/>
    </row>
    <row r="112" spans="1:45" s="6" customFormat="1" ht="15" customHeight="1" x14ac:dyDescent="0.25">
      <c r="A112" s="7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21"/>
      <c r="P112" s="21"/>
      <c r="Q112" s="21"/>
      <c r="R112" s="21"/>
      <c r="S112" s="21"/>
      <c r="T112" s="21"/>
      <c r="U112" s="34"/>
      <c r="V112" s="38"/>
      <c r="W112" s="34"/>
      <c r="X112" s="34"/>
      <c r="Y112" s="21"/>
      <c r="Z112" s="21"/>
      <c r="AA112" s="21"/>
      <c r="AB112" s="21"/>
      <c r="AC112" s="21"/>
      <c r="AD112" s="21"/>
      <c r="AE112" s="21"/>
      <c r="AF112" s="21"/>
      <c r="AG112" s="21"/>
      <c r="AH112" s="58"/>
      <c r="AI112" s="34"/>
      <c r="AJ112" s="34"/>
      <c r="AK112" s="21"/>
      <c r="AL112" s="21"/>
      <c r="AM112" s="21"/>
      <c r="AN112" s="21"/>
      <c r="AO112" s="21"/>
      <c r="AP112" s="21"/>
      <c r="AQ112" s="21"/>
      <c r="AR112" s="97"/>
    </row>
    <row r="113" spans="1:44" s="6" customFormat="1" ht="15" customHeight="1" x14ac:dyDescent="0.25">
      <c r="A113" s="7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21"/>
      <c r="P113" s="21"/>
      <c r="Q113" s="21"/>
      <c r="R113" s="21"/>
      <c r="S113" s="21"/>
      <c r="T113" s="21"/>
      <c r="U113" s="34"/>
      <c r="V113" s="38"/>
      <c r="W113" s="34"/>
      <c r="X113" s="34"/>
      <c r="Y113" s="21"/>
      <c r="Z113" s="21"/>
      <c r="AA113" s="21"/>
      <c r="AB113" s="21"/>
      <c r="AC113" s="21"/>
      <c r="AD113" s="21"/>
      <c r="AE113" s="21"/>
      <c r="AF113" s="21"/>
      <c r="AG113" s="21"/>
      <c r="AH113" s="58"/>
      <c r="AI113" s="34"/>
      <c r="AJ113" s="34"/>
      <c r="AK113" s="21"/>
      <c r="AL113" s="21"/>
      <c r="AM113" s="21"/>
      <c r="AN113" s="21"/>
      <c r="AO113" s="21"/>
      <c r="AP113" s="21"/>
      <c r="AQ113" s="21"/>
      <c r="AR113" s="97"/>
    </row>
    <row r="114" spans="1:44" s="6" customFormat="1" ht="15" customHeight="1" x14ac:dyDescent="0.25">
      <c r="A114" s="7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21"/>
      <c r="P114" s="21"/>
      <c r="Q114" s="21"/>
      <c r="R114" s="21"/>
      <c r="S114" s="21"/>
      <c r="T114" s="21"/>
      <c r="U114" s="34"/>
      <c r="V114" s="38"/>
      <c r="W114" s="34"/>
      <c r="X114" s="34"/>
      <c r="Y114" s="21"/>
      <c r="Z114" s="21"/>
      <c r="AA114" s="21"/>
      <c r="AB114" s="21"/>
      <c r="AC114" s="21"/>
      <c r="AD114" s="21"/>
      <c r="AE114" s="21"/>
      <c r="AF114" s="21"/>
      <c r="AG114" s="21"/>
      <c r="AH114" s="58"/>
      <c r="AI114" s="34"/>
      <c r="AJ114" s="34"/>
      <c r="AK114" s="21"/>
      <c r="AL114" s="21"/>
      <c r="AM114" s="21"/>
      <c r="AN114" s="21"/>
      <c r="AO114" s="21"/>
      <c r="AP114" s="21"/>
      <c r="AQ114" s="21"/>
      <c r="AR114" s="97"/>
    </row>
    <row r="115" spans="1:44" s="6" customFormat="1" ht="15" customHeight="1" x14ac:dyDescent="0.25">
      <c r="A115" s="7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21"/>
      <c r="P115" s="21"/>
      <c r="Q115" s="21"/>
      <c r="R115" s="21"/>
      <c r="S115" s="21"/>
      <c r="T115" s="21"/>
      <c r="U115" s="34"/>
      <c r="V115" s="38"/>
      <c r="W115" s="34"/>
      <c r="X115" s="34"/>
      <c r="Y115" s="21"/>
      <c r="Z115" s="21"/>
      <c r="AA115" s="21"/>
      <c r="AB115" s="21"/>
      <c r="AC115" s="21"/>
      <c r="AD115" s="21"/>
      <c r="AE115" s="21"/>
      <c r="AF115" s="21"/>
      <c r="AG115" s="21"/>
      <c r="AH115" s="58"/>
      <c r="AI115" s="34"/>
      <c r="AJ115" s="34"/>
      <c r="AK115" s="21"/>
      <c r="AL115" s="21"/>
      <c r="AM115" s="21"/>
      <c r="AN115" s="21"/>
      <c r="AO115" s="21"/>
      <c r="AP115" s="21"/>
      <c r="AQ115" s="21"/>
      <c r="AR115" s="97"/>
    </row>
    <row r="116" spans="1:44" s="6" customFormat="1" ht="15" customHeight="1" x14ac:dyDescent="0.25">
      <c r="A116" s="7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21"/>
      <c r="P116" s="21"/>
      <c r="Q116" s="21"/>
      <c r="R116" s="21"/>
      <c r="S116" s="21"/>
      <c r="T116" s="21"/>
      <c r="U116" s="34"/>
      <c r="V116" s="38"/>
      <c r="W116" s="34"/>
      <c r="X116" s="34"/>
      <c r="Y116" s="21"/>
      <c r="Z116" s="21"/>
      <c r="AA116" s="21"/>
      <c r="AB116" s="21"/>
      <c r="AC116" s="21"/>
      <c r="AD116" s="21"/>
      <c r="AE116" s="21"/>
      <c r="AF116" s="21"/>
      <c r="AG116" s="21"/>
      <c r="AH116" s="58"/>
      <c r="AI116" s="34"/>
      <c r="AJ116" s="34"/>
      <c r="AK116" s="21"/>
      <c r="AL116" s="21"/>
      <c r="AM116" s="21"/>
      <c r="AN116" s="21"/>
      <c r="AO116" s="21"/>
      <c r="AP116" s="21"/>
      <c r="AQ116" s="21"/>
      <c r="AR116" s="97"/>
    </row>
    <row r="117" spans="1:44" s="6" customFormat="1" ht="15" customHeight="1" x14ac:dyDescent="0.25">
      <c r="A117" s="7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21"/>
      <c r="P117" s="21"/>
      <c r="Q117" s="21"/>
      <c r="R117" s="21"/>
      <c r="S117" s="21"/>
      <c r="T117" s="21"/>
      <c r="U117" s="34"/>
      <c r="V117" s="38"/>
      <c r="W117" s="34"/>
      <c r="X117" s="34"/>
      <c r="Y117" s="21"/>
      <c r="Z117" s="21"/>
      <c r="AA117" s="21"/>
      <c r="AB117" s="21"/>
      <c r="AC117" s="21"/>
      <c r="AD117" s="21"/>
      <c r="AE117" s="21"/>
      <c r="AF117" s="21"/>
      <c r="AG117" s="21"/>
      <c r="AH117" s="58"/>
      <c r="AI117" s="34"/>
      <c r="AJ117" s="34"/>
      <c r="AK117" s="21"/>
      <c r="AL117" s="21"/>
      <c r="AM117" s="21"/>
      <c r="AN117" s="21"/>
      <c r="AO117" s="21"/>
      <c r="AP117" s="21"/>
      <c r="AQ117" s="21"/>
      <c r="AR117" s="97"/>
    </row>
    <row r="118" spans="1:44" s="6" customFormat="1" ht="15" customHeight="1" x14ac:dyDescent="0.25">
      <c r="A118" s="7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21"/>
      <c r="P118" s="21"/>
      <c r="Q118" s="21"/>
      <c r="R118" s="21"/>
      <c r="S118" s="21"/>
      <c r="T118" s="21"/>
      <c r="U118" s="34"/>
      <c r="V118" s="38"/>
      <c r="W118" s="34"/>
      <c r="X118" s="34"/>
      <c r="Y118" s="21"/>
      <c r="Z118" s="21"/>
      <c r="AA118" s="21"/>
      <c r="AB118" s="21"/>
      <c r="AC118" s="21"/>
      <c r="AD118" s="21"/>
      <c r="AE118" s="21"/>
      <c r="AF118" s="21"/>
      <c r="AG118" s="21"/>
      <c r="AH118" s="58"/>
      <c r="AI118" s="34"/>
      <c r="AJ118" s="34"/>
      <c r="AK118" s="21"/>
      <c r="AL118" s="21"/>
      <c r="AM118" s="21"/>
      <c r="AN118" s="21"/>
      <c r="AO118" s="21"/>
      <c r="AP118" s="21"/>
      <c r="AQ118" s="21"/>
      <c r="AR118" s="97"/>
    </row>
    <row r="119" spans="1:44" s="6" customFormat="1" ht="15" customHeight="1" x14ac:dyDescent="0.25">
      <c r="A119" s="7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21"/>
      <c r="P119" s="21"/>
      <c r="Q119" s="21"/>
      <c r="R119" s="21"/>
      <c r="S119" s="21"/>
      <c r="T119" s="21"/>
      <c r="U119" s="34"/>
      <c r="V119" s="38"/>
      <c r="W119" s="34"/>
      <c r="X119" s="34"/>
      <c r="Y119" s="21"/>
      <c r="Z119" s="21"/>
      <c r="AA119" s="21"/>
      <c r="AB119" s="21"/>
      <c r="AC119" s="21"/>
      <c r="AD119" s="21"/>
      <c r="AE119" s="21"/>
      <c r="AF119" s="21"/>
      <c r="AG119" s="21"/>
      <c r="AH119" s="58"/>
      <c r="AI119" s="34"/>
      <c r="AJ119" s="34"/>
      <c r="AK119" s="21"/>
      <c r="AL119" s="21"/>
      <c r="AM119" s="21"/>
      <c r="AN119" s="21"/>
      <c r="AO119" s="21"/>
      <c r="AP119" s="21"/>
      <c r="AQ119" s="21"/>
      <c r="AR119" s="97"/>
    </row>
    <row r="120" spans="1:44" s="6" customFormat="1" ht="15" customHeight="1" x14ac:dyDescent="0.25">
      <c r="A120" s="7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21"/>
      <c r="P120" s="21"/>
      <c r="Q120" s="21"/>
      <c r="R120" s="21"/>
      <c r="S120" s="21"/>
      <c r="T120" s="21"/>
      <c r="U120" s="34"/>
      <c r="V120" s="38"/>
      <c r="W120" s="34"/>
      <c r="X120" s="34"/>
      <c r="Y120" s="21"/>
      <c r="Z120" s="21"/>
      <c r="AA120" s="21"/>
      <c r="AB120" s="21"/>
      <c r="AC120" s="21"/>
      <c r="AD120" s="21"/>
      <c r="AE120" s="21"/>
      <c r="AF120" s="21"/>
      <c r="AG120" s="21"/>
      <c r="AH120" s="58"/>
      <c r="AI120" s="34"/>
      <c r="AJ120" s="34"/>
      <c r="AK120" s="21"/>
      <c r="AL120" s="21"/>
      <c r="AM120" s="21"/>
      <c r="AN120" s="21"/>
      <c r="AO120" s="21"/>
      <c r="AP120" s="21"/>
      <c r="AQ120" s="21"/>
      <c r="AR120" s="97"/>
    </row>
    <row r="121" spans="1:44" s="6" customFormat="1" ht="15" customHeight="1" x14ac:dyDescent="0.25">
      <c r="A121" s="7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21"/>
      <c r="P121" s="21"/>
      <c r="Q121" s="21"/>
      <c r="R121" s="21"/>
      <c r="S121" s="21"/>
      <c r="T121" s="21"/>
      <c r="U121" s="34"/>
      <c r="V121" s="38"/>
      <c r="W121" s="34"/>
      <c r="X121" s="34"/>
      <c r="Y121" s="21"/>
      <c r="Z121" s="21"/>
      <c r="AA121" s="21"/>
      <c r="AB121" s="21"/>
      <c r="AC121" s="21"/>
      <c r="AD121" s="21"/>
      <c r="AE121" s="21"/>
      <c r="AF121" s="21"/>
      <c r="AG121" s="21"/>
      <c r="AH121" s="58"/>
      <c r="AI121" s="34"/>
      <c r="AJ121" s="34"/>
      <c r="AK121" s="21"/>
      <c r="AL121" s="21"/>
      <c r="AM121" s="21"/>
      <c r="AN121" s="21"/>
      <c r="AO121" s="21"/>
      <c r="AP121" s="21"/>
      <c r="AQ121" s="21"/>
      <c r="AR121" s="97"/>
    </row>
    <row r="122" spans="1:44" s="6" customFormat="1" ht="15" customHeight="1" x14ac:dyDescent="0.25">
      <c r="A122" s="7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21"/>
      <c r="P122" s="21"/>
      <c r="Q122" s="21"/>
      <c r="R122" s="21"/>
      <c r="S122" s="21"/>
      <c r="T122" s="21"/>
      <c r="U122" s="34"/>
      <c r="V122" s="38"/>
      <c r="W122" s="34"/>
      <c r="X122" s="34"/>
      <c r="Y122" s="21"/>
      <c r="Z122" s="21"/>
      <c r="AA122" s="21"/>
      <c r="AB122" s="21"/>
      <c r="AC122" s="21"/>
      <c r="AD122" s="21"/>
      <c r="AE122" s="21"/>
      <c r="AF122" s="21"/>
      <c r="AG122" s="21"/>
      <c r="AH122" s="58"/>
      <c r="AI122" s="34"/>
      <c r="AJ122" s="34"/>
      <c r="AK122" s="21"/>
      <c r="AL122" s="21"/>
      <c r="AM122" s="21"/>
      <c r="AN122" s="21"/>
      <c r="AO122" s="21"/>
      <c r="AP122" s="21"/>
      <c r="AQ122" s="21"/>
      <c r="AR122" s="97"/>
    </row>
    <row r="123" spans="1:44" s="6" customFormat="1" ht="15" customHeight="1" x14ac:dyDescent="0.25">
      <c r="A123" s="7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21"/>
      <c r="P123" s="21"/>
      <c r="Q123" s="21"/>
      <c r="R123" s="21"/>
      <c r="S123" s="21"/>
      <c r="T123" s="21"/>
      <c r="U123" s="34"/>
      <c r="V123" s="38"/>
      <c r="W123" s="34"/>
      <c r="X123" s="34"/>
      <c r="Y123" s="21"/>
      <c r="Z123" s="21"/>
      <c r="AA123" s="21"/>
      <c r="AB123" s="21"/>
      <c r="AC123" s="21"/>
      <c r="AD123" s="21"/>
      <c r="AE123" s="21"/>
      <c r="AF123" s="21"/>
      <c r="AG123" s="21"/>
      <c r="AH123" s="58"/>
      <c r="AI123" s="34"/>
      <c r="AJ123" s="34"/>
      <c r="AK123" s="21"/>
      <c r="AL123" s="21"/>
      <c r="AM123" s="21"/>
      <c r="AN123" s="21"/>
      <c r="AO123" s="21"/>
      <c r="AP123" s="21"/>
      <c r="AQ123" s="21"/>
      <c r="AR123" s="97"/>
    </row>
    <row r="124" spans="1:44" s="6" customFormat="1" ht="15" customHeight="1" x14ac:dyDescent="0.25">
      <c r="A124" s="7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21"/>
      <c r="P124" s="21"/>
      <c r="Q124" s="21"/>
      <c r="R124" s="21"/>
      <c r="S124" s="21"/>
      <c r="T124" s="21"/>
      <c r="U124" s="34"/>
      <c r="V124" s="38"/>
      <c r="W124" s="34"/>
      <c r="X124" s="34"/>
      <c r="Y124" s="21"/>
      <c r="Z124" s="21"/>
      <c r="AA124" s="21"/>
      <c r="AB124" s="21"/>
      <c r="AC124" s="21"/>
      <c r="AD124" s="21"/>
      <c r="AE124" s="21"/>
      <c r="AF124" s="21"/>
      <c r="AG124" s="21"/>
      <c r="AH124" s="58"/>
      <c r="AI124" s="34"/>
      <c r="AJ124" s="34"/>
      <c r="AK124" s="21"/>
      <c r="AL124" s="21"/>
      <c r="AM124" s="21"/>
      <c r="AN124" s="21"/>
      <c r="AO124" s="21"/>
      <c r="AP124" s="21"/>
      <c r="AQ124" s="21"/>
      <c r="AR124" s="97"/>
    </row>
    <row r="125" spans="1:44" s="6" customFormat="1" ht="15" customHeight="1" x14ac:dyDescent="0.25">
      <c r="A125" s="7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21"/>
      <c r="P125" s="21"/>
      <c r="Q125" s="21"/>
      <c r="R125" s="21"/>
      <c r="S125" s="21"/>
      <c r="T125" s="21"/>
      <c r="U125" s="34"/>
      <c r="V125" s="38"/>
      <c r="W125" s="34"/>
      <c r="X125" s="34"/>
      <c r="Y125" s="21"/>
      <c r="Z125" s="21"/>
      <c r="AA125" s="21"/>
      <c r="AB125" s="21"/>
      <c r="AC125" s="21"/>
      <c r="AD125" s="21"/>
      <c r="AE125" s="21"/>
      <c r="AF125" s="21"/>
      <c r="AG125" s="21"/>
      <c r="AH125" s="58"/>
      <c r="AI125" s="34"/>
      <c r="AJ125" s="34"/>
      <c r="AK125" s="21"/>
      <c r="AL125" s="21"/>
      <c r="AM125" s="21"/>
      <c r="AN125" s="21"/>
      <c r="AO125" s="21"/>
      <c r="AP125" s="21"/>
      <c r="AQ125" s="21"/>
      <c r="AR125" s="97"/>
    </row>
    <row r="126" spans="1:44" s="6" customFormat="1" ht="15" customHeight="1" x14ac:dyDescent="0.25">
      <c r="A126" s="7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21"/>
      <c r="P126" s="21"/>
      <c r="Q126" s="21"/>
      <c r="R126" s="21"/>
      <c r="S126" s="21"/>
      <c r="T126" s="21"/>
      <c r="U126" s="34"/>
      <c r="V126" s="38"/>
      <c r="W126" s="34"/>
      <c r="X126" s="34"/>
      <c r="Y126" s="21"/>
      <c r="Z126" s="21"/>
      <c r="AA126" s="21"/>
      <c r="AB126" s="21"/>
      <c r="AC126" s="21"/>
      <c r="AD126" s="21"/>
      <c r="AE126" s="21"/>
      <c r="AF126" s="21"/>
      <c r="AG126" s="21"/>
      <c r="AH126" s="58"/>
      <c r="AI126" s="34"/>
      <c r="AJ126" s="34"/>
      <c r="AK126" s="21"/>
      <c r="AL126" s="21"/>
      <c r="AM126" s="21"/>
      <c r="AN126" s="21"/>
      <c r="AO126" s="21"/>
      <c r="AP126" s="21"/>
      <c r="AQ126" s="21"/>
      <c r="AR126" s="97"/>
    </row>
    <row r="127" spans="1:44" s="6" customFormat="1" ht="15" customHeight="1" x14ac:dyDescent="0.25">
      <c r="A127" s="7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21"/>
      <c r="P127" s="21"/>
      <c r="Q127" s="21"/>
      <c r="R127" s="21"/>
      <c r="S127" s="21"/>
      <c r="T127" s="21"/>
      <c r="U127" s="34"/>
      <c r="V127" s="38"/>
      <c r="W127" s="34"/>
      <c r="X127" s="34"/>
      <c r="Y127" s="21"/>
      <c r="Z127" s="21"/>
      <c r="AA127" s="21"/>
      <c r="AB127" s="21"/>
      <c r="AC127" s="21"/>
      <c r="AD127" s="21"/>
      <c r="AE127" s="21"/>
      <c r="AF127" s="21"/>
      <c r="AG127" s="21"/>
      <c r="AH127" s="58"/>
      <c r="AI127" s="34"/>
      <c r="AJ127" s="34"/>
      <c r="AK127" s="21"/>
      <c r="AL127" s="21"/>
      <c r="AM127" s="21"/>
      <c r="AN127" s="21"/>
      <c r="AO127" s="21"/>
      <c r="AP127" s="21"/>
      <c r="AQ127" s="21"/>
      <c r="AR127" s="97"/>
    </row>
    <row r="128" spans="1:44" s="6" customFormat="1" ht="15" customHeight="1" x14ac:dyDescent="0.25">
      <c r="A128" s="7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21"/>
      <c r="P128" s="21"/>
      <c r="Q128" s="21"/>
      <c r="R128" s="21"/>
      <c r="S128" s="21"/>
      <c r="T128" s="21"/>
      <c r="U128" s="34"/>
      <c r="V128" s="38"/>
      <c r="W128" s="34"/>
      <c r="X128" s="34"/>
      <c r="Y128" s="21"/>
      <c r="Z128" s="21"/>
      <c r="AA128" s="21"/>
      <c r="AB128" s="21"/>
      <c r="AC128" s="21"/>
      <c r="AD128" s="21"/>
      <c r="AE128" s="21"/>
      <c r="AF128" s="21"/>
      <c r="AG128" s="21"/>
      <c r="AH128" s="58"/>
      <c r="AI128" s="34"/>
      <c r="AJ128" s="34"/>
      <c r="AK128" s="21"/>
      <c r="AL128" s="21"/>
      <c r="AM128" s="21"/>
      <c r="AN128" s="21"/>
      <c r="AO128" s="21"/>
      <c r="AP128" s="21"/>
      <c r="AQ128" s="21"/>
      <c r="AR128" s="97"/>
    </row>
    <row r="129" spans="1:44" s="6" customFormat="1" ht="15" customHeight="1" x14ac:dyDescent="0.25">
      <c r="A129" s="7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21"/>
      <c r="P129" s="21"/>
      <c r="Q129" s="21"/>
      <c r="R129" s="21"/>
      <c r="S129" s="21"/>
      <c r="T129" s="21"/>
      <c r="U129" s="34"/>
      <c r="V129" s="38"/>
      <c r="W129" s="34"/>
      <c r="X129" s="34"/>
      <c r="Y129" s="21"/>
      <c r="Z129" s="21"/>
      <c r="AA129" s="21"/>
      <c r="AB129" s="21"/>
      <c r="AC129" s="21"/>
      <c r="AD129" s="21"/>
      <c r="AE129" s="21"/>
      <c r="AF129" s="21"/>
      <c r="AG129" s="21"/>
      <c r="AH129" s="58"/>
      <c r="AI129" s="34"/>
      <c r="AJ129" s="34"/>
      <c r="AK129" s="21"/>
      <c r="AL129" s="21"/>
      <c r="AM129" s="21"/>
      <c r="AN129" s="21"/>
      <c r="AO129" s="21"/>
      <c r="AP129" s="21"/>
      <c r="AQ129" s="21"/>
      <c r="AR129" s="97"/>
    </row>
    <row r="130" spans="1:44" s="6" customFormat="1" ht="15" customHeight="1" x14ac:dyDescent="0.25">
      <c r="A130" s="7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21"/>
      <c r="P130" s="21"/>
      <c r="Q130" s="21"/>
      <c r="R130" s="21"/>
      <c r="S130" s="21"/>
      <c r="T130" s="21"/>
      <c r="U130" s="34"/>
      <c r="V130" s="38"/>
      <c r="W130" s="34"/>
      <c r="X130" s="34"/>
      <c r="Y130" s="21"/>
      <c r="Z130" s="21"/>
      <c r="AA130" s="21"/>
      <c r="AB130" s="21"/>
      <c r="AC130" s="21"/>
      <c r="AD130" s="21"/>
      <c r="AE130" s="21"/>
      <c r="AF130" s="21"/>
      <c r="AG130" s="21"/>
      <c r="AH130" s="58"/>
      <c r="AI130" s="34"/>
      <c r="AJ130" s="34"/>
      <c r="AK130" s="21"/>
      <c r="AL130" s="21"/>
      <c r="AM130" s="21"/>
      <c r="AN130" s="21"/>
      <c r="AO130" s="21"/>
      <c r="AP130" s="21"/>
      <c r="AQ130" s="21"/>
      <c r="AR130" s="97"/>
    </row>
    <row r="131" spans="1:44" s="6" customFormat="1" ht="15" customHeight="1" x14ac:dyDescent="0.25">
      <c r="A131" s="7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21"/>
      <c r="P131" s="21"/>
      <c r="Q131" s="21"/>
      <c r="R131" s="21"/>
      <c r="S131" s="21"/>
      <c r="T131" s="21"/>
      <c r="U131" s="34"/>
      <c r="V131" s="38"/>
      <c r="W131" s="34"/>
      <c r="X131" s="34"/>
      <c r="Y131" s="21"/>
      <c r="Z131" s="21"/>
      <c r="AA131" s="21"/>
      <c r="AB131" s="21"/>
      <c r="AC131" s="21"/>
      <c r="AD131" s="21"/>
      <c r="AE131" s="21"/>
      <c r="AF131" s="21"/>
      <c r="AG131" s="21"/>
      <c r="AH131" s="58"/>
      <c r="AI131" s="34"/>
      <c r="AJ131" s="34"/>
      <c r="AK131" s="21"/>
      <c r="AL131" s="21"/>
      <c r="AM131" s="21"/>
      <c r="AN131" s="21"/>
      <c r="AO131" s="21"/>
      <c r="AP131" s="21"/>
      <c r="AQ131" s="21"/>
      <c r="AR131" s="97"/>
    </row>
    <row r="132" spans="1:44" s="6" customFormat="1" ht="15" customHeight="1" x14ac:dyDescent="0.25">
      <c r="A132" s="7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21"/>
      <c r="P132" s="21"/>
      <c r="Q132" s="21"/>
      <c r="R132" s="21"/>
      <c r="S132" s="21"/>
      <c r="T132" s="21"/>
      <c r="U132" s="34"/>
      <c r="V132" s="38"/>
      <c r="W132" s="34"/>
      <c r="X132" s="34"/>
      <c r="Y132" s="21"/>
      <c r="Z132" s="21"/>
      <c r="AA132" s="21"/>
      <c r="AB132" s="21"/>
      <c r="AC132" s="21"/>
      <c r="AD132" s="21"/>
      <c r="AE132" s="21"/>
      <c r="AF132" s="21"/>
      <c r="AG132" s="21"/>
      <c r="AH132" s="58"/>
      <c r="AI132" s="34"/>
      <c r="AJ132" s="34"/>
      <c r="AK132" s="21"/>
      <c r="AL132" s="21"/>
      <c r="AM132" s="21"/>
      <c r="AN132" s="21"/>
      <c r="AO132" s="21"/>
      <c r="AP132" s="21"/>
      <c r="AQ132" s="21"/>
      <c r="AR132" s="97"/>
    </row>
    <row r="133" spans="1:44" s="6" customFormat="1" ht="15" customHeight="1" x14ac:dyDescent="0.25">
      <c r="A133" s="7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21"/>
      <c r="P133" s="21"/>
      <c r="Q133" s="21"/>
      <c r="R133" s="21"/>
      <c r="S133" s="21"/>
      <c r="T133" s="21"/>
      <c r="U133" s="34"/>
      <c r="V133" s="38"/>
      <c r="W133" s="34"/>
      <c r="X133" s="34"/>
      <c r="Y133" s="21"/>
      <c r="Z133" s="21"/>
      <c r="AA133" s="21"/>
      <c r="AB133" s="21"/>
      <c r="AC133" s="21"/>
      <c r="AD133" s="21"/>
      <c r="AE133" s="21"/>
      <c r="AF133" s="21"/>
      <c r="AG133" s="21"/>
      <c r="AH133" s="58"/>
      <c r="AI133" s="34"/>
      <c r="AJ133" s="34"/>
      <c r="AK133" s="21"/>
      <c r="AL133" s="21"/>
      <c r="AM133" s="21"/>
      <c r="AN133" s="21"/>
      <c r="AO133" s="21"/>
      <c r="AP133" s="21"/>
      <c r="AQ133" s="21"/>
      <c r="AR133" s="97"/>
    </row>
    <row r="134" spans="1:44" s="6" customFormat="1" ht="15" customHeight="1" x14ac:dyDescent="0.25">
      <c r="A134" s="7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21"/>
      <c r="P134" s="21"/>
      <c r="Q134" s="21"/>
      <c r="R134" s="21"/>
      <c r="S134" s="21"/>
      <c r="T134" s="21"/>
      <c r="U134" s="34"/>
      <c r="V134" s="38"/>
      <c r="W134" s="34"/>
      <c r="X134" s="34"/>
      <c r="Y134" s="21"/>
      <c r="Z134" s="21"/>
      <c r="AA134" s="21"/>
      <c r="AB134" s="21"/>
      <c r="AC134" s="21"/>
      <c r="AD134" s="21"/>
      <c r="AE134" s="21"/>
      <c r="AF134" s="21"/>
      <c r="AG134" s="21"/>
      <c r="AH134" s="58"/>
      <c r="AI134" s="34"/>
      <c r="AJ134" s="34"/>
      <c r="AK134" s="21"/>
      <c r="AL134" s="21"/>
      <c r="AM134" s="21"/>
      <c r="AN134" s="21"/>
      <c r="AO134" s="21"/>
      <c r="AP134" s="21"/>
      <c r="AQ134" s="21"/>
      <c r="AR134" s="97"/>
    </row>
    <row r="135" spans="1:44" s="6" customFormat="1" ht="15" customHeight="1" x14ac:dyDescent="0.25">
      <c r="A135" s="7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21"/>
      <c r="P135" s="21"/>
      <c r="Q135" s="21"/>
      <c r="R135" s="21"/>
      <c r="S135" s="21"/>
      <c r="T135" s="21"/>
      <c r="U135" s="34"/>
      <c r="V135" s="38"/>
      <c r="W135" s="34"/>
      <c r="X135" s="34"/>
      <c r="Y135" s="21"/>
      <c r="Z135" s="21"/>
      <c r="AA135" s="21"/>
      <c r="AB135" s="21"/>
      <c r="AC135" s="21"/>
      <c r="AD135" s="21"/>
      <c r="AE135" s="21"/>
      <c r="AF135" s="21"/>
      <c r="AG135" s="21"/>
      <c r="AH135" s="58"/>
      <c r="AI135" s="34"/>
      <c r="AJ135" s="34"/>
      <c r="AK135" s="21"/>
      <c r="AL135" s="21"/>
      <c r="AM135" s="21"/>
      <c r="AN135" s="21"/>
      <c r="AO135" s="21"/>
      <c r="AP135" s="21"/>
      <c r="AQ135" s="21"/>
      <c r="AR135" s="97"/>
    </row>
    <row r="136" spans="1:44" s="6" customFormat="1" ht="15" customHeight="1" x14ac:dyDescent="0.25">
      <c r="A136" s="7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21"/>
      <c r="P136" s="21"/>
      <c r="Q136" s="21"/>
      <c r="R136" s="21"/>
      <c r="S136" s="21"/>
      <c r="T136" s="21"/>
      <c r="U136" s="34"/>
      <c r="V136" s="38"/>
      <c r="W136" s="34"/>
      <c r="X136" s="34"/>
      <c r="Y136" s="21"/>
      <c r="Z136" s="21"/>
      <c r="AA136" s="21"/>
      <c r="AB136" s="21"/>
      <c r="AC136" s="21"/>
      <c r="AD136" s="21"/>
      <c r="AE136" s="21"/>
      <c r="AF136" s="21"/>
      <c r="AG136" s="21"/>
      <c r="AH136" s="58"/>
      <c r="AI136" s="34"/>
      <c r="AJ136" s="34"/>
      <c r="AK136" s="21"/>
      <c r="AL136" s="21"/>
      <c r="AM136" s="21"/>
      <c r="AN136" s="21"/>
      <c r="AO136" s="21"/>
      <c r="AP136" s="21"/>
      <c r="AQ136" s="21"/>
      <c r="AR136" s="97"/>
    </row>
    <row r="137" spans="1:44" s="6" customFormat="1" ht="15" customHeight="1" x14ac:dyDescent="0.25">
      <c r="A137" s="7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21"/>
      <c r="P137" s="21"/>
      <c r="Q137" s="21"/>
      <c r="R137" s="21"/>
      <c r="S137" s="21"/>
      <c r="T137" s="21"/>
      <c r="U137" s="34"/>
      <c r="V137" s="38"/>
      <c r="W137" s="34"/>
      <c r="X137" s="34"/>
      <c r="Y137" s="21"/>
      <c r="Z137" s="21"/>
      <c r="AA137" s="21"/>
      <c r="AB137" s="21"/>
      <c r="AC137" s="21"/>
      <c r="AD137" s="21"/>
      <c r="AE137" s="21"/>
      <c r="AF137" s="21"/>
      <c r="AG137" s="21"/>
      <c r="AH137" s="58"/>
      <c r="AI137" s="34"/>
      <c r="AJ137" s="34"/>
      <c r="AK137" s="21"/>
      <c r="AL137" s="21"/>
      <c r="AM137" s="21"/>
      <c r="AN137" s="21"/>
      <c r="AO137" s="21"/>
      <c r="AP137" s="21"/>
      <c r="AQ137" s="21"/>
      <c r="AR137" s="97"/>
    </row>
    <row r="138" spans="1:44" s="6" customFormat="1" ht="15" customHeight="1" x14ac:dyDescent="0.25">
      <c r="A138" s="7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21"/>
      <c r="P138" s="21"/>
      <c r="Q138" s="21"/>
      <c r="R138" s="21"/>
      <c r="S138" s="21"/>
      <c r="T138" s="21"/>
      <c r="U138" s="34"/>
      <c r="V138" s="38"/>
      <c r="W138" s="34"/>
      <c r="X138" s="34"/>
      <c r="Y138" s="21"/>
      <c r="Z138" s="21"/>
      <c r="AA138" s="21"/>
      <c r="AB138" s="21"/>
      <c r="AC138" s="21"/>
      <c r="AD138" s="21"/>
      <c r="AE138" s="21"/>
      <c r="AF138" s="21"/>
      <c r="AG138" s="21"/>
      <c r="AH138" s="58"/>
      <c r="AI138" s="34"/>
      <c r="AJ138" s="34"/>
      <c r="AK138" s="21"/>
      <c r="AL138" s="21"/>
      <c r="AM138" s="21"/>
      <c r="AN138" s="21"/>
      <c r="AO138" s="21"/>
      <c r="AP138" s="21"/>
      <c r="AQ138" s="21"/>
      <c r="AR138" s="97"/>
    </row>
    <row r="139" spans="1:44" s="6" customFormat="1" ht="15" customHeight="1" x14ac:dyDescent="0.25">
      <c r="A139" s="7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21"/>
      <c r="P139" s="21"/>
      <c r="Q139" s="21"/>
      <c r="R139" s="21"/>
      <c r="S139" s="21"/>
      <c r="T139" s="21"/>
      <c r="U139" s="34"/>
      <c r="V139" s="38"/>
      <c r="W139" s="34"/>
      <c r="X139" s="34"/>
      <c r="Y139" s="21"/>
      <c r="Z139" s="21"/>
      <c r="AA139" s="21"/>
      <c r="AB139" s="21"/>
      <c r="AC139" s="21"/>
      <c r="AD139" s="21"/>
      <c r="AE139" s="21"/>
      <c r="AF139" s="21"/>
      <c r="AG139" s="21"/>
      <c r="AH139" s="58"/>
      <c r="AI139" s="34"/>
      <c r="AJ139" s="34"/>
      <c r="AK139" s="21"/>
      <c r="AL139" s="21"/>
      <c r="AM139" s="21"/>
      <c r="AN139" s="21"/>
      <c r="AO139" s="21"/>
      <c r="AP139" s="21"/>
      <c r="AQ139" s="21"/>
      <c r="AR139" s="97"/>
    </row>
    <row r="140" spans="1:44" s="6" customFormat="1" ht="15" customHeight="1" x14ac:dyDescent="0.25">
      <c r="A140" s="7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21"/>
      <c r="P140" s="21"/>
      <c r="Q140" s="21"/>
      <c r="R140" s="21"/>
      <c r="S140" s="21"/>
      <c r="T140" s="21"/>
      <c r="U140" s="34"/>
      <c r="V140" s="38"/>
      <c r="W140" s="34"/>
      <c r="X140" s="34"/>
      <c r="Y140" s="21"/>
      <c r="Z140" s="21"/>
      <c r="AA140" s="21"/>
      <c r="AB140" s="21"/>
      <c r="AC140" s="21"/>
      <c r="AD140" s="21"/>
      <c r="AE140" s="21"/>
      <c r="AF140" s="21"/>
      <c r="AG140" s="21"/>
      <c r="AH140" s="58"/>
      <c r="AI140" s="34"/>
      <c r="AJ140" s="34"/>
      <c r="AK140" s="21"/>
      <c r="AL140" s="21"/>
      <c r="AM140" s="21"/>
      <c r="AN140" s="21"/>
      <c r="AO140" s="21"/>
      <c r="AP140" s="21"/>
      <c r="AQ140" s="21"/>
      <c r="AR140" s="97"/>
    </row>
    <row r="141" spans="1:44" s="6" customFormat="1" ht="15" customHeight="1" x14ac:dyDescent="0.25">
      <c r="A141" s="7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21"/>
      <c r="P141" s="21"/>
      <c r="Q141" s="21"/>
      <c r="R141" s="21"/>
      <c r="S141" s="21"/>
      <c r="T141" s="21"/>
      <c r="U141" s="34"/>
      <c r="V141" s="38"/>
      <c r="W141" s="34"/>
      <c r="X141" s="34"/>
      <c r="Y141" s="21"/>
      <c r="Z141" s="21"/>
      <c r="AA141" s="21"/>
      <c r="AB141" s="21"/>
      <c r="AC141" s="21"/>
      <c r="AD141" s="21"/>
      <c r="AE141" s="21"/>
      <c r="AF141" s="21"/>
      <c r="AG141" s="21"/>
      <c r="AH141" s="58"/>
      <c r="AI141" s="34"/>
      <c r="AJ141" s="34"/>
      <c r="AK141" s="21"/>
      <c r="AL141" s="21"/>
      <c r="AM141" s="21"/>
      <c r="AN141" s="21"/>
      <c r="AO141" s="21"/>
      <c r="AP141" s="21"/>
      <c r="AQ141" s="21"/>
      <c r="AR141" s="97"/>
    </row>
    <row r="142" spans="1:44" s="6" customFormat="1" ht="15" customHeight="1" x14ac:dyDescent="0.25">
      <c r="A142" s="7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21"/>
      <c r="P142" s="21"/>
      <c r="Q142" s="21"/>
      <c r="R142" s="21"/>
      <c r="S142" s="21"/>
      <c r="T142" s="21"/>
      <c r="U142" s="34"/>
      <c r="V142" s="38"/>
      <c r="W142" s="34"/>
      <c r="X142" s="34"/>
      <c r="Y142" s="21"/>
      <c r="Z142" s="21"/>
      <c r="AA142" s="21"/>
      <c r="AB142" s="21"/>
      <c r="AC142" s="21"/>
      <c r="AD142" s="21"/>
      <c r="AE142" s="21"/>
      <c r="AF142" s="21"/>
      <c r="AG142" s="21"/>
      <c r="AH142" s="58"/>
      <c r="AI142" s="34"/>
      <c r="AJ142" s="34"/>
      <c r="AK142" s="21"/>
      <c r="AL142" s="21"/>
      <c r="AM142" s="21"/>
      <c r="AN142" s="21"/>
      <c r="AO142" s="21"/>
      <c r="AP142" s="21"/>
      <c r="AQ142" s="21"/>
      <c r="AR142" s="97"/>
    </row>
    <row r="143" spans="1:44" s="6" customFormat="1" ht="15" customHeight="1" x14ac:dyDescent="0.25">
      <c r="A143" s="7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21"/>
      <c r="P143" s="21"/>
      <c r="Q143" s="21"/>
      <c r="R143" s="21"/>
      <c r="S143" s="21"/>
      <c r="T143" s="21"/>
      <c r="U143" s="34"/>
      <c r="V143" s="38"/>
      <c r="W143" s="34"/>
      <c r="X143" s="34"/>
      <c r="Y143" s="21"/>
      <c r="Z143" s="21"/>
      <c r="AA143" s="21"/>
      <c r="AB143" s="21"/>
      <c r="AC143" s="21"/>
      <c r="AD143" s="21"/>
      <c r="AE143" s="21"/>
      <c r="AF143" s="21"/>
      <c r="AG143" s="21"/>
      <c r="AH143" s="58"/>
      <c r="AI143" s="34"/>
      <c r="AJ143" s="34"/>
      <c r="AK143" s="21"/>
      <c r="AL143" s="21"/>
      <c r="AM143" s="21"/>
      <c r="AN143" s="21"/>
      <c r="AO143" s="21"/>
      <c r="AP143" s="21"/>
      <c r="AQ143" s="21"/>
      <c r="AR143" s="97"/>
    </row>
    <row r="144" spans="1:44" s="6" customFormat="1" ht="15" customHeight="1" x14ac:dyDescent="0.25">
      <c r="A144" s="7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21"/>
      <c r="P144" s="21"/>
      <c r="Q144" s="21"/>
      <c r="R144" s="21"/>
      <c r="S144" s="21"/>
      <c r="T144" s="21"/>
      <c r="U144" s="34"/>
      <c r="V144" s="38"/>
      <c r="W144" s="34"/>
      <c r="X144" s="34"/>
      <c r="Y144" s="21"/>
      <c r="Z144" s="21"/>
      <c r="AA144" s="21"/>
      <c r="AB144" s="21"/>
      <c r="AC144" s="21"/>
      <c r="AD144" s="21"/>
      <c r="AE144" s="21"/>
      <c r="AF144" s="21"/>
      <c r="AG144" s="21"/>
      <c r="AH144" s="58"/>
      <c r="AI144" s="34"/>
      <c r="AJ144" s="34"/>
      <c r="AK144" s="21"/>
      <c r="AL144" s="21"/>
      <c r="AM144" s="21"/>
      <c r="AN144" s="21"/>
      <c r="AO144" s="21"/>
      <c r="AP144" s="21"/>
      <c r="AQ144" s="21"/>
      <c r="AR144" s="97"/>
    </row>
    <row r="145" spans="1:44" s="6" customFormat="1" ht="15" customHeight="1" x14ac:dyDescent="0.25">
      <c r="A145" s="7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21"/>
      <c r="P145" s="21"/>
      <c r="Q145" s="21"/>
      <c r="R145" s="21"/>
      <c r="S145" s="21"/>
      <c r="T145" s="21"/>
      <c r="U145" s="34"/>
      <c r="V145" s="38"/>
      <c r="W145" s="34"/>
      <c r="X145" s="34"/>
      <c r="Y145" s="21"/>
      <c r="Z145" s="21"/>
      <c r="AA145" s="21"/>
      <c r="AB145" s="21"/>
      <c r="AC145" s="21"/>
      <c r="AD145" s="21"/>
      <c r="AE145" s="21"/>
      <c r="AF145" s="21"/>
      <c r="AG145" s="21"/>
      <c r="AH145" s="58"/>
      <c r="AI145" s="34"/>
      <c r="AJ145" s="34"/>
      <c r="AK145" s="21"/>
      <c r="AL145" s="21"/>
      <c r="AM145" s="21"/>
      <c r="AN145" s="21"/>
      <c r="AO145" s="21"/>
      <c r="AP145" s="21"/>
      <c r="AQ145" s="21"/>
      <c r="AR145" s="97"/>
    </row>
    <row r="146" spans="1:44" s="6" customFormat="1" ht="15" customHeight="1" x14ac:dyDescent="0.25">
      <c r="A146" s="7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21"/>
      <c r="P146" s="21"/>
      <c r="Q146" s="21"/>
      <c r="R146" s="21"/>
      <c r="S146" s="21"/>
      <c r="T146" s="21"/>
      <c r="U146" s="34"/>
      <c r="V146" s="38"/>
      <c r="W146" s="34"/>
      <c r="X146" s="34"/>
      <c r="Y146" s="21"/>
      <c r="Z146" s="21"/>
      <c r="AA146" s="21"/>
      <c r="AB146" s="21"/>
      <c r="AC146" s="21"/>
      <c r="AD146" s="21"/>
      <c r="AE146" s="21"/>
      <c r="AF146" s="21"/>
      <c r="AG146" s="21"/>
      <c r="AH146" s="58"/>
      <c r="AI146" s="34"/>
      <c r="AJ146" s="34"/>
      <c r="AK146" s="21"/>
      <c r="AL146" s="21"/>
      <c r="AM146" s="21"/>
      <c r="AN146" s="21"/>
      <c r="AO146" s="21"/>
      <c r="AP146" s="21"/>
      <c r="AQ146" s="21"/>
      <c r="AR146" s="97"/>
    </row>
    <row r="147" spans="1:44" s="6" customFormat="1" ht="15" customHeight="1" x14ac:dyDescent="0.25">
      <c r="A147" s="7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21"/>
      <c r="P147" s="21"/>
      <c r="Q147" s="21"/>
      <c r="R147" s="21"/>
      <c r="S147" s="21"/>
      <c r="T147" s="21"/>
      <c r="U147" s="34"/>
      <c r="V147" s="38"/>
      <c r="W147" s="34"/>
      <c r="X147" s="34"/>
      <c r="Y147" s="21"/>
      <c r="Z147" s="21"/>
      <c r="AA147" s="21"/>
      <c r="AB147" s="21"/>
      <c r="AC147" s="21"/>
      <c r="AD147" s="21"/>
      <c r="AE147" s="21"/>
      <c r="AF147" s="21"/>
      <c r="AG147" s="21"/>
      <c r="AH147" s="58"/>
      <c r="AI147" s="34"/>
      <c r="AJ147" s="34"/>
      <c r="AK147" s="21"/>
      <c r="AL147" s="21"/>
      <c r="AM147" s="21"/>
      <c r="AN147" s="21"/>
      <c r="AO147" s="21"/>
      <c r="AP147" s="21"/>
      <c r="AQ147" s="21"/>
      <c r="AR147" s="97"/>
    </row>
    <row r="148" spans="1:44" s="6" customFormat="1" ht="15" customHeight="1" x14ac:dyDescent="0.25">
      <c r="A148" s="7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21"/>
      <c r="P148" s="21"/>
      <c r="Q148" s="21"/>
      <c r="R148" s="21"/>
      <c r="S148" s="21"/>
      <c r="T148" s="21"/>
      <c r="U148" s="34"/>
      <c r="V148" s="38"/>
      <c r="W148" s="34"/>
      <c r="X148" s="34"/>
      <c r="Y148" s="21"/>
      <c r="Z148" s="21"/>
      <c r="AA148" s="21"/>
      <c r="AB148" s="21"/>
      <c r="AC148" s="21"/>
      <c r="AD148" s="21"/>
      <c r="AE148" s="21"/>
      <c r="AF148" s="21"/>
      <c r="AG148" s="21"/>
      <c r="AH148" s="58"/>
      <c r="AI148" s="34"/>
      <c r="AJ148" s="34"/>
      <c r="AK148" s="21"/>
      <c r="AL148" s="21"/>
      <c r="AM148" s="21"/>
      <c r="AN148" s="21"/>
      <c r="AO148" s="21"/>
      <c r="AP148" s="21"/>
      <c r="AQ148" s="21"/>
      <c r="AR148" s="97"/>
    </row>
    <row r="149" spans="1:44" s="6" customFormat="1" ht="15" customHeight="1" x14ac:dyDescent="0.25">
      <c r="A149" s="7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21"/>
      <c r="P149" s="21"/>
      <c r="Q149" s="21"/>
      <c r="R149" s="21"/>
      <c r="S149" s="21"/>
      <c r="T149" s="21"/>
      <c r="U149" s="34"/>
      <c r="V149" s="38"/>
      <c r="W149" s="34"/>
      <c r="X149" s="34"/>
      <c r="Y149" s="21"/>
      <c r="Z149" s="21"/>
      <c r="AA149" s="21"/>
      <c r="AB149" s="21"/>
      <c r="AC149" s="21"/>
      <c r="AD149" s="21"/>
      <c r="AE149" s="21"/>
      <c r="AF149" s="21"/>
      <c r="AG149" s="21"/>
      <c r="AH149" s="58"/>
      <c r="AI149" s="34"/>
      <c r="AJ149" s="34"/>
      <c r="AK149" s="21"/>
      <c r="AL149" s="21"/>
      <c r="AM149" s="21"/>
      <c r="AN149" s="21"/>
      <c r="AO149" s="21"/>
      <c r="AP149" s="21"/>
      <c r="AQ149" s="21"/>
      <c r="AR149" s="97"/>
    </row>
    <row r="150" spans="1:44" s="6" customFormat="1" ht="15" customHeight="1" x14ac:dyDescent="0.25">
      <c r="A150" s="7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21"/>
      <c r="P150" s="21"/>
      <c r="Q150" s="21"/>
      <c r="R150" s="21"/>
      <c r="S150" s="21"/>
      <c r="T150" s="21"/>
      <c r="U150" s="34"/>
      <c r="V150" s="38"/>
      <c r="W150" s="34"/>
      <c r="X150" s="34"/>
      <c r="Y150" s="21"/>
      <c r="Z150" s="21"/>
      <c r="AA150" s="21"/>
      <c r="AB150" s="21"/>
      <c r="AC150" s="21"/>
      <c r="AD150" s="21"/>
      <c r="AE150" s="21"/>
      <c r="AF150" s="21"/>
      <c r="AG150" s="21"/>
      <c r="AH150" s="58"/>
      <c r="AI150" s="34"/>
      <c r="AJ150" s="34"/>
      <c r="AK150" s="21"/>
      <c r="AL150" s="21"/>
      <c r="AM150" s="21"/>
      <c r="AN150" s="21"/>
      <c r="AO150" s="21"/>
      <c r="AP150" s="21"/>
      <c r="AQ150" s="21"/>
      <c r="AR150" s="97"/>
    </row>
    <row r="151" spans="1:44" s="6" customFormat="1" ht="15" customHeight="1" x14ac:dyDescent="0.25">
      <c r="A151" s="7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21"/>
      <c r="P151" s="21"/>
      <c r="Q151" s="21"/>
      <c r="R151" s="21"/>
      <c r="S151" s="21"/>
      <c r="T151" s="21"/>
      <c r="U151" s="34"/>
      <c r="V151" s="38"/>
      <c r="W151" s="34"/>
      <c r="X151" s="34"/>
      <c r="Y151" s="21"/>
      <c r="Z151" s="21"/>
      <c r="AA151" s="21"/>
      <c r="AB151" s="21"/>
      <c r="AC151" s="21"/>
      <c r="AD151" s="21"/>
      <c r="AE151" s="21"/>
      <c r="AF151" s="21"/>
      <c r="AG151" s="21"/>
      <c r="AH151" s="58"/>
      <c r="AI151" s="34"/>
      <c r="AJ151" s="34"/>
      <c r="AK151" s="21"/>
      <c r="AL151" s="21"/>
      <c r="AM151" s="21"/>
      <c r="AN151" s="21"/>
      <c r="AO151" s="21"/>
      <c r="AP151" s="21"/>
      <c r="AQ151" s="21"/>
      <c r="AR151" s="97"/>
    </row>
    <row r="152" spans="1:44" s="6" customFormat="1" ht="15" customHeight="1" x14ac:dyDescent="0.25">
      <c r="A152" s="7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21"/>
      <c r="P152" s="21"/>
      <c r="Q152" s="21"/>
      <c r="R152" s="21"/>
      <c r="S152" s="21"/>
      <c r="T152" s="21"/>
      <c r="U152" s="34"/>
      <c r="V152" s="38"/>
      <c r="W152" s="34"/>
      <c r="X152" s="34"/>
      <c r="Y152" s="21"/>
      <c r="Z152" s="21"/>
      <c r="AA152" s="21"/>
      <c r="AB152" s="21"/>
      <c r="AC152" s="21"/>
      <c r="AD152" s="21"/>
      <c r="AE152" s="21"/>
      <c r="AF152" s="21"/>
      <c r="AG152" s="21"/>
      <c r="AH152" s="58"/>
      <c r="AI152" s="34"/>
      <c r="AJ152" s="34"/>
      <c r="AK152" s="21"/>
      <c r="AL152" s="21"/>
      <c r="AM152" s="21"/>
      <c r="AN152" s="21"/>
      <c r="AO152" s="21"/>
      <c r="AP152" s="21"/>
      <c r="AQ152" s="21"/>
      <c r="AR152" s="97"/>
    </row>
    <row r="153" spans="1:44" s="6" customFormat="1" ht="15" customHeight="1" x14ac:dyDescent="0.25">
      <c r="A153" s="7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21"/>
      <c r="P153" s="21"/>
      <c r="Q153" s="21"/>
      <c r="R153" s="21"/>
      <c r="S153" s="21"/>
      <c r="T153" s="21"/>
      <c r="U153" s="34"/>
      <c r="V153" s="38"/>
      <c r="W153" s="34"/>
      <c r="X153" s="34"/>
      <c r="Y153" s="21"/>
      <c r="Z153" s="21"/>
      <c r="AA153" s="21"/>
      <c r="AB153" s="21"/>
      <c r="AC153" s="21"/>
      <c r="AD153" s="21"/>
      <c r="AE153" s="21"/>
      <c r="AF153" s="21"/>
      <c r="AG153" s="21"/>
      <c r="AH153" s="58"/>
      <c r="AI153" s="34"/>
      <c r="AJ153" s="34"/>
      <c r="AK153" s="21"/>
      <c r="AL153" s="21"/>
      <c r="AM153" s="21"/>
      <c r="AN153" s="21"/>
      <c r="AO153" s="21"/>
      <c r="AP153" s="21"/>
      <c r="AQ153" s="21"/>
      <c r="AR153" s="97"/>
    </row>
    <row r="154" spans="1:44" s="6" customFormat="1" ht="15" customHeight="1" x14ac:dyDescent="0.25">
      <c r="A154" s="7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21"/>
      <c r="P154" s="21"/>
      <c r="Q154" s="21"/>
      <c r="R154" s="21"/>
      <c r="S154" s="21"/>
      <c r="T154" s="21"/>
      <c r="U154" s="34"/>
      <c r="V154" s="38"/>
      <c r="W154" s="34"/>
      <c r="X154" s="34"/>
      <c r="Y154" s="21"/>
      <c r="Z154" s="21"/>
      <c r="AA154" s="21"/>
      <c r="AB154" s="21"/>
      <c r="AC154" s="21"/>
      <c r="AD154" s="21"/>
      <c r="AE154" s="21"/>
      <c r="AF154" s="21"/>
      <c r="AG154" s="21"/>
      <c r="AH154" s="58"/>
      <c r="AI154" s="34"/>
      <c r="AJ154" s="34"/>
      <c r="AK154" s="21"/>
      <c r="AL154" s="21"/>
      <c r="AM154" s="21"/>
      <c r="AN154" s="21"/>
      <c r="AO154" s="21"/>
      <c r="AP154" s="21"/>
      <c r="AQ154" s="21"/>
      <c r="AR154" s="97"/>
    </row>
    <row r="155" spans="1:44" s="6" customFormat="1" ht="15" customHeight="1" x14ac:dyDescent="0.25">
      <c r="A155" s="7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21"/>
      <c r="P155" s="21"/>
      <c r="Q155" s="21"/>
      <c r="R155" s="21"/>
      <c r="S155" s="21"/>
      <c r="T155" s="21"/>
      <c r="U155" s="34"/>
      <c r="V155" s="38"/>
      <c r="W155" s="34"/>
      <c r="X155" s="34"/>
      <c r="Y155" s="21"/>
      <c r="Z155" s="21"/>
      <c r="AA155" s="21"/>
      <c r="AB155" s="21"/>
      <c r="AC155" s="21"/>
      <c r="AD155" s="21"/>
      <c r="AE155" s="21"/>
      <c r="AF155" s="21"/>
      <c r="AG155" s="21"/>
      <c r="AH155" s="58"/>
      <c r="AI155" s="34"/>
      <c r="AJ155" s="34"/>
      <c r="AK155" s="21"/>
      <c r="AL155" s="21"/>
      <c r="AM155" s="21"/>
      <c r="AN155" s="21"/>
      <c r="AO155" s="21"/>
      <c r="AP155" s="21"/>
      <c r="AQ155" s="21"/>
      <c r="AR155" s="97"/>
    </row>
    <row r="156" spans="1:44" s="6" customFormat="1" ht="15" customHeight="1" x14ac:dyDescent="0.25">
      <c r="A156" s="7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21"/>
      <c r="P156" s="21"/>
      <c r="Q156" s="21"/>
      <c r="R156" s="21"/>
      <c r="S156" s="21"/>
      <c r="T156" s="21"/>
      <c r="U156" s="34"/>
      <c r="V156" s="38"/>
      <c r="W156" s="34"/>
      <c r="X156" s="34"/>
      <c r="Y156" s="21"/>
      <c r="Z156" s="21"/>
      <c r="AA156" s="21"/>
      <c r="AB156" s="21"/>
      <c r="AC156" s="21"/>
      <c r="AD156" s="21"/>
      <c r="AE156" s="21"/>
      <c r="AF156" s="21"/>
      <c r="AG156" s="21"/>
      <c r="AH156" s="58"/>
      <c r="AI156" s="34"/>
      <c r="AJ156" s="34"/>
      <c r="AK156" s="21"/>
      <c r="AL156" s="21"/>
      <c r="AM156" s="21"/>
      <c r="AN156" s="21"/>
      <c r="AO156" s="21"/>
      <c r="AP156" s="21"/>
      <c r="AQ156" s="21"/>
      <c r="AR156" s="97"/>
    </row>
    <row r="157" spans="1:44" s="6" customFormat="1" ht="15" customHeight="1" x14ac:dyDescent="0.25">
      <c r="A157" s="7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21"/>
      <c r="P157" s="21"/>
      <c r="Q157" s="21"/>
      <c r="R157" s="21"/>
      <c r="S157" s="21"/>
      <c r="T157" s="21"/>
      <c r="U157" s="34"/>
      <c r="V157" s="38"/>
      <c r="W157" s="34"/>
      <c r="X157" s="34"/>
      <c r="Y157" s="21"/>
      <c r="Z157" s="21"/>
      <c r="AA157" s="21"/>
      <c r="AB157" s="21"/>
      <c r="AC157" s="21"/>
      <c r="AD157" s="21"/>
      <c r="AE157" s="21"/>
      <c r="AF157" s="21"/>
      <c r="AG157" s="21"/>
      <c r="AH157" s="58"/>
      <c r="AI157" s="34"/>
      <c r="AJ157" s="34"/>
      <c r="AK157" s="21"/>
      <c r="AL157" s="21"/>
      <c r="AM157" s="21"/>
      <c r="AN157" s="21"/>
      <c r="AO157" s="21"/>
      <c r="AP157" s="21"/>
      <c r="AQ157" s="21"/>
      <c r="AR157" s="97"/>
    </row>
    <row r="158" spans="1:44" s="6" customFormat="1" ht="15" customHeight="1" x14ac:dyDescent="0.25">
      <c r="A158" s="7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21"/>
      <c r="P158" s="21"/>
      <c r="Q158" s="21"/>
      <c r="R158" s="21"/>
      <c r="S158" s="21"/>
      <c r="T158" s="21"/>
      <c r="U158" s="34"/>
      <c r="V158" s="38"/>
      <c r="W158" s="34"/>
      <c r="X158" s="34"/>
      <c r="Y158" s="21"/>
      <c r="Z158" s="21"/>
      <c r="AA158" s="21"/>
      <c r="AB158" s="21"/>
      <c r="AC158" s="21"/>
      <c r="AD158" s="21"/>
      <c r="AE158" s="21"/>
      <c r="AF158" s="21"/>
      <c r="AG158" s="21"/>
      <c r="AH158" s="58"/>
      <c r="AI158" s="34"/>
      <c r="AJ158" s="34"/>
      <c r="AK158" s="21"/>
      <c r="AL158" s="21"/>
      <c r="AM158" s="21"/>
      <c r="AN158" s="21"/>
      <c r="AO158" s="21"/>
      <c r="AP158" s="21"/>
      <c r="AQ158" s="21"/>
      <c r="AR158" s="97"/>
    </row>
    <row r="159" spans="1:44" s="6" customFormat="1" ht="15" customHeight="1" x14ac:dyDescent="0.25">
      <c r="A159" s="7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21"/>
      <c r="P159" s="21"/>
      <c r="Q159" s="21"/>
      <c r="R159" s="21"/>
      <c r="S159" s="21"/>
      <c r="T159" s="21"/>
      <c r="U159" s="34"/>
      <c r="V159" s="38"/>
      <c r="W159" s="34"/>
      <c r="X159" s="34"/>
      <c r="Y159" s="21"/>
      <c r="Z159" s="21"/>
      <c r="AA159" s="21"/>
      <c r="AB159" s="21"/>
      <c r="AC159" s="21"/>
      <c r="AD159" s="21"/>
      <c r="AE159" s="21"/>
      <c r="AF159" s="21"/>
      <c r="AG159" s="21"/>
      <c r="AH159" s="58"/>
      <c r="AI159" s="34"/>
      <c r="AJ159" s="34"/>
      <c r="AK159" s="21"/>
      <c r="AL159" s="21"/>
      <c r="AM159" s="21"/>
      <c r="AN159" s="21"/>
      <c r="AO159" s="21"/>
      <c r="AP159" s="21"/>
      <c r="AQ159" s="21"/>
      <c r="AR159" s="97"/>
    </row>
    <row r="160" spans="1:44" s="6" customFormat="1" ht="15" customHeight="1" x14ac:dyDescent="0.25">
      <c r="A160" s="7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21"/>
      <c r="P160" s="21"/>
      <c r="Q160" s="21"/>
      <c r="R160" s="21"/>
      <c r="S160" s="21"/>
      <c r="T160" s="21"/>
      <c r="U160" s="34"/>
      <c r="V160" s="38"/>
      <c r="W160" s="34"/>
      <c r="X160" s="34"/>
      <c r="Y160" s="21"/>
      <c r="Z160" s="21"/>
      <c r="AA160" s="21"/>
      <c r="AB160" s="21"/>
      <c r="AC160" s="21"/>
      <c r="AD160" s="21"/>
      <c r="AE160" s="21"/>
      <c r="AF160" s="21"/>
      <c r="AG160" s="21"/>
      <c r="AH160" s="58"/>
      <c r="AI160" s="34"/>
      <c r="AJ160" s="34"/>
      <c r="AK160" s="21"/>
      <c r="AL160" s="21"/>
      <c r="AM160" s="21"/>
      <c r="AN160" s="21"/>
      <c r="AO160" s="21"/>
      <c r="AP160" s="21"/>
      <c r="AQ160" s="21"/>
      <c r="AR160" s="97"/>
    </row>
    <row r="161" spans="1:44" s="6" customFormat="1" ht="15" customHeight="1" x14ac:dyDescent="0.25">
      <c r="A161" s="7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21"/>
      <c r="P161" s="21"/>
      <c r="Q161" s="21"/>
      <c r="R161" s="21"/>
      <c r="S161" s="21"/>
      <c r="T161" s="21"/>
      <c r="U161" s="34"/>
      <c r="V161" s="38"/>
      <c r="W161" s="34"/>
      <c r="X161" s="34"/>
      <c r="Y161" s="21"/>
      <c r="Z161" s="21"/>
      <c r="AA161" s="21"/>
      <c r="AB161" s="21"/>
      <c r="AC161" s="21"/>
      <c r="AD161" s="21"/>
      <c r="AE161" s="21"/>
      <c r="AF161" s="21"/>
      <c r="AG161" s="21"/>
      <c r="AH161" s="58"/>
      <c r="AI161" s="34"/>
      <c r="AJ161" s="34"/>
      <c r="AK161" s="21"/>
      <c r="AL161" s="21"/>
      <c r="AM161" s="21"/>
      <c r="AN161" s="21"/>
      <c r="AO161" s="21"/>
      <c r="AP161" s="21"/>
      <c r="AQ161" s="21"/>
      <c r="AR161" s="97"/>
    </row>
    <row r="162" spans="1:44" s="6" customFormat="1" ht="15" customHeight="1" x14ac:dyDescent="0.25">
      <c r="A162" s="7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21"/>
      <c r="P162" s="21"/>
      <c r="Q162" s="21"/>
      <c r="R162" s="21"/>
      <c r="S162" s="21"/>
      <c r="T162" s="21"/>
      <c r="U162" s="34"/>
      <c r="V162" s="38"/>
      <c r="W162" s="34"/>
      <c r="X162" s="34"/>
      <c r="Y162" s="21"/>
      <c r="Z162" s="21"/>
      <c r="AA162" s="21"/>
      <c r="AB162" s="21"/>
      <c r="AC162" s="21"/>
      <c r="AD162" s="21"/>
      <c r="AE162" s="21"/>
      <c r="AF162" s="21"/>
      <c r="AG162" s="21"/>
      <c r="AH162" s="58"/>
      <c r="AI162" s="34"/>
      <c r="AJ162" s="34"/>
      <c r="AK162" s="21"/>
      <c r="AL162" s="21"/>
      <c r="AM162" s="21"/>
      <c r="AN162" s="21"/>
      <c r="AO162" s="21"/>
      <c r="AP162" s="21"/>
      <c r="AQ162" s="21"/>
      <c r="AR162" s="97"/>
    </row>
    <row r="163" spans="1:44" s="6" customFormat="1" ht="15" customHeight="1" x14ac:dyDescent="0.25">
      <c r="A163" s="7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21"/>
      <c r="P163" s="21"/>
      <c r="Q163" s="21"/>
      <c r="R163" s="21"/>
      <c r="S163" s="21"/>
      <c r="T163" s="21"/>
      <c r="U163" s="34"/>
      <c r="V163" s="38"/>
      <c r="W163" s="34"/>
      <c r="X163" s="34"/>
      <c r="Y163" s="21"/>
      <c r="Z163" s="21"/>
      <c r="AA163" s="21"/>
      <c r="AB163" s="21"/>
      <c r="AC163" s="21"/>
      <c r="AD163" s="21"/>
      <c r="AE163" s="21"/>
      <c r="AF163" s="21"/>
      <c r="AG163" s="21"/>
      <c r="AH163" s="58"/>
      <c r="AI163" s="34"/>
      <c r="AJ163" s="34"/>
      <c r="AK163" s="21"/>
      <c r="AL163" s="21"/>
      <c r="AM163" s="21"/>
      <c r="AN163" s="21"/>
      <c r="AO163" s="21"/>
      <c r="AP163" s="21"/>
      <c r="AQ163" s="21"/>
      <c r="AR163" s="97"/>
    </row>
    <row r="164" spans="1:44" s="6" customFormat="1" ht="15" customHeight="1" x14ac:dyDescent="0.25">
      <c r="A164" s="7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21"/>
      <c r="P164" s="21"/>
      <c r="Q164" s="21"/>
      <c r="R164" s="21"/>
      <c r="S164" s="21"/>
      <c r="T164" s="21"/>
      <c r="U164" s="34"/>
      <c r="V164" s="38"/>
      <c r="W164" s="34"/>
      <c r="X164" s="34"/>
      <c r="Y164" s="21"/>
      <c r="Z164" s="21"/>
      <c r="AA164" s="21"/>
      <c r="AB164" s="21"/>
      <c r="AC164" s="21"/>
      <c r="AD164" s="21"/>
      <c r="AE164" s="21"/>
      <c r="AF164" s="21"/>
      <c r="AG164" s="21"/>
      <c r="AH164" s="58"/>
      <c r="AI164" s="34"/>
      <c r="AJ164" s="34"/>
      <c r="AK164" s="21"/>
      <c r="AL164" s="21"/>
      <c r="AM164" s="21"/>
      <c r="AN164" s="21"/>
      <c r="AO164" s="21"/>
      <c r="AP164" s="21"/>
      <c r="AQ164" s="21"/>
      <c r="AR164" s="97"/>
    </row>
    <row r="165" spans="1:44" s="6" customFormat="1" ht="15" customHeight="1" x14ac:dyDescent="0.25">
      <c r="A165" s="7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21"/>
      <c r="P165" s="21"/>
      <c r="Q165" s="21"/>
      <c r="R165" s="21"/>
      <c r="S165" s="21"/>
      <c r="T165" s="21"/>
      <c r="U165" s="34"/>
      <c r="V165" s="38"/>
      <c r="W165" s="34"/>
      <c r="X165" s="34"/>
      <c r="Y165" s="21"/>
      <c r="Z165" s="21"/>
      <c r="AA165" s="21"/>
      <c r="AB165" s="21"/>
      <c r="AC165" s="21"/>
      <c r="AD165" s="21"/>
      <c r="AE165" s="21"/>
      <c r="AF165" s="21"/>
      <c r="AG165" s="21"/>
      <c r="AH165" s="58"/>
      <c r="AI165" s="34"/>
      <c r="AJ165" s="34"/>
      <c r="AK165" s="21"/>
      <c r="AL165" s="21"/>
      <c r="AM165" s="21"/>
      <c r="AN165" s="21"/>
      <c r="AO165" s="21"/>
      <c r="AP165" s="21"/>
      <c r="AQ165" s="21"/>
      <c r="AR165" s="97"/>
    </row>
    <row r="166" spans="1:44" s="6" customFormat="1" ht="15" customHeight="1" x14ac:dyDescent="0.25">
      <c r="A166" s="7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21"/>
      <c r="P166" s="21"/>
      <c r="Q166" s="21"/>
      <c r="R166" s="21"/>
      <c r="S166" s="21"/>
      <c r="T166" s="21"/>
      <c r="U166" s="34"/>
      <c r="V166" s="38"/>
      <c r="W166" s="34"/>
      <c r="X166" s="34"/>
      <c r="Y166" s="21"/>
      <c r="Z166" s="21"/>
      <c r="AA166" s="21"/>
      <c r="AB166" s="21"/>
      <c r="AC166" s="21"/>
      <c r="AD166" s="21"/>
      <c r="AE166" s="21"/>
      <c r="AF166" s="21"/>
      <c r="AG166" s="21"/>
      <c r="AH166" s="58"/>
      <c r="AI166" s="34"/>
      <c r="AJ166" s="34"/>
      <c r="AK166" s="21"/>
      <c r="AL166" s="21"/>
      <c r="AM166" s="21"/>
      <c r="AN166" s="21"/>
      <c r="AO166" s="21"/>
      <c r="AP166" s="21"/>
      <c r="AQ166" s="21"/>
      <c r="AR166" s="97"/>
    </row>
    <row r="167" spans="1:44" ht="15" customHeight="1" x14ac:dyDescent="0.25">
      <c r="AG167" s="21"/>
      <c r="AH167" s="58"/>
      <c r="AI167" s="34"/>
      <c r="AJ167" s="34"/>
    </row>
    <row r="168" spans="1:44" ht="15" customHeight="1" x14ac:dyDescent="0.25">
      <c r="AG168" s="21"/>
      <c r="AH168" s="58"/>
      <c r="AI168" s="34"/>
      <c r="AJ168" s="34"/>
    </row>
    <row r="169" spans="1:44" ht="15" customHeight="1" x14ac:dyDescent="0.25">
      <c r="AG169" s="21"/>
      <c r="AH169" s="58"/>
      <c r="AI169" s="34"/>
      <c r="AJ169" s="34"/>
    </row>
    <row r="170" spans="1:44" ht="15" customHeight="1" x14ac:dyDescent="0.25">
      <c r="AG170" s="21"/>
      <c r="AH170" s="58"/>
      <c r="AI170" s="34"/>
      <c r="AJ170" s="34"/>
    </row>
    <row r="171" spans="1:44" ht="15" customHeight="1" x14ac:dyDescent="0.25">
      <c r="AG171" s="21"/>
      <c r="AH171" s="58"/>
      <c r="AI171" s="34"/>
      <c r="AJ171" s="34"/>
    </row>
    <row r="172" spans="1:44" ht="15" customHeight="1" x14ac:dyDescent="0.25">
      <c r="AG172" s="21"/>
      <c r="AH172" s="58"/>
      <c r="AI172" s="34"/>
      <c r="AJ172" s="34"/>
    </row>
    <row r="173" spans="1:44" ht="15" customHeight="1" x14ac:dyDescent="0.25">
      <c r="AG173" s="21"/>
      <c r="AH173" s="58"/>
      <c r="AI173" s="34"/>
      <c r="AJ173" s="34"/>
    </row>
  </sheetData>
  <sortState ref="B15:AI16">
    <sortCondition ref="B1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7" customWidth="1"/>
    <col min="13" max="13" width="6.28515625" style="37" customWidth="1"/>
    <col min="14" max="14" width="6.140625" style="37" customWidth="1"/>
    <col min="15" max="15" width="6.28515625" style="37" customWidth="1"/>
    <col min="16" max="16" width="0.7109375" style="3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7" customWidth="1"/>
    <col min="38" max="38" width="0.7109375" style="3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2" t="s">
        <v>34</v>
      </c>
      <c r="C1" s="3"/>
      <c r="D1" s="4"/>
      <c r="E1" s="5" t="s">
        <v>45</v>
      </c>
      <c r="F1" s="80"/>
      <c r="G1" s="81"/>
      <c r="H1" s="81"/>
      <c r="I1" s="2"/>
      <c r="J1" s="3"/>
      <c r="K1" s="102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80"/>
      <c r="AB1" s="80"/>
      <c r="AC1" s="81"/>
      <c r="AD1" s="81"/>
      <c r="AE1" s="2"/>
      <c r="AF1" s="3"/>
      <c r="AG1" s="102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69" t="s">
        <v>58</v>
      </c>
      <c r="C2" s="70"/>
      <c r="D2" s="132"/>
      <c r="E2" s="11" t="s">
        <v>13</v>
      </c>
      <c r="F2" s="12"/>
      <c r="G2" s="12"/>
      <c r="H2" s="12"/>
      <c r="I2" s="18"/>
      <c r="J2" s="13"/>
      <c r="K2" s="89"/>
      <c r="L2" s="20" t="s">
        <v>130</v>
      </c>
      <c r="M2" s="12"/>
      <c r="N2" s="12"/>
      <c r="O2" s="19"/>
      <c r="P2" s="17"/>
      <c r="Q2" s="20" t="s">
        <v>131</v>
      </c>
      <c r="R2" s="12"/>
      <c r="S2" s="12"/>
      <c r="T2" s="12"/>
      <c r="U2" s="18"/>
      <c r="V2" s="19"/>
      <c r="W2" s="17"/>
      <c r="X2" s="133" t="s">
        <v>132</v>
      </c>
      <c r="Y2" s="134"/>
      <c r="Z2" s="62"/>
      <c r="AA2" s="11" t="s">
        <v>13</v>
      </c>
      <c r="AB2" s="12"/>
      <c r="AC2" s="12"/>
      <c r="AD2" s="12"/>
      <c r="AE2" s="18"/>
      <c r="AF2" s="13"/>
      <c r="AG2" s="89"/>
      <c r="AH2" s="20" t="s">
        <v>133</v>
      </c>
      <c r="AI2" s="12"/>
      <c r="AJ2" s="12"/>
      <c r="AK2" s="19"/>
      <c r="AL2" s="17"/>
      <c r="AM2" s="20" t="s">
        <v>131</v>
      </c>
      <c r="AN2" s="12"/>
      <c r="AO2" s="12"/>
      <c r="AP2" s="12"/>
      <c r="AQ2" s="18"/>
      <c r="AR2" s="19"/>
      <c r="AS2" s="135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135"/>
      <c r="L3" s="16" t="s">
        <v>5</v>
      </c>
      <c r="M3" s="16" t="s">
        <v>6</v>
      </c>
      <c r="N3" s="16" t="s">
        <v>96</v>
      </c>
      <c r="O3" s="16" t="s">
        <v>17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135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135"/>
      <c r="AH3" s="16" t="s">
        <v>5</v>
      </c>
      <c r="AI3" s="16" t="s">
        <v>6</v>
      </c>
      <c r="AJ3" s="16" t="s">
        <v>96</v>
      </c>
      <c r="AK3" s="16" t="s">
        <v>17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135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2"/>
      <c r="C4" s="28"/>
      <c r="D4" s="32"/>
      <c r="E4" s="22"/>
      <c r="F4" s="22"/>
      <c r="G4" s="22"/>
      <c r="H4" s="23"/>
      <c r="I4" s="22"/>
      <c r="J4" s="75"/>
      <c r="K4" s="37"/>
      <c r="L4" s="107"/>
      <c r="M4" s="16"/>
      <c r="N4" s="16"/>
      <c r="O4" s="16"/>
      <c r="P4" s="21"/>
      <c r="Q4" s="22"/>
      <c r="R4" s="22"/>
      <c r="S4" s="23"/>
      <c r="T4" s="22"/>
      <c r="U4" s="22"/>
      <c r="V4" s="136"/>
      <c r="W4" s="37"/>
      <c r="X4" s="22">
        <v>2011</v>
      </c>
      <c r="Y4" s="22" t="s">
        <v>43</v>
      </c>
      <c r="Z4" s="32" t="s">
        <v>41</v>
      </c>
      <c r="AA4" s="22">
        <v>11</v>
      </c>
      <c r="AB4" s="22">
        <v>0</v>
      </c>
      <c r="AC4" s="22">
        <v>0</v>
      </c>
      <c r="AD4" s="22">
        <v>3</v>
      </c>
      <c r="AE4" s="22">
        <v>18</v>
      </c>
      <c r="AF4" s="45">
        <v>0.32719999999999999</v>
      </c>
      <c r="AG4" s="152">
        <v>55</v>
      </c>
      <c r="AH4" s="16"/>
      <c r="AI4" s="16"/>
      <c r="AJ4" s="16"/>
      <c r="AK4" s="16"/>
      <c r="AL4" s="21"/>
      <c r="AM4" s="22">
        <v>5</v>
      </c>
      <c r="AN4" s="22">
        <v>0</v>
      </c>
      <c r="AO4" s="22">
        <v>0</v>
      </c>
      <c r="AP4" s="22">
        <v>0</v>
      </c>
      <c r="AQ4" s="22">
        <v>12</v>
      </c>
      <c r="AR4" s="137">
        <v>0.5</v>
      </c>
      <c r="AS4" s="106">
        <v>24</v>
      </c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2">
        <v>2012</v>
      </c>
      <c r="C5" s="28" t="s">
        <v>57</v>
      </c>
      <c r="D5" s="32" t="s">
        <v>48</v>
      </c>
      <c r="E5" s="22">
        <v>10</v>
      </c>
      <c r="F5" s="22">
        <v>0</v>
      </c>
      <c r="G5" s="22">
        <v>1</v>
      </c>
      <c r="H5" s="23">
        <v>4</v>
      </c>
      <c r="I5" s="22">
        <v>23</v>
      </c>
      <c r="J5" s="75">
        <v>0.40400000000000003</v>
      </c>
      <c r="K5" s="37">
        <v>57</v>
      </c>
      <c r="L5" s="107"/>
      <c r="M5" s="16"/>
      <c r="N5" s="16"/>
      <c r="O5" s="16"/>
      <c r="P5" s="21"/>
      <c r="Q5" s="22">
        <v>1</v>
      </c>
      <c r="R5" s="22">
        <v>0</v>
      </c>
      <c r="S5" s="23">
        <v>0</v>
      </c>
      <c r="T5" s="22">
        <v>0</v>
      </c>
      <c r="U5" s="22">
        <v>2</v>
      </c>
      <c r="V5" s="136">
        <v>0.4</v>
      </c>
      <c r="W5" s="37">
        <v>5</v>
      </c>
      <c r="X5" s="22"/>
      <c r="Y5" s="28"/>
      <c r="Z5" s="32"/>
      <c r="AA5" s="22"/>
      <c r="AB5" s="22"/>
      <c r="AC5" s="22"/>
      <c r="AD5" s="23"/>
      <c r="AE5" s="22"/>
      <c r="AF5" s="75"/>
      <c r="AG5" s="37"/>
      <c r="AH5" s="16"/>
      <c r="AI5" s="16"/>
      <c r="AJ5" s="16"/>
      <c r="AK5" s="16"/>
      <c r="AL5" s="21"/>
      <c r="AM5" s="22"/>
      <c r="AN5" s="22"/>
      <c r="AO5" s="22"/>
      <c r="AP5" s="22"/>
      <c r="AQ5" s="22"/>
      <c r="AR5" s="137"/>
      <c r="AS5" s="106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2"/>
      <c r="C6" s="28"/>
      <c r="D6" s="32"/>
      <c r="E6" s="22"/>
      <c r="F6" s="22"/>
      <c r="G6" s="22"/>
      <c r="H6" s="23"/>
      <c r="I6" s="22"/>
      <c r="J6" s="75"/>
      <c r="K6" s="37"/>
      <c r="L6" s="107"/>
      <c r="M6" s="16"/>
      <c r="N6" s="16"/>
      <c r="O6" s="16"/>
      <c r="P6" s="21"/>
      <c r="Q6" s="22"/>
      <c r="R6" s="22"/>
      <c r="S6" s="23"/>
      <c r="T6" s="22"/>
      <c r="U6" s="22"/>
      <c r="V6" s="136"/>
      <c r="W6" s="37"/>
      <c r="X6" s="22"/>
      <c r="Y6" s="28"/>
      <c r="Z6" s="32"/>
      <c r="AA6" s="22"/>
      <c r="AB6" s="22"/>
      <c r="AC6" s="22"/>
      <c r="AD6" s="23"/>
      <c r="AE6" s="22"/>
      <c r="AF6" s="75"/>
      <c r="AG6" s="37"/>
      <c r="AH6" s="16"/>
      <c r="AI6" s="16"/>
      <c r="AJ6" s="16"/>
      <c r="AK6" s="16"/>
      <c r="AL6" s="21"/>
      <c r="AM6" s="22"/>
      <c r="AN6" s="22"/>
      <c r="AO6" s="22"/>
      <c r="AP6" s="22"/>
      <c r="AQ6" s="22"/>
      <c r="AR6" s="137"/>
      <c r="AS6" s="106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2">
        <v>2015</v>
      </c>
      <c r="C7" s="28" t="s">
        <v>59</v>
      </c>
      <c r="D7" s="32" t="s">
        <v>48</v>
      </c>
      <c r="E7" s="22">
        <v>1</v>
      </c>
      <c r="F7" s="22">
        <v>0</v>
      </c>
      <c r="G7" s="22">
        <v>0</v>
      </c>
      <c r="H7" s="23">
        <v>1</v>
      </c>
      <c r="I7" s="22">
        <v>5</v>
      </c>
      <c r="J7" s="75">
        <v>0.625</v>
      </c>
      <c r="K7" s="37">
        <v>8</v>
      </c>
      <c r="L7" s="107"/>
      <c r="M7" s="16"/>
      <c r="N7" s="16"/>
      <c r="O7" s="16"/>
      <c r="P7" s="21"/>
      <c r="Q7" s="22"/>
      <c r="R7" s="22"/>
      <c r="S7" s="23"/>
      <c r="T7" s="22"/>
      <c r="U7" s="22"/>
      <c r="V7" s="136"/>
      <c r="W7" s="37"/>
      <c r="X7" s="22"/>
      <c r="Y7" s="28"/>
      <c r="Z7" s="32"/>
      <c r="AA7" s="22"/>
      <c r="AB7" s="22"/>
      <c r="AC7" s="22"/>
      <c r="AD7" s="23"/>
      <c r="AE7" s="22"/>
      <c r="AF7" s="75"/>
      <c r="AG7" s="37"/>
      <c r="AH7" s="16"/>
      <c r="AI7" s="16"/>
      <c r="AJ7" s="16"/>
      <c r="AK7" s="16"/>
      <c r="AL7" s="21"/>
      <c r="AM7" s="22"/>
      <c r="AN7" s="22"/>
      <c r="AO7" s="22"/>
      <c r="AP7" s="22"/>
      <c r="AQ7" s="22"/>
      <c r="AR7" s="137"/>
      <c r="AS7" s="106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22"/>
      <c r="C8" s="28"/>
      <c r="D8" s="32"/>
      <c r="E8" s="22"/>
      <c r="F8" s="22"/>
      <c r="G8" s="22"/>
      <c r="H8" s="23"/>
      <c r="I8" s="22"/>
      <c r="J8" s="75"/>
      <c r="K8" s="37"/>
      <c r="L8" s="107"/>
      <c r="M8" s="16"/>
      <c r="N8" s="16"/>
      <c r="O8" s="16"/>
      <c r="P8" s="21"/>
      <c r="Q8" s="22"/>
      <c r="R8" s="22"/>
      <c r="S8" s="23"/>
      <c r="T8" s="22"/>
      <c r="U8" s="22"/>
      <c r="V8" s="136"/>
      <c r="W8" s="37"/>
      <c r="X8" s="22"/>
      <c r="Y8" s="28"/>
      <c r="Z8" s="32"/>
      <c r="AA8" s="22"/>
      <c r="AB8" s="22"/>
      <c r="AC8" s="22"/>
      <c r="AD8" s="23"/>
      <c r="AE8" s="22"/>
      <c r="AF8" s="75"/>
      <c r="AG8" s="37"/>
      <c r="AH8" s="16"/>
      <c r="AI8" s="16"/>
      <c r="AJ8" s="16"/>
      <c r="AK8" s="16"/>
      <c r="AL8" s="21"/>
      <c r="AM8" s="22"/>
      <c r="AN8" s="22"/>
      <c r="AO8" s="22"/>
      <c r="AP8" s="22"/>
      <c r="AQ8" s="22"/>
      <c r="AR8" s="137"/>
      <c r="AS8" s="106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x14ac:dyDescent="0.25">
      <c r="A9" s="34"/>
      <c r="B9" s="22"/>
      <c r="C9" s="28"/>
      <c r="D9" s="32"/>
      <c r="E9" s="22"/>
      <c r="F9" s="22"/>
      <c r="G9" s="22"/>
      <c r="H9" s="23"/>
      <c r="I9" s="22"/>
      <c r="J9" s="75"/>
      <c r="K9" s="37"/>
      <c r="L9" s="107"/>
      <c r="M9" s="16"/>
      <c r="N9" s="16"/>
      <c r="O9" s="16"/>
      <c r="P9" s="21"/>
      <c r="Q9" s="22"/>
      <c r="R9" s="22"/>
      <c r="S9" s="23"/>
      <c r="T9" s="22"/>
      <c r="U9" s="22"/>
      <c r="V9" s="136"/>
      <c r="W9" s="37"/>
      <c r="X9" s="22">
        <v>2020</v>
      </c>
      <c r="Y9" s="22" t="s">
        <v>248</v>
      </c>
      <c r="Z9" s="32" t="s">
        <v>41</v>
      </c>
      <c r="AA9" s="22">
        <v>8</v>
      </c>
      <c r="AB9" s="22">
        <v>0</v>
      </c>
      <c r="AC9" s="22">
        <v>20</v>
      </c>
      <c r="AD9" s="22">
        <v>10</v>
      </c>
      <c r="AE9" s="22">
        <v>50</v>
      </c>
      <c r="AF9" s="75">
        <v>0.71419999999999995</v>
      </c>
      <c r="AG9" s="37">
        <v>70</v>
      </c>
      <c r="AH9" s="107" t="s">
        <v>87</v>
      </c>
      <c r="AI9" s="16"/>
      <c r="AJ9" s="204" t="s">
        <v>249</v>
      </c>
      <c r="AK9" s="204" t="s">
        <v>249</v>
      </c>
      <c r="AL9" s="39"/>
      <c r="AM9" s="22">
        <v>4</v>
      </c>
      <c r="AN9" s="22">
        <v>1</v>
      </c>
      <c r="AO9" s="23">
        <v>7</v>
      </c>
      <c r="AP9" s="22">
        <v>8</v>
      </c>
      <c r="AQ9" s="22">
        <v>27</v>
      </c>
      <c r="AR9" s="137">
        <v>0.72970000000000002</v>
      </c>
      <c r="AS9" s="37">
        <v>37</v>
      </c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ht="14.25" x14ac:dyDescent="0.2">
      <c r="A10" s="34"/>
      <c r="B10" s="83" t="s">
        <v>134</v>
      </c>
      <c r="C10" s="73"/>
      <c r="D10" s="72"/>
      <c r="E10" s="71">
        <f>SUM(E4:E9)</f>
        <v>11</v>
      </c>
      <c r="F10" s="71">
        <f>SUM(F4:F9)</f>
        <v>0</v>
      </c>
      <c r="G10" s="71">
        <f>SUM(G4:G9)</f>
        <v>1</v>
      </c>
      <c r="H10" s="71">
        <f>SUM(H4:H9)</f>
        <v>5</v>
      </c>
      <c r="I10" s="71">
        <f>SUM(I4:I9)</f>
        <v>28</v>
      </c>
      <c r="J10" s="138">
        <f>PRODUCT(I10/K10)</f>
        <v>0.43076923076923079</v>
      </c>
      <c r="K10" s="89">
        <f>SUM(K4:K9)</f>
        <v>65</v>
      </c>
      <c r="L10" s="20"/>
      <c r="M10" s="18"/>
      <c r="N10" s="109"/>
      <c r="O10" s="110"/>
      <c r="P10" s="21"/>
      <c r="Q10" s="71">
        <f>SUM(Q4:Q9)</f>
        <v>1</v>
      </c>
      <c r="R10" s="71">
        <f>SUM(R4:R9)</f>
        <v>0</v>
      </c>
      <c r="S10" s="71">
        <f>SUM(S4:S9)</f>
        <v>0</v>
      </c>
      <c r="T10" s="71">
        <f>SUM(T4:T9)</f>
        <v>0</v>
      </c>
      <c r="U10" s="71">
        <f>SUM(U4:U9)</f>
        <v>2</v>
      </c>
      <c r="V10" s="138">
        <f>PRODUCT(U10/W10)</f>
        <v>0.4</v>
      </c>
      <c r="W10" s="89">
        <f>SUM(W4:W9)</f>
        <v>5</v>
      </c>
      <c r="X10" s="14" t="s">
        <v>134</v>
      </c>
      <c r="Y10" s="15"/>
      <c r="Z10" s="13"/>
      <c r="AA10" s="71">
        <f>SUM(AA4:AA9)</f>
        <v>19</v>
      </c>
      <c r="AB10" s="71">
        <f>SUM(AB4:AB9)</f>
        <v>0</v>
      </c>
      <c r="AC10" s="71">
        <f>SUM(AC4:AC9)</f>
        <v>20</v>
      </c>
      <c r="AD10" s="71">
        <f>SUM(AD4:AD9)</f>
        <v>13</v>
      </c>
      <c r="AE10" s="71">
        <f>SUM(AE4:AE9)</f>
        <v>68</v>
      </c>
      <c r="AF10" s="138">
        <f>PRODUCT(AE10/AG10)</f>
        <v>0.54400000000000004</v>
      </c>
      <c r="AG10" s="89">
        <f>SUM(AG4:AG9)</f>
        <v>125</v>
      </c>
      <c r="AH10" s="20"/>
      <c r="AI10" s="18"/>
      <c r="AJ10" s="109"/>
      <c r="AK10" s="110"/>
      <c r="AL10" s="21"/>
      <c r="AM10" s="71">
        <f>SUM(AM4:AM9)</f>
        <v>9</v>
      </c>
      <c r="AN10" s="71">
        <f>SUM(AN4:AN9)</f>
        <v>1</v>
      </c>
      <c r="AO10" s="71">
        <f>SUM(AO4:AO9)</f>
        <v>7</v>
      </c>
      <c r="AP10" s="71">
        <f>SUM(AP4:AP9)</f>
        <v>8</v>
      </c>
      <c r="AQ10" s="71">
        <f>SUM(AQ4:AQ9)</f>
        <v>39</v>
      </c>
      <c r="AR10" s="138">
        <f>PRODUCT(AQ10/AS10)</f>
        <v>0.63934426229508201</v>
      </c>
      <c r="AS10" s="135">
        <f>SUM(AS4:AS9)</f>
        <v>61</v>
      </c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34"/>
      <c r="C11" s="34"/>
      <c r="D11" s="34"/>
      <c r="E11" s="34"/>
      <c r="F11" s="34"/>
      <c r="G11" s="34"/>
      <c r="H11" s="34"/>
      <c r="I11" s="34"/>
      <c r="J11" s="35"/>
      <c r="K11" s="37"/>
      <c r="L11" s="21"/>
      <c r="M11" s="21"/>
      <c r="N11" s="21"/>
      <c r="O11" s="21"/>
      <c r="P11" s="34"/>
      <c r="Q11" s="34"/>
      <c r="R11" s="38"/>
      <c r="S11" s="34"/>
      <c r="T11" s="34"/>
      <c r="U11" s="21"/>
      <c r="V11" s="21"/>
      <c r="W11" s="37"/>
      <c r="X11" s="34"/>
      <c r="Y11" s="34"/>
      <c r="Z11" s="34"/>
      <c r="AA11" s="34"/>
      <c r="AB11" s="34"/>
      <c r="AC11" s="34"/>
      <c r="AD11" s="34"/>
      <c r="AE11" s="34"/>
      <c r="AF11" s="35"/>
      <c r="AG11" s="37"/>
      <c r="AH11" s="21"/>
      <c r="AI11" s="21"/>
      <c r="AJ11" s="21"/>
      <c r="AK11" s="21"/>
      <c r="AL11" s="34"/>
      <c r="AM11" s="34"/>
      <c r="AN11" s="38"/>
      <c r="AO11" s="34"/>
      <c r="AP11" s="34"/>
      <c r="AQ11" s="21"/>
      <c r="AR11" s="21"/>
      <c r="AS11" s="37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139" t="s">
        <v>135</v>
      </c>
      <c r="C12" s="140"/>
      <c r="D12" s="141"/>
      <c r="E12" s="13" t="s">
        <v>3</v>
      </c>
      <c r="F12" s="16" t="s">
        <v>8</v>
      </c>
      <c r="G12" s="13" t="s">
        <v>5</v>
      </c>
      <c r="H12" s="16" t="s">
        <v>6</v>
      </c>
      <c r="I12" s="16" t="s">
        <v>17</v>
      </c>
      <c r="J12" s="16" t="s">
        <v>22</v>
      </c>
      <c r="K12" s="21"/>
      <c r="L12" s="16" t="s">
        <v>27</v>
      </c>
      <c r="M12" s="16" t="s">
        <v>28</v>
      </c>
      <c r="N12" s="16" t="s">
        <v>136</v>
      </c>
      <c r="O12" s="16" t="s">
        <v>137</v>
      </c>
      <c r="Q12" s="38"/>
      <c r="R12" s="38" t="s">
        <v>39</v>
      </c>
      <c r="S12" s="38"/>
      <c r="T12" s="34" t="s">
        <v>40</v>
      </c>
      <c r="U12" s="21"/>
      <c r="V12" s="37"/>
      <c r="W12" s="37"/>
      <c r="X12" s="142"/>
      <c r="Y12" s="142"/>
      <c r="Z12" s="142"/>
      <c r="AA12" s="142"/>
      <c r="AB12" s="142"/>
      <c r="AC12" s="38"/>
      <c r="AD12" s="38"/>
      <c r="AE12" s="38"/>
      <c r="AF12" s="34"/>
      <c r="AG12" s="34"/>
      <c r="AH12" s="34"/>
      <c r="AI12" s="34"/>
      <c r="AJ12" s="34"/>
      <c r="AK12" s="34"/>
      <c r="AM12" s="37"/>
      <c r="AN12" s="142"/>
      <c r="AO12" s="142"/>
      <c r="AP12" s="142"/>
      <c r="AQ12" s="142"/>
      <c r="AR12" s="142"/>
      <c r="AS12" s="142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41" t="s">
        <v>12</v>
      </c>
      <c r="C13" s="10"/>
      <c r="D13" s="43"/>
      <c r="E13" s="143">
        <v>255</v>
      </c>
      <c r="F13" s="143">
        <v>4</v>
      </c>
      <c r="G13" s="143">
        <v>48</v>
      </c>
      <c r="H13" s="143">
        <v>48</v>
      </c>
      <c r="I13" s="143">
        <v>433</v>
      </c>
      <c r="J13" s="144">
        <v>0.377</v>
      </c>
      <c r="K13" s="34">
        <f>PRODUCT(I13/J13)</f>
        <v>1148.5411140583553</v>
      </c>
      <c r="L13" s="145">
        <f>PRODUCT((F13+G13)/E13)</f>
        <v>0.20392156862745098</v>
      </c>
      <c r="M13" s="145">
        <f>PRODUCT(H13/E13)</f>
        <v>0.18823529411764706</v>
      </c>
      <c r="N13" s="145">
        <f>PRODUCT((F13+G13+H13)/E13)</f>
        <v>0.39215686274509803</v>
      </c>
      <c r="O13" s="145">
        <f>PRODUCT(I13/E13)</f>
        <v>1.6980392156862745</v>
      </c>
      <c r="Q13" s="38"/>
      <c r="R13" s="38"/>
      <c r="S13" s="38"/>
      <c r="T13" s="34" t="s">
        <v>44</v>
      </c>
      <c r="U13" s="34"/>
      <c r="V13" s="34"/>
      <c r="W13" s="34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4"/>
      <c r="AL13" s="34"/>
      <c r="AM13" s="34"/>
      <c r="AN13" s="38"/>
      <c r="AO13" s="38"/>
      <c r="AP13" s="38"/>
      <c r="AQ13" s="38"/>
      <c r="AR13" s="38"/>
      <c r="AS13" s="38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146" t="s">
        <v>58</v>
      </c>
      <c r="C14" s="147"/>
      <c r="D14" s="148"/>
      <c r="E14" s="143">
        <f>PRODUCT(E10+Q10)</f>
        <v>12</v>
      </c>
      <c r="F14" s="143">
        <f>PRODUCT(F10+R10)</f>
        <v>0</v>
      </c>
      <c r="G14" s="143">
        <f>PRODUCT(G10+S10)</f>
        <v>1</v>
      </c>
      <c r="H14" s="143">
        <f>PRODUCT(H10+T10)</f>
        <v>5</v>
      </c>
      <c r="I14" s="143">
        <f>PRODUCT(I10+U10)</f>
        <v>30</v>
      </c>
      <c r="J14" s="144">
        <f>PRODUCT(I14/K14)</f>
        <v>0.42857142857142855</v>
      </c>
      <c r="K14" s="34">
        <f>PRODUCT(K10+W10)</f>
        <v>70</v>
      </c>
      <c r="L14" s="145">
        <f>PRODUCT((F14+G14)/E14)</f>
        <v>8.3333333333333329E-2</v>
      </c>
      <c r="M14" s="145">
        <f>PRODUCT(H14/E14)</f>
        <v>0.41666666666666669</v>
      </c>
      <c r="N14" s="145">
        <f>PRODUCT((F14+G14+H14)/E14)</f>
        <v>0.5</v>
      </c>
      <c r="O14" s="145">
        <f>PRODUCT(I14/E14)</f>
        <v>2.5</v>
      </c>
      <c r="Q14" s="38"/>
      <c r="R14" s="38"/>
      <c r="S14" s="38"/>
      <c r="T14" s="34" t="s">
        <v>49</v>
      </c>
      <c r="U14" s="34"/>
      <c r="V14" s="34"/>
      <c r="W14" s="34"/>
      <c r="X14" s="34"/>
      <c r="Y14" s="34"/>
      <c r="Z14" s="34"/>
      <c r="AA14" s="34"/>
      <c r="AB14" s="34"/>
      <c r="AC14" s="38"/>
      <c r="AD14" s="38"/>
      <c r="AE14" s="38"/>
      <c r="AF14" s="38"/>
      <c r="AG14" s="38"/>
      <c r="AH14" s="38"/>
      <c r="AI14" s="38"/>
      <c r="AJ14" s="38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x14ac:dyDescent="0.25">
      <c r="A15" s="34"/>
      <c r="B15" s="30" t="s">
        <v>132</v>
      </c>
      <c r="C15" s="149"/>
      <c r="D15" s="61"/>
      <c r="E15" s="143">
        <f>PRODUCT(AA10+AM10)</f>
        <v>28</v>
      </c>
      <c r="F15" s="143">
        <f>PRODUCT(AB10+AN10)</f>
        <v>1</v>
      </c>
      <c r="G15" s="143">
        <f>PRODUCT(AC10+AO10)</f>
        <v>27</v>
      </c>
      <c r="H15" s="143">
        <f>PRODUCT(AD10+AP10)</f>
        <v>21</v>
      </c>
      <c r="I15" s="143">
        <f>PRODUCT(AE10+AQ10)</f>
        <v>107</v>
      </c>
      <c r="J15" s="144">
        <f>PRODUCT(I15/K15)</f>
        <v>0.57526881720430112</v>
      </c>
      <c r="K15" s="21">
        <f>PRODUCT(AG10+AS10)</f>
        <v>186</v>
      </c>
      <c r="L15" s="145">
        <f>PRODUCT((F15+G15)/E15)</f>
        <v>1</v>
      </c>
      <c r="M15" s="145">
        <f>PRODUCT(H15/E15)</f>
        <v>0.75</v>
      </c>
      <c r="N15" s="145">
        <f>PRODUCT((F15+G15+H15)/E15)</f>
        <v>1.75</v>
      </c>
      <c r="O15" s="145">
        <f>PRODUCT(I15/E15)</f>
        <v>3.8214285714285716</v>
      </c>
      <c r="Q15" s="38"/>
      <c r="R15" s="38"/>
      <c r="S15" s="34"/>
      <c r="T15" s="34" t="s">
        <v>125</v>
      </c>
      <c r="U15" s="21"/>
      <c r="V15" s="21"/>
      <c r="W15" s="34"/>
      <c r="X15" s="34"/>
      <c r="Y15" s="34"/>
      <c r="Z15" s="34"/>
      <c r="AA15" s="34"/>
      <c r="AB15" s="34"/>
      <c r="AC15" s="38"/>
      <c r="AD15" s="38"/>
      <c r="AE15" s="38"/>
      <c r="AF15" s="38"/>
      <c r="AG15" s="38"/>
      <c r="AH15" s="38"/>
      <c r="AI15" s="38"/>
      <c r="AJ15" s="38"/>
      <c r="AK15" s="34"/>
      <c r="AL15" s="21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x14ac:dyDescent="0.25">
      <c r="A16" s="34"/>
      <c r="B16" s="150" t="s">
        <v>134</v>
      </c>
      <c r="C16" s="127"/>
      <c r="D16" s="151"/>
      <c r="E16" s="143">
        <f>SUM(E13:E15)</f>
        <v>295</v>
      </c>
      <c r="F16" s="143">
        <f t="shared" ref="F16:I16" si="0">SUM(F13:F15)</f>
        <v>5</v>
      </c>
      <c r="G16" s="143">
        <f t="shared" si="0"/>
        <v>76</v>
      </c>
      <c r="H16" s="143">
        <f t="shared" si="0"/>
        <v>74</v>
      </c>
      <c r="I16" s="143">
        <f t="shared" si="0"/>
        <v>570</v>
      </c>
      <c r="J16" s="144">
        <f>PRODUCT(I16/K16)</f>
        <v>0.40582649684992977</v>
      </c>
      <c r="K16" s="34">
        <f>SUM(K13:K15)</f>
        <v>1404.5411140583553</v>
      </c>
      <c r="L16" s="145">
        <f>PRODUCT((F16+G16)/E16)</f>
        <v>0.27457627118644068</v>
      </c>
      <c r="M16" s="145">
        <f>PRODUCT(H16/E16)</f>
        <v>0.25084745762711863</v>
      </c>
      <c r="N16" s="145">
        <f>PRODUCT((F16+G16+H16)/E16)</f>
        <v>0.52542372881355937</v>
      </c>
      <c r="O16" s="145">
        <f>PRODUCT(I16/E16)</f>
        <v>1.9322033898305084</v>
      </c>
      <c r="Q16" s="21"/>
      <c r="R16" s="21"/>
      <c r="S16" s="21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8"/>
      <c r="AF16" s="38"/>
      <c r="AG16" s="38"/>
      <c r="AH16" s="38"/>
      <c r="AI16" s="38"/>
      <c r="AJ16" s="38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34"/>
      <c r="C17" s="34"/>
      <c r="D17" s="34"/>
      <c r="E17" s="21"/>
      <c r="F17" s="21"/>
      <c r="G17" s="21"/>
      <c r="H17" s="21"/>
      <c r="I17" s="21"/>
      <c r="J17" s="34"/>
      <c r="K17" s="34"/>
      <c r="L17" s="21"/>
      <c r="M17" s="21"/>
      <c r="N17" s="21"/>
      <c r="O17" s="21"/>
      <c r="P17" s="34"/>
      <c r="Q17" s="34"/>
      <c r="R17" s="34"/>
      <c r="S17" s="34"/>
      <c r="T17" s="38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8"/>
      <c r="AF17" s="38"/>
      <c r="AG17" s="38"/>
      <c r="AH17" s="38"/>
      <c r="AI17" s="38"/>
      <c r="AJ17" s="38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8"/>
      <c r="AF18" s="38"/>
      <c r="AG18" s="38"/>
      <c r="AH18" s="38"/>
      <c r="AI18" s="38"/>
      <c r="AJ18" s="38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8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8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8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8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8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8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8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8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8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8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8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8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8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8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8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8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8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8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8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8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8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8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8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8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8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8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8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8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8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8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8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8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8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8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8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8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J55" s="34"/>
      <c r="K55" s="34"/>
      <c r="L55"/>
      <c r="M55"/>
      <c r="N55"/>
      <c r="O55"/>
      <c r="P55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8"/>
      <c r="AK55" s="34"/>
      <c r="AL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8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8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8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8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8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8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8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8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8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8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8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8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8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8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8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8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8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8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8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8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J76" s="34"/>
      <c r="K76" s="34"/>
      <c r="L76"/>
      <c r="M76"/>
      <c r="N76"/>
      <c r="O76"/>
      <c r="P76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8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J77" s="34"/>
      <c r="K77" s="34"/>
      <c r="L77"/>
      <c r="M77"/>
      <c r="N77"/>
      <c r="O77"/>
      <c r="P77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8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L78"/>
      <c r="M78"/>
      <c r="N78"/>
      <c r="O78"/>
      <c r="P78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8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8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8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8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8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8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8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8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8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8"/>
      <c r="AK87" s="34"/>
      <c r="AL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8"/>
      <c r="AK88" s="34"/>
      <c r="AL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21"/>
      <c r="R89" s="21"/>
      <c r="S89" s="21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8"/>
      <c r="AK89" s="34"/>
      <c r="AL89" s="21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1"/>
      <c r="R90" s="21"/>
      <c r="S90" s="21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8"/>
      <c r="AK90" s="34"/>
      <c r="AL90" s="21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1"/>
      <c r="R91" s="21"/>
      <c r="S91" s="21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8"/>
      <c r="AK91" s="34"/>
      <c r="AL91" s="21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1"/>
      <c r="R92" s="21"/>
      <c r="S92" s="21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8"/>
      <c r="AK92" s="34"/>
      <c r="AL92" s="21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1"/>
      <c r="R93" s="21"/>
      <c r="S93" s="21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8"/>
      <c r="AK93" s="34"/>
      <c r="AL93" s="21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1"/>
      <c r="R94" s="21"/>
      <c r="S94" s="21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8"/>
      <c r="AK94" s="34"/>
      <c r="AL94" s="21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1"/>
      <c r="R95" s="21"/>
      <c r="S95" s="21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8"/>
      <c r="AK95" s="34"/>
      <c r="AL95" s="21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1"/>
      <c r="R96" s="21"/>
      <c r="S96" s="21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8"/>
      <c r="AK96" s="34"/>
      <c r="AL96" s="21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1"/>
      <c r="R97" s="21"/>
      <c r="S97" s="21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8"/>
      <c r="AK97" s="34"/>
      <c r="AL97" s="21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1"/>
      <c r="R98" s="21"/>
      <c r="S98" s="21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8"/>
      <c r="AK98" s="34"/>
      <c r="AL98" s="21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1"/>
      <c r="R99" s="21"/>
      <c r="S99" s="21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8"/>
      <c r="AK99" s="34"/>
      <c r="AL99" s="21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1"/>
      <c r="R100" s="21"/>
      <c r="S100" s="21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8"/>
      <c r="AK100" s="34"/>
      <c r="AL100" s="21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1"/>
      <c r="R101" s="21"/>
      <c r="S101" s="21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8"/>
      <c r="AK101" s="34"/>
      <c r="AL101" s="21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1"/>
      <c r="R102" s="21"/>
      <c r="S102" s="21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8"/>
      <c r="AK102" s="34"/>
      <c r="AL102" s="21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1"/>
      <c r="R103" s="21"/>
      <c r="S103" s="21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8"/>
      <c r="AK103" s="34"/>
      <c r="AL103" s="21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1"/>
      <c r="R104" s="21"/>
      <c r="S104" s="21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8"/>
      <c r="AK104" s="34"/>
      <c r="AL104" s="21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1"/>
      <c r="R105" s="21"/>
      <c r="S105" s="21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8"/>
      <c r="AK105" s="34"/>
      <c r="AL105" s="21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1"/>
      <c r="R106" s="21"/>
      <c r="S106" s="21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8"/>
      <c r="AK106" s="34"/>
      <c r="AL106" s="21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1"/>
      <c r="R107" s="21"/>
      <c r="S107" s="21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8"/>
      <c r="AK107" s="34"/>
      <c r="AL107" s="21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1"/>
      <c r="R108" s="21"/>
      <c r="S108" s="21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8"/>
      <c r="AK108" s="34"/>
      <c r="AL108" s="21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1"/>
      <c r="R109" s="21"/>
      <c r="S109" s="21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8"/>
      <c r="AK109" s="34"/>
      <c r="AL109" s="21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1"/>
      <c r="R110" s="21"/>
      <c r="S110" s="21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8"/>
      <c r="AK110" s="34"/>
      <c r="AL110" s="21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1"/>
      <c r="R111" s="21"/>
      <c r="S111" s="21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8"/>
      <c r="AK111" s="34"/>
      <c r="AL111" s="21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1"/>
      <c r="R112" s="21"/>
      <c r="S112" s="21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8"/>
      <c r="AK112" s="34"/>
      <c r="AL112" s="21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1"/>
      <c r="R113" s="21"/>
      <c r="S113" s="21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8"/>
      <c r="AK113" s="34"/>
      <c r="AL113" s="21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1"/>
      <c r="R114" s="21"/>
      <c r="S114" s="21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8"/>
      <c r="AK114" s="34"/>
      <c r="AL114" s="21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1"/>
      <c r="R115" s="21"/>
      <c r="S115" s="21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8"/>
      <c r="AK115" s="34"/>
      <c r="AL115" s="21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1"/>
      <c r="R116" s="21"/>
      <c r="S116" s="21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8"/>
      <c r="AK116" s="34"/>
      <c r="AL116" s="21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1"/>
      <c r="R117" s="21"/>
      <c r="S117" s="21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8"/>
      <c r="AK117" s="34"/>
      <c r="AL117" s="21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1"/>
      <c r="R118" s="21"/>
      <c r="S118" s="21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8"/>
      <c r="AK118" s="34"/>
      <c r="AL118" s="21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1"/>
      <c r="R119" s="21"/>
      <c r="S119" s="21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8"/>
      <c r="AK119" s="34"/>
      <c r="AL119" s="21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1"/>
      <c r="R120" s="21"/>
      <c r="S120" s="21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8"/>
      <c r="AK120" s="34"/>
      <c r="AL120" s="21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1"/>
      <c r="R121" s="21"/>
      <c r="S121" s="21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8"/>
      <c r="AK121" s="34"/>
      <c r="AL121" s="21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1"/>
      <c r="R122" s="21"/>
      <c r="S122" s="21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8"/>
      <c r="AK122" s="34"/>
      <c r="AL122" s="21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1"/>
      <c r="R123" s="21"/>
      <c r="S123" s="21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8"/>
      <c r="AK123" s="34"/>
      <c r="AL123" s="21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1"/>
      <c r="R124" s="21"/>
      <c r="S124" s="21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8"/>
      <c r="AK124" s="34"/>
      <c r="AL124" s="21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1"/>
      <c r="R125" s="21"/>
      <c r="S125" s="21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8"/>
      <c r="AK125" s="34"/>
      <c r="AL125" s="21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1"/>
      <c r="R126" s="21"/>
      <c r="S126" s="21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8"/>
      <c r="AK126" s="34"/>
      <c r="AL126" s="21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1"/>
      <c r="R127" s="21"/>
      <c r="S127" s="21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8"/>
      <c r="AK127" s="34"/>
      <c r="AL127" s="21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1"/>
      <c r="R128" s="21"/>
      <c r="S128" s="21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8"/>
      <c r="AK128" s="34"/>
      <c r="AL128" s="21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1"/>
      <c r="R129" s="21"/>
      <c r="S129" s="21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8"/>
      <c r="AK129" s="34"/>
      <c r="AL129" s="21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1"/>
      <c r="R130" s="21"/>
      <c r="S130" s="21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8"/>
      <c r="AK130" s="34"/>
      <c r="AL130" s="21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1"/>
      <c r="R131" s="21"/>
      <c r="S131" s="21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8"/>
      <c r="AK131" s="34"/>
      <c r="AL131" s="21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1"/>
      <c r="R132" s="21"/>
      <c r="S132" s="21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8"/>
      <c r="AK132" s="34"/>
      <c r="AL132" s="21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1"/>
      <c r="R133" s="21"/>
      <c r="S133" s="21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8"/>
      <c r="AK133" s="34"/>
      <c r="AL133" s="21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1"/>
      <c r="R134" s="21"/>
      <c r="S134" s="21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8"/>
      <c r="AK134" s="34"/>
      <c r="AL134" s="21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1"/>
      <c r="R135" s="21"/>
      <c r="S135" s="21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8"/>
      <c r="AK135" s="34"/>
      <c r="AL135" s="21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1"/>
      <c r="R136" s="21"/>
      <c r="S136" s="21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8"/>
      <c r="AK136" s="34"/>
      <c r="AL136" s="21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1"/>
      <c r="R137" s="21"/>
      <c r="S137" s="21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8"/>
      <c r="AK137" s="34"/>
      <c r="AL137" s="21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1"/>
      <c r="R138" s="21"/>
      <c r="S138" s="21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8"/>
      <c r="AK138" s="34"/>
      <c r="AL138" s="21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1"/>
      <c r="R139" s="21"/>
      <c r="S139" s="21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8"/>
      <c r="AK139" s="34"/>
      <c r="AL139" s="21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1"/>
      <c r="R140" s="21"/>
      <c r="S140" s="21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8"/>
      <c r="AK140" s="34"/>
      <c r="AL140" s="21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1"/>
      <c r="R141" s="21"/>
      <c r="S141" s="21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8"/>
      <c r="AK141" s="34"/>
      <c r="AL141" s="21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1"/>
      <c r="R142" s="21"/>
      <c r="S142" s="21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8"/>
      <c r="AK142" s="34"/>
      <c r="AL142" s="21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1"/>
      <c r="R143" s="21"/>
      <c r="S143" s="21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8"/>
      <c r="AK143" s="34"/>
      <c r="AL143" s="21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1"/>
      <c r="R144" s="21"/>
      <c r="S144" s="21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8"/>
      <c r="AK144" s="34"/>
      <c r="AL144" s="21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1"/>
      <c r="R145" s="21"/>
      <c r="S145" s="21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8"/>
      <c r="AK145" s="34"/>
      <c r="AL145" s="21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1"/>
      <c r="R146" s="21"/>
      <c r="S146" s="21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8"/>
      <c r="AK146" s="34"/>
      <c r="AL146" s="21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1"/>
      <c r="R147" s="21"/>
      <c r="S147" s="21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8"/>
      <c r="AK147" s="34"/>
      <c r="AL147" s="21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1"/>
      <c r="R148" s="21"/>
      <c r="S148" s="21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8"/>
      <c r="AK148" s="34"/>
      <c r="AL148" s="21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1"/>
      <c r="R149" s="21"/>
      <c r="S149" s="21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8"/>
      <c r="AK149" s="34"/>
      <c r="AL149" s="21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1"/>
      <c r="R150" s="21"/>
      <c r="S150" s="21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8"/>
      <c r="AK150" s="34"/>
      <c r="AL150" s="21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1"/>
      <c r="R151" s="21"/>
      <c r="S151" s="21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8"/>
      <c r="AK151" s="34"/>
      <c r="AL151" s="21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1"/>
      <c r="R152" s="21"/>
      <c r="S152" s="21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8"/>
      <c r="AK152" s="34"/>
      <c r="AL152" s="21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1"/>
      <c r="R153" s="21"/>
      <c r="S153" s="21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8"/>
      <c r="AK153" s="34"/>
      <c r="AL153" s="21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1"/>
      <c r="R154" s="21"/>
      <c r="S154" s="21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8"/>
      <c r="AK154" s="34"/>
      <c r="AL154" s="21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1"/>
      <c r="R155" s="21"/>
      <c r="S155" s="21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8"/>
      <c r="AK155" s="34"/>
      <c r="AL155" s="21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1"/>
      <c r="R156" s="21"/>
      <c r="S156" s="21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8"/>
      <c r="AK156" s="34"/>
      <c r="AL156" s="21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1"/>
      <c r="R157" s="21"/>
      <c r="S157" s="21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8"/>
      <c r="AK157" s="34"/>
      <c r="AL157" s="21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1"/>
      <c r="R158" s="21"/>
      <c r="S158" s="21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8"/>
      <c r="AK158" s="34"/>
      <c r="AL158" s="21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1"/>
      <c r="R159" s="21"/>
      <c r="S159" s="21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8"/>
      <c r="AK159" s="34"/>
      <c r="AL159" s="21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1"/>
      <c r="R160" s="21"/>
      <c r="S160" s="21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8"/>
      <c r="AK160" s="34"/>
      <c r="AL160" s="21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1"/>
      <c r="R161" s="21"/>
      <c r="S161" s="21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8"/>
      <c r="AK161" s="34"/>
      <c r="AL161" s="21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1"/>
      <c r="R162" s="21"/>
      <c r="S162" s="21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8"/>
      <c r="AK162" s="34"/>
      <c r="AL162" s="21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1"/>
      <c r="R163" s="21"/>
      <c r="S163" s="21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8"/>
      <c r="AK163" s="34"/>
      <c r="AL163" s="21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1"/>
      <c r="R164" s="21"/>
      <c r="S164" s="21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8"/>
      <c r="AK164" s="34"/>
      <c r="AL164" s="21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1"/>
      <c r="R165" s="21"/>
      <c r="S165" s="21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8"/>
      <c r="AK165" s="34"/>
      <c r="AL165" s="21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1"/>
      <c r="R166" s="21"/>
      <c r="S166" s="21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8"/>
      <c r="AK166" s="34"/>
      <c r="AL166" s="21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1"/>
      <c r="R167" s="21"/>
      <c r="S167" s="21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8"/>
      <c r="AK167" s="34"/>
      <c r="AL167" s="21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1"/>
      <c r="R168" s="21"/>
      <c r="S168" s="21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8"/>
      <c r="AK168" s="34"/>
      <c r="AL168" s="21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1"/>
      <c r="R169" s="21"/>
      <c r="S169" s="21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8"/>
      <c r="AK169" s="34"/>
      <c r="AL169" s="21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1"/>
      <c r="R170" s="21"/>
      <c r="S170" s="21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8"/>
      <c r="AK170" s="34"/>
      <c r="AL170" s="21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21"/>
      <c r="R171" s="21"/>
      <c r="S171" s="21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8"/>
      <c r="AK171" s="34"/>
      <c r="AL171" s="21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A172" s="34"/>
      <c r="B172" s="34"/>
      <c r="C172" s="34"/>
      <c r="D172" s="34"/>
      <c r="L172"/>
      <c r="M172"/>
      <c r="N172"/>
      <c r="O172"/>
      <c r="P172"/>
      <c r="Q172" s="21"/>
      <c r="R172" s="21"/>
      <c r="S172" s="21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8"/>
      <c r="AK172" s="34"/>
      <c r="AL172" s="21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A173" s="34"/>
      <c r="B173" s="34"/>
      <c r="C173" s="34"/>
      <c r="D173" s="34"/>
      <c r="L173"/>
      <c r="M173"/>
      <c r="N173"/>
      <c r="O173"/>
      <c r="P173"/>
      <c r="Q173" s="21"/>
      <c r="R173" s="21"/>
      <c r="S173" s="21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8"/>
      <c r="AK173" s="34"/>
      <c r="AL173" s="21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</row>
    <row r="174" spans="1:57" ht="14.25" x14ac:dyDescent="0.2">
      <c r="L174"/>
      <c r="M174"/>
      <c r="N174"/>
      <c r="O174"/>
      <c r="P174"/>
      <c r="Q174" s="21"/>
      <c r="R174" s="21"/>
      <c r="S174" s="21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8"/>
      <c r="AK174" s="34"/>
      <c r="AL174" s="21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</row>
    <row r="175" spans="1:57" ht="14.25" x14ac:dyDescent="0.2">
      <c r="L175"/>
      <c r="M175"/>
      <c r="N175"/>
      <c r="O175"/>
      <c r="P175"/>
      <c r="Q175" s="21"/>
      <c r="R175" s="21"/>
      <c r="S175" s="21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8"/>
      <c r="AK175" s="34"/>
      <c r="AL175" s="21"/>
    </row>
    <row r="176" spans="1:57" ht="14.25" x14ac:dyDescent="0.2">
      <c r="L176"/>
      <c r="M176"/>
      <c r="N176"/>
      <c r="O176"/>
      <c r="P176"/>
      <c r="Q176" s="21"/>
      <c r="R176" s="21"/>
      <c r="S176" s="21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8"/>
      <c r="AK176" s="34"/>
      <c r="AL176" s="21"/>
    </row>
    <row r="177" spans="12:38" ht="14.25" x14ac:dyDescent="0.2">
      <c r="L177"/>
      <c r="M177"/>
      <c r="N177"/>
      <c r="O177"/>
      <c r="P177"/>
      <c r="Q177" s="21"/>
      <c r="R177" s="21"/>
      <c r="S177" s="21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8"/>
      <c r="AK177" s="34"/>
      <c r="AL177" s="21"/>
    </row>
    <row r="178" spans="12:38" ht="14.25" x14ac:dyDescent="0.2">
      <c r="L178" s="21"/>
      <c r="M178" s="21"/>
      <c r="N178" s="21"/>
      <c r="O178" s="21"/>
      <c r="P178" s="21"/>
      <c r="R178" s="21"/>
      <c r="S178" s="21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4"/>
      <c r="AL178" s="21"/>
    </row>
    <row r="179" spans="12:38" ht="14.25" x14ac:dyDescent="0.2">
      <c r="L179" s="21"/>
      <c r="M179" s="21"/>
      <c r="N179" s="21"/>
      <c r="O179" s="21"/>
      <c r="P179" s="21"/>
      <c r="R179" s="21"/>
      <c r="S179" s="21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4"/>
      <c r="AL179" s="21"/>
    </row>
    <row r="180" spans="12:38" ht="14.25" x14ac:dyDescent="0.2">
      <c r="L180" s="21"/>
      <c r="M180" s="21"/>
      <c r="N180" s="21"/>
      <c r="O180" s="21"/>
      <c r="P180" s="21"/>
      <c r="R180" s="21"/>
      <c r="S180" s="21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4"/>
      <c r="AL180" s="21"/>
    </row>
    <row r="181" spans="12:38" ht="14.25" x14ac:dyDescent="0.2">
      <c r="L181" s="21"/>
      <c r="M181" s="21"/>
      <c r="N181" s="21"/>
      <c r="O181" s="21"/>
      <c r="P181" s="21"/>
      <c r="R181" s="21"/>
      <c r="S181" s="21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21"/>
      <c r="AL181" s="21"/>
    </row>
    <row r="182" spans="12:38" x14ac:dyDescent="0.25">
      <c r="R182" s="37"/>
      <c r="S182" s="37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</row>
    <row r="183" spans="12:38" x14ac:dyDescent="0.25">
      <c r="R183" s="37"/>
      <c r="S183" s="37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</row>
    <row r="184" spans="12:38" x14ac:dyDescent="0.25">
      <c r="R184" s="37"/>
      <c r="S184" s="37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</row>
    <row r="185" spans="12:38" x14ac:dyDescent="0.25">
      <c r="L185"/>
      <c r="M185"/>
      <c r="N185"/>
      <c r="O185"/>
      <c r="P185"/>
      <c r="R185" s="37"/>
      <c r="S185" s="37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37"/>
      <c r="S186" s="37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37"/>
      <c r="S187" s="37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37"/>
      <c r="S188" s="37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37"/>
      <c r="S189" s="37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37"/>
      <c r="S190" s="37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37"/>
      <c r="S191" s="37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37"/>
      <c r="S192" s="37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7"/>
      <c r="S193" s="37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7"/>
      <c r="S194" s="37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7"/>
      <c r="S195" s="37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7"/>
      <c r="S196" s="37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7"/>
      <c r="S197" s="37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7"/>
      <c r="S198" s="37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7"/>
      <c r="S199" s="37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7"/>
      <c r="S200" s="37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7"/>
      <c r="S201" s="37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7"/>
      <c r="S202" s="37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7"/>
      <c r="S203" s="37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7"/>
      <c r="S204" s="37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7"/>
      <c r="S205" s="37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7"/>
      <c r="S206" s="37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7"/>
      <c r="S207" s="37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37"/>
      <c r="S208" s="37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37"/>
      <c r="S209" s="37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ht="14.25" x14ac:dyDescent="0.2">
      <c r="L212"/>
      <c r="M212"/>
      <c r="N212"/>
      <c r="O212"/>
      <c r="P212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ht="14.25" x14ac:dyDescent="0.2">
      <c r="L213"/>
      <c r="M213"/>
      <c r="N213"/>
      <c r="O213"/>
      <c r="P213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</sheetData>
  <sortState ref="B7:AS9">
    <sortCondition ref="B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6" customWidth="1"/>
    <col min="2" max="2" width="27.28515625" style="60" customWidth="1"/>
    <col min="3" max="3" width="21.5703125" style="59" customWidth="1"/>
    <col min="4" max="4" width="10.5703125" style="96" customWidth="1"/>
    <col min="5" max="5" width="8" style="96" customWidth="1"/>
    <col min="6" max="6" width="0.7109375" style="37" customWidth="1"/>
    <col min="7" max="11" width="5.28515625" style="59" customWidth="1"/>
    <col min="12" max="12" width="6.42578125" style="59" customWidth="1"/>
    <col min="13" max="16" width="5.28515625" style="59" customWidth="1"/>
    <col min="17" max="21" width="6.7109375" style="121" customWidth="1"/>
    <col min="22" max="22" width="10.42578125" style="59" customWidth="1"/>
    <col min="23" max="23" width="19.7109375" style="96" customWidth="1"/>
    <col min="24" max="24" width="9.7109375" style="59" customWidth="1"/>
    <col min="25" max="30" width="9.140625" style="97"/>
  </cols>
  <sheetData>
    <row r="1" spans="1:30" ht="18.75" x14ac:dyDescent="0.3">
      <c r="A1" s="1"/>
      <c r="B1" s="77" t="s">
        <v>63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116"/>
      <c r="R1" s="116"/>
      <c r="S1" s="116"/>
      <c r="T1" s="116"/>
      <c r="U1" s="116"/>
      <c r="V1" s="70"/>
      <c r="W1" s="78"/>
      <c r="X1" s="64"/>
      <c r="Y1" s="79"/>
      <c r="Z1" s="79"/>
      <c r="AA1" s="79"/>
      <c r="AB1" s="79"/>
      <c r="AC1" s="79"/>
      <c r="AD1" s="79"/>
    </row>
    <row r="2" spans="1:30" x14ac:dyDescent="0.25">
      <c r="A2" s="1"/>
      <c r="B2" s="41" t="s">
        <v>34</v>
      </c>
      <c r="C2" s="80" t="s">
        <v>45</v>
      </c>
      <c r="D2" s="81"/>
      <c r="E2" s="81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17"/>
      <c r="R2" s="117"/>
      <c r="S2" s="117"/>
      <c r="T2" s="117"/>
      <c r="U2" s="117"/>
      <c r="V2" s="9"/>
      <c r="W2" s="81"/>
      <c r="X2" s="23"/>
      <c r="Y2" s="79"/>
      <c r="Z2" s="79"/>
      <c r="AA2" s="79"/>
      <c r="AB2" s="79"/>
      <c r="AC2" s="79"/>
      <c r="AD2" s="79"/>
    </row>
    <row r="3" spans="1:30" x14ac:dyDescent="0.25">
      <c r="A3" s="1"/>
      <c r="B3" s="82" t="s">
        <v>64</v>
      </c>
      <c r="C3" s="82" t="s">
        <v>65</v>
      </c>
      <c r="D3" s="83" t="s">
        <v>66</v>
      </c>
      <c r="E3" s="84" t="s">
        <v>1</v>
      </c>
      <c r="F3" s="21"/>
      <c r="G3" s="71" t="s">
        <v>67</v>
      </c>
      <c r="H3" s="72" t="s">
        <v>68</v>
      </c>
      <c r="I3" s="72" t="s">
        <v>32</v>
      </c>
      <c r="J3" s="73" t="s">
        <v>69</v>
      </c>
      <c r="K3" s="73" t="s">
        <v>70</v>
      </c>
      <c r="L3" s="73" t="s">
        <v>71</v>
      </c>
      <c r="M3" s="71" t="s">
        <v>72</v>
      </c>
      <c r="N3" s="71" t="s">
        <v>31</v>
      </c>
      <c r="O3" s="72" t="s">
        <v>73</v>
      </c>
      <c r="P3" s="71" t="s">
        <v>68</v>
      </c>
      <c r="Q3" s="118" t="s">
        <v>17</v>
      </c>
      <c r="R3" s="118">
        <v>1</v>
      </c>
      <c r="S3" s="118">
        <v>2</v>
      </c>
      <c r="T3" s="118">
        <v>3</v>
      </c>
      <c r="U3" s="118" t="s">
        <v>74</v>
      </c>
      <c r="V3" s="73" t="s">
        <v>22</v>
      </c>
      <c r="W3" s="83" t="s">
        <v>75</v>
      </c>
      <c r="X3" s="83" t="s">
        <v>76</v>
      </c>
      <c r="Y3" s="79"/>
      <c r="Z3" s="79"/>
      <c r="AA3" s="79"/>
      <c r="AB3" s="79"/>
      <c r="AC3" s="79"/>
      <c r="AD3" s="79"/>
    </row>
    <row r="4" spans="1:30" x14ac:dyDescent="0.25">
      <c r="A4" s="7"/>
      <c r="B4" s="85" t="s">
        <v>77</v>
      </c>
      <c r="C4" s="86" t="s">
        <v>78</v>
      </c>
      <c r="D4" s="87" t="s">
        <v>79</v>
      </c>
      <c r="E4" s="88" t="s">
        <v>36</v>
      </c>
      <c r="F4" s="89"/>
      <c r="G4" s="90"/>
      <c r="H4" s="91"/>
      <c r="I4" s="90">
        <v>1</v>
      </c>
      <c r="J4" s="92" t="s">
        <v>82</v>
      </c>
      <c r="K4" s="92">
        <v>7</v>
      </c>
      <c r="L4" s="92" t="s">
        <v>83</v>
      </c>
      <c r="M4" s="92">
        <v>1</v>
      </c>
      <c r="N4" s="90"/>
      <c r="O4" s="91"/>
      <c r="P4" s="90"/>
      <c r="Q4" s="119" t="s">
        <v>111</v>
      </c>
      <c r="R4" s="119"/>
      <c r="S4" s="119" t="s">
        <v>116</v>
      </c>
      <c r="T4" s="119" t="s">
        <v>109</v>
      </c>
      <c r="U4" s="119" t="s">
        <v>117</v>
      </c>
      <c r="V4" s="93">
        <v>0.75</v>
      </c>
      <c r="W4" s="85" t="s">
        <v>80</v>
      </c>
      <c r="X4" s="90">
        <v>1287</v>
      </c>
      <c r="Y4" s="79"/>
      <c r="Z4" s="79"/>
      <c r="AA4" s="79"/>
      <c r="AB4" s="79"/>
      <c r="AC4" s="79"/>
      <c r="AD4" s="79"/>
    </row>
    <row r="5" spans="1:30" x14ac:dyDescent="0.25">
      <c r="A5" s="7"/>
      <c r="B5" s="124"/>
      <c r="C5" s="125"/>
      <c r="D5" s="126"/>
      <c r="E5" s="127"/>
      <c r="F5" s="127"/>
      <c r="G5" s="125"/>
      <c r="H5" s="128"/>
      <c r="I5" s="128"/>
      <c r="J5" s="128"/>
      <c r="K5" s="128"/>
      <c r="L5" s="128"/>
      <c r="M5" s="125"/>
      <c r="N5" s="128"/>
      <c r="O5" s="128"/>
      <c r="P5" s="128"/>
      <c r="Q5" s="129"/>
      <c r="R5" s="130"/>
      <c r="S5" s="129"/>
      <c r="T5" s="129"/>
      <c r="U5" s="129"/>
      <c r="V5" s="128"/>
      <c r="W5" s="125"/>
      <c r="X5" s="131"/>
      <c r="Y5" s="79"/>
      <c r="Z5" s="79"/>
      <c r="AA5" s="79"/>
      <c r="AB5" s="79"/>
      <c r="AC5" s="79"/>
      <c r="AD5" s="79"/>
    </row>
    <row r="6" spans="1:30" x14ac:dyDescent="0.25">
      <c r="A6" s="1"/>
      <c r="B6" s="82" t="s">
        <v>81</v>
      </c>
      <c r="C6" s="82" t="s">
        <v>65</v>
      </c>
      <c r="D6" s="83" t="s">
        <v>66</v>
      </c>
      <c r="E6" s="84" t="s">
        <v>1</v>
      </c>
      <c r="F6" s="21"/>
      <c r="G6" s="71" t="s">
        <v>67</v>
      </c>
      <c r="H6" s="72" t="s">
        <v>68</v>
      </c>
      <c r="I6" s="72" t="s">
        <v>32</v>
      </c>
      <c r="J6" s="73" t="s">
        <v>69</v>
      </c>
      <c r="K6" s="73" t="s">
        <v>70</v>
      </c>
      <c r="L6" s="73" t="s">
        <v>71</v>
      </c>
      <c r="M6" s="71" t="s">
        <v>72</v>
      </c>
      <c r="N6" s="71" t="s">
        <v>31</v>
      </c>
      <c r="O6" s="72" t="s">
        <v>73</v>
      </c>
      <c r="P6" s="71" t="s">
        <v>68</v>
      </c>
      <c r="Q6" s="118" t="s">
        <v>17</v>
      </c>
      <c r="R6" s="118">
        <v>1</v>
      </c>
      <c r="S6" s="118">
        <v>2</v>
      </c>
      <c r="T6" s="118">
        <v>3</v>
      </c>
      <c r="U6" s="118" t="s">
        <v>74</v>
      </c>
      <c r="V6" s="73" t="s">
        <v>22</v>
      </c>
      <c r="W6" s="83" t="s">
        <v>75</v>
      </c>
      <c r="X6" s="83" t="s">
        <v>76</v>
      </c>
      <c r="Y6" s="79"/>
      <c r="Z6" s="79"/>
      <c r="AA6" s="79"/>
      <c r="AB6" s="79"/>
      <c r="AC6" s="79"/>
      <c r="AD6" s="79"/>
    </row>
    <row r="7" spans="1:30" x14ac:dyDescent="0.25">
      <c r="A7" s="1"/>
      <c r="B7" s="85" t="s">
        <v>84</v>
      </c>
      <c r="C7" s="86" t="s">
        <v>86</v>
      </c>
      <c r="D7" s="87" t="s">
        <v>79</v>
      </c>
      <c r="E7" s="99" t="s">
        <v>36</v>
      </c>
      <c r="F7" s="76"/>
      <c r="G7" s="90"/>
      <c r="H7" s="91"/>
      <c r="I7" s="90">
        <v>1</v>
      </c>
      <c r="J7" s="92" t="s">
        <v>82</v>
      </c>
      <c r="K7" s="92">
        <v>8</v>
      </c>
      <c r="L7" s="92"/>
      <c r="M7" s="92">
        <v>1</v>
      </c>
      <c r="N7" s="90"/>
      <c r="O7" s="91"/>
      <c r="P7" s="90"/>
      <c r="Q7" s="119" t="s">
        <v>112</v>
      </c>
      <c r="R7" s="119" t="s">
        <v>118</v>
      </c>
      <c r="S7" s="119" t="s">
        <v>114</v>
      </c>
      <c r="T7" s="119" t="s">
        <v>110</v>
      </c>
      <c r="U7" s="119"/>
      <c r="V7" s="93">
        <v>0.8</v>
      </c>
      <c r="W7" s="85" t="s">
        <v>85</v>
      </c>
      <c r="X7" s="90">
        <v>842</v>
      </c>
      <c r="Y7" s="79"/>
      <c r="Z7" s="79"/>
      <c r="AA7" s="79"/>
      <c r="AB7" s="79"/>
      <c r="AC7" s="79"/>
      <c r="AD7" s="79"/>
    </row>
    <row r="8" spans="1:30" x14ac:dyDescent="0.25">
      <c r="A8" s="7"/>
      <c r="B8" s="85" t="s">
        <v>88</v>
      </c>
      <c r="C8" s="86" t="s">
        <v>89</v>
      </c>
      <c r="D8" s="87" t="s">
        <v>79</v>
      </c>
      <c r="E8" s="88" t="s">
        <v>36</v>
      </c>
      <c r="F8" s="98"/>
      <c r="G8" s="90"/>
      <c r="H8" s="91"/>
      <c r="I8" s="90">
        <v>1</v>
      </c>
      <c r="J8" s="92" t="s">
        <v>90</v>
      </c>
      <c r="K8" s="92">
        <v>6</v>
      </c>
      <c r="L8" s="92"/>
      <c r="M8" s="92">
        <v>1</v>
      </c>
      <c r="N8" s="90"/>
      <c r="O8" s="91"/>
      <c r="P8" s="90">
        <v>1</v>
      </c>
      <c r="Q8" s="119" t="s">
        <v>113</v>
      </c>
      <c r="R8" s="119" t="s">
        <v>114</v>
      </c>
      <c r="S8" s="119" t="s">
        <v>115</v>
      </c>
      <c r="T8" s="119"/>
      <c r="U8" s="119"/>
      <c r="V8" s="93">
        <v>1</v>
      </c>
      <c r="W8" s="85" t="s">
        <v>91</v>
      </c>
      <c r="X8" s="90">
        <v>1236</v>
      </c>
      <c r="Y8" s="79"/>
      <c r="Z8" s="79"/>
      <c r="AA8" s="79"/>
      <c r="AB8" s="79"/>
      <c r="AC8" s="79"/>
      <c r="AD8" s="79"/>
    </row>
    <row r="9" spans="1:30" x14ac:dyDescent="0.25">
      <c r="A9" s="7"/>
      <c r="B9" s="20" t="s">
        <v>7</v>
      </c>
      <c r="C9" s="15"/>
      <c r="D9" s="14"/>
      <c r="E9" s="122"/>
      <c r="F9" s="98"/>
      <c r="G9" s="16"/>
      <c r="H9" s="16"/>
      <c r="I9" s="16">
        <v>2</v>
      </c>
      <c r="J9" s="15"/>
      <c r="K9" s="15"/>
      <c r="L9" s="15"/>
      <c r="M9" s="16">
        <f>SUM(M5:M8)</f>
        <v>2</v>
      </c>
      <c r="N9" s="16"/>
      <c r="O9" s="16"/>
      <c r="P9" s="16">
        <f t="shared" ref="P9" si="0">SUM(P5:P8)</f>
        <v>1</v>
      </c>
      <c r="Q9" s="107" t="s">
        <v>119</v>
      </c>
      <c r="R9" s="107" t="s">
        <v>116</v>
      </c>
      <c r="S9" s="107" t="s">
        <v>113</v>
      </c>
      <c r="T9" s="107" t="s">
        <v>110</v>
      </c>
      <c r="U9" s="107"/>
      <c r="V9" s="74">
        <v>0.91700000000000004</v>
      </c>
      <c r="W9" s="123"/>
      <c r="X9" s="107"/>
      <c r="Y9" s="79"/>
      <c r="Z9" s="79"/>
      <c r="AA9" s="79"/>
      <c r="AB9" s="79"/>
      <c r="AC9" s="79"/>
      <c r="AD9" s="79"/>
    </row>
    <row r="10" spans="1:30" x14ac:dyDescent="0.25">
      <c r="A10" s="7"/>
      <c r="B10" s="124"/>
      <c r="C10" s="125"/>
      <c r="D10" s="126"/>
      <c r="E10" s="127"/>
      <c r="F10" s="127"/>
      <c r="G10" s="125"/>
      <c r="H10" s="128"/>
      <c r="I10" s="128"/>
      <c r="J10" s="128"/>
      <c r="K10" s="128"/>
      <c r="L10" s="128"/>
      <c r="M10" s="125"/>
      <c r="N10" s="128"/>
      <c r="O10" s="128"/>
      <c r="P10" s="128"/>
      <c r="Q10" s="129"/>
      <c r="R10" s="130"/>
      <c r="S10" s="129"/>
      <c r="T10" s="129"/>
      <c r="U10" s="129"/>
      <c r="V10" s="128"/>
      <c r="W10" s="125"/>
      <c r="X10" s="131"/>
      <c r="Y10" s="79"/>
      <c r="Z10" s="79"/>
      <c r="AA10" s="79"/>
      <c r="AB10" s="79"/>
      <c r="AC10" s="79"/>
      <c r="AD10" s="79"/>
    </row>
    <row r="11" spans="1:30" x14ac:dyDescent="0.25">
      <c r="A11" s="7"/>
      <c r="B11" s="94"/>
      <c r="C11" s="34"/>
      <c r="D11" s="94"/>
      <c r="E11" s="95"/>
      <c r="G11" s="34"/>
      <c r="H11" s="38"/>
      <c r="I11" s="34"/>
      <c r="J11" s="21"/>
      <c r="K11" s="21"/>
      <c r="L11" s="21"/>
      <c r="M11" s="34"/>
      <c r="N11" s="34"/>
      <c r="O11" s="34"/>
      <c r="P11" s="34"/>
      <c r="Q11" s="120"/>
      <c r="R11" s="120"/>
      <c r="S11" s="120"/>
      <c r="T11" s="120"/>
      <c r="U11" s="120"/>
      <c r="V11" s="34"/>
      <c r="W11" s="94"/>
      <c r="X11" s="34"/>
      <c r="Y11" s="79"/>
      <c r="Z11" s="79"/>
      <c r="AA11" s="79"/>
      <c r="AB11" s="79"/>
      <c r="AC11" s="79"/>
      <c r="AD11" s="79"/>
    </row>
    <row r="12" spans="1:30" x14ac:dyDescent="0.25">
      <c r="A12" s="7"/>
      <c r="B12" s="94"/>
      <c r="C12" s="34"/>
      <c r="D12" s="94"/>
      <c r="E12" s="95"/>
      <c r="G12" s="34"/>
      <c r="H12" s="38"/>
      <c r="I12" s="34"/>
      <c r="J12" s="21"/>
      <c r="K12" s="21"/>
      <c r="L12" s="21"/>
      <c r="M12" s="34"/>
      <c r="N12" s="34"/>
      <c r="O12" s="34"/>
      <c r="P12" s="34"/>
      <c r="Q12" s="120"/>
      <c r="R12" s="120"/>
      <c r="S12" s="120"/>
      <c r="T12" s="120"/>
      <c r="U12" s="120"/>
      <c r="V12" s="34"/>
      <c r="W12" s="94"/>
      <c r="X12" s="34"/>
      <c r="Y12" s="79"/>
      <c r="Z12" s="79"/>
      <c r="AA12" s="79"/>
      <c r="AB12" s="79"/>
      <c r="AC12" s="79"/>
      <c r="AD12" s="79"/>
    </row>
    <row r="13" spans="1:30" x14ac:dyDescent="0.25">
      <c r="A13" s="7"/>
      <c r="B13" s="94"/>
      <c r="C13" s="34"/>
      <c r="D13" s="94"/>
      <c r="E13" s="95"/>
      <c r="G13" s="34"/>
      <c r="H13" s="38"/>
      <c r="I13" s="34"/>
      <c r="J13" s="21"/>
      <c r="K13" s="21"/>
      <c r="L13" s="21"/>
      <c r="M13" s="34"/>
      <c r="N13" s="34"/>
      <c r="O13" s="34"/>
      <c r="P13" s="34"/>
      <c r="Q13" s="120"/>
      <c r="R13" s="120"/>
      <c r="S13" s="120"/>
      <c r="T13" s="120"/>
      <c r="U13" s="120"/>
      <c r="V13" s="34"/>
      <c r="W13" s="94"/>
      <c r="X13" s="34"/>
      <c r="Y13" s="79"/>
      <c r="Z13" s="79"/>
      <c r="AA13" s="79"/>
      <c r="AB13" s="79"/>
      <c r="AC13" s="79"/>
      <c r="AD13" s="79"/>
    </row>
    <row r="14" spans="1:30" x14ac:dyDescent="0.25">
      <c r="A14" s="7"/>
      <c r="B14" s="94"/>
      <c r="C14" s="34"/>
      <c r="D14" s="94"/>
      <c r="E14" s="95"/>
      <c r="G14" s="34"/>
      <c r="H14" s="38"/>
      <c r="I14" s="34"/>
      <c r="J14" s="21"/>
      <c r="K14" s="21"/>
      <c r="L14" s="21"/>
      <c r="M14" s="34"/>
      <c r="N14" s="34"/>
      <c r="O14" s="34"/>
      <c r="P14" s="34"/>
      <c r="Q14" s="120"/>
      <c r="R14" s="120"/>
      <c r="S14" s="120"/>
      <c r="T14" s="120"/>
      <c r="U14" s="120"/>
      <c r="V14" s="34"/>
      <c r="W14" s="94"/>
      <c r="X14" s="34"/>
      <c r="Y14" s="79"/>
      <c r="Z14" s="79"/>
      <c r="AA14" s="79"/>
      <c r="AB14" s="79"/>
      <c r="AC14" s="79"/>
      <c r="AD14" s="79"/>
    </row>
    <row r="15" spans="1:30" x14ac:dyDescent="0.25">
      <c r="A15" s="7"/>
      <c r="B15" s="94"/>
      <c r="C15" s="34"/>
      <c r="D15" s="94"/>
      <c r="E15" s="95"/>
      <c r="G15" s="34"/>
      <c r="H15" s="38"/>
      <c r="I15" s="34"/>
      <c r="J15" s="21"/>
      <c r="K15" s="21"/>
      <c r="L15" s="21"/>
      <c r="M15" s="34"/>
      <c r="N15" s="34"/>
      <c r="O15" s="34"/>
      <c r="P15" s="34"/>
      <c r="Q15" s="120"/>
      <c r="R15" s="120"/>
      <c r="S15" s="120"/>
      <c r="T15" s="120"/>
      <c r="U15" s="120"/>
      <c r="V15" s="34"/>
      <c r="W15" s="94"/>
      <c r="X15" s="34"/>
      <c r="Y15" s="79"/>
      <c r="Z15" s="79"/>
      <c r="AA15" s="79"/>
      <c r="AB15" s="79"/>
      <c r="AC15" s="79"/>
      <c r="AD15" s="79"/>
    </row>
    <row r="16" spans="1:30" x14ac:dyDescent="0.25">
      <c r="A16" s="7"/>
      <c r="B16" s="94"/>
      <c r="C16" s="34"/>
      <c r="D16" s="94"/>
      <c r="E16" s="95"/>
      <c r="G16" s="34"/>
      <c r="H16" s="38"/>
      <c r="I16" s="34"/>
      <c r="J16" s="21"/>
      <c r="K16" s="21"/>
      <c r="L16" s="21"/>
      <c r="M16" s="34"/>
      <c r="N16" s="34"/>
      <c r="O16" s="34"/>
      <c r="P16" s="34"/>
      <c r="Q16" s="120"/>
      <c r="R16" s="120"/>
      <c r="S16" s="120"/>
      <c r="T16" s="120"/>
      <c r="U16" s="120"/>
      <c r="V16" s="34"/>
      <c r="W16" s="94"/>
      <c r="X16" s="34"/>
      <c r="Y16" s="79"/>
      <c r="Z16" s="79"/>
      <c r="AA16" s="79"/>
      <c r="AB16" s="79"/>
      <c r="AC16" s="79"/>
      <c r="AD16" s="79"/>
    </row>
    <row r="17" spans="1:30" x14ac:dyDescent="0.25">
      <c r="A17" s="7"/>
      <c r="B17" s="94"/>
      <c r="C17" s="34"/>
      <c r="D17" s="94"/>
      <c r="E17" s="95"/>
      <c r="G17" s="34"/>
      <c r="H17" s="38"/>
      <c r="I17" s="34"/>
      <c r="J17" s="21"/>
      <c r="K17" s="21"/>
      <c r="L17" s="21"/>
      <c r="M17" s="34"/>
      <c r="N17" s="34"/>
      <c r="O17" s="34"/>
      <c r="P17" s="34"/>
      <c r="Q17" s="120"/>
      <c r="R17" s="120"/>
      <c r="S17" s="120"/>
      <c r="T17" s="120"/>
      <c r="U17" s="120"/>
      <c r="V17" s="34"/>
      <c r="W17" s="94"/>
      <c r="X17" s="34"/>
      <c r="Y17" s="79"/>
      <c r="Z17" s="79"/>
      <c r="AA17" s="79"/>
      <c r="AB17" s="79"/>
      <c r="AC17" s="79"/>
      <c r="AD17" s="79"/>
    </row>
    <row r="18" spans="1:30" x14ac:dyDescent="0.25">
      <c r="A18" s="7"/>
      <c r="B18" s="94"/>
      <c r="C18" s="34"/>
      <c r="D18" s="94"/>
      <c r="E18" s="95"/>
      <c r="G18" s="34"/>
      <c r="H18" s="38"/>
      <c r="I18" s="34"/>
      <c r="J18" s="21"/>
      <c r="K18" s="21"/>
      <c r="L18" s="21"/>
      <c r="M18" s="34"/>
      <c r="N18" s="34"/>
      <c r="O18" s="34"/>
      <c r="P18" s="34"/>
      <c r="Q18" s="120"/>
      <c r="R18" s="120"/>
      <c r="S18" s="120"/>
      <c r="T18" s="120"/>
      <c r="U18" s="120"/>
      <c r="V18" s="34"/>
      <c r="W18" s="94"/>
      <c r="X18" s="34"/>
      <c r="Y18" s="79"/>
      <c r="Z18" s="79"/>
      <c r="AA18" s="79"/>
      <c r="AB18" s="79"/>
      <c r="AC18" s="79"/>
      <c r="AD18" s="79"/>
    </row>
    <row r="19" spans="1:30" x14ac:dyDescent="0.25">
      <c r="A19" s="7"/>
      <c r="B19" s="94"/>
      <c r="C19" s="34"/>
      <c r="D19" s="94"/>
      <c r="E19" s="95"/>
      <c r="G19" s="34"/>
      <c r="H19" s="38"/>
      <c r="I19" s="34"/>
      <c r="J19" s="21"/>
      <c r="K19" s="21"/>
      <c r="L19" s="21"/>
      <c r="M19" s="34"/>
      <c r="N19" s="34"/>
      <c r="O19" s="34"/>
      <c r="P19" s="34"/>
      <c r="Q19" s="120"/>
      <c r="R19" s="120"/>
      <c r="S19" s="120"/>
      <c r="T19" s="120"/>
      <c r="U19" s="120"/>
      <c r="V19" s="34"/>
      <c r="W19" s="94"/>
      <c r="X19" s="34"/>
      <c r="Y19" s="79"/>
      <c r="Z19" s="79"/>
      <c r="AA19" s="79"/>
      <c r="AB19" s="79"/>
      <c r="AC19" s="79"/>
      <c r="AD19" s="79"/>
    </row>
    <row r="20" spans="1:30" x14ac:dyDescent="0.25">
      <c r="A20" s="7"/>
      <c r="B20" s="94"/>
      <c r="C20" s="34"/>
      <c r="D20" s="94"/>
      <c r="E20" s="95"/>
      <c r="G20" s="34"/>
      <c r="H20" s="38"/>
      <c r="I20" s="34"/>
      <c r="J20" s="21"/>
      <c r="K20" s="21"/>
      <c r="L20" s="21"/>
      <c r="M20" s="34"/>
      <c r="N20" s="34"/>
      <c r="O20" s="34"/>
      <c r="P20" s="34"/>
      <c r="Q20" s="120"/>
      <c r="R20" s="120"/>
      <c r="S20" s="120"/>
      <c r="T20" s="120"/>
      <c r="U20" s="120"/>
      <c r="V20" s="34"/>
      <c r="W20" s="94"/>
      <c r="X20" s="34"/>
      <c r="Y20" s="79"/>
      <c r="Z20" s="79"/>
      <c r="AA20" s="79"/>
      <c r="AB20" s="79"/>
      <c r="AC20" s="79"/>
      <c r="AD20" s="79"/>
    </row>
    <row r="21" spans="1:30" x14ac:dyDescent="0.25">
      <c r="A21" s="7"/>
      <c r="B21" s="94"/>
      <c r="C21" s="34"/>
      <c r="D21" s="94"/>
      <c r="E21" s="95"/>
      <c r="G21" s="34"/>
      <c r="H21" s="38"/>
      <c r="I21" s="34"/>
      <c r="J21" s="21"/>
      <c r="K21" s="21"/>
      <c r="L21" s="21"/>
      <c r="M21" s="34"/>
      <c r="N21" s="34"/>
      <c r="O21" s="34"/>
      <c r="P21" s="34"/>
      <c r="Q21" s="120"/>
      <c r="R21" s="120"/>
      <c r="S21" s="120"/>
      <c r="T21" s="120"/>
      <c r="U21" s="120"/>
      <c r="V21" s="34"/>
      <c r="W21" s="94"/>
      <c r="X21" s="34"/>
      <c r="Y21" s="79"/>
      <c r="Z21" s="79"/>
      <c r="AA21" s="79"/>
      <c r="AB21" s="79"/>
      <c r="AC21" s="79"/>
      <c r="AD21" s="79"/>
    </row>
    <row r="22" spans="1:30" x14ac:dyDescent="0.25">
      <c r="A22" s="7"/>
      <c r="B22" s="94"/>
      <c r="C22" s="34"/>
      <c r="D22" s="94"/>
      <c r="E22" s="95"/>
      <c r="G22" s="34"/>
      <c r="H22" s="38"/>
      <c r="I22" s="34"/>
      <c r="J22" s="21"/>
      <c r="K22" s="21"/>
      <c r="L22" s="21"/>
      <c r="M22" s="34"/>
      <c r="N22" s="34"/>
      <c r="O22" s="34"/>
      <c r="P22" s="34"/>
      <c r="Q22" s="120"/>
      <c r="R22" s="120"/>
      <c r="S22" s="120"/>
      <c r="T22" s="120"/>
      <c r="U22" s="120"/>
      <c r="V22" s="34"/>
      <c r="W22" s="94"/>
      <c r="X22" s="34"/>
      <c r="Y22" s="79"/>
      <c r="Z22" s="79"/>
      <c r="AA22" s="79"/>
      <c r="AB22" s="79"/>
      <c r="AC22" s="79"/>
      <c r="AD22" s="79"/>
    </row>
    <row r="23" spans="1:30" x14ac:dyDescent="0.25">
      <c r="A23" s="7"/>
      <c r="B23" s="94"/>
      <c r="C23" s="34"/>
      <c r="D23" s="94"/>
      <c r="E23" s="95"/>
      <c r="G23" s="34"/>
      <c r="H23" s="38"/>
      <c r="I23" s="34"/>
      <c r="J23" s="21"/>
      <c r="K23" s="21"/>
      <c r="L23" s="21"/>
      <c r="M23" s="34"/>
      <c r="N23" s="34"/>
      <c r="O23" s="34"/>
      <c r="P23" s="34"/>
      <c r="Q23" s="120"/>
      <c r="R23" s="120"/>
      <c r="S23" s="120"/>
      <c r="T23" s="120"/>
      <c r="U23" s="120"/>
      <c r="V23" s="34"/>
      <c r="W23" s="94"/>
      <c r="X23" s="34"/>
      <c r="Y23" s="79"/>
      <c r="Z23" s="79"/>
      <c r="AA23" s="79"/>
      <c r="AB23" s="79"/>
      <c r="AC23" s="79"/>
      <c r="AD23" s="79"/>
    </row>
    <row r="24" spans="1:30" x14ac:dyDescent="0.25">
      <c r="A24" s="7"/>
      <c r="B24" s="94"/>
      <c r="C24" s="34"/>
      <c r="D24" s="94"/>
      <c r="E24" s="95"/>
      <c r="G24" s="34"/>
      <c r="H24" s="38"/>
      <c r="I24" s="34"/>
      <c r="J24" s="21"/>
      <c r="K24" s="21"/>
      <c r="L24" s="21"/>
      <c r="M24" s="34"/>
      <c r="N24" s="34"/>
      <c r="O24" s="34"/>
      <c r="P24" s="34"/>
      <c r="Q24" s="120"/>
      <c r="R24" s="120"/>
      <c r="S24" s="120"/>
      <c r="T24" s="120"/>
      <c r="U24" s="120"/>
      <c r="V24" s="34"/>
      <c r="W24" s="94"/>
      <c r="X24" s="34"/>
      <c r="Y24" s="79"/>
      <c r="Z24" s="79"/>
      <c r="AA24" s="79"/>
      <c r="AB24" s="79"/>
      <c r="AC24" s="79"/>
      <c r="AD24" s="79"/>
    </row>
    <row r="25" spans="1:30" x14ac:dyDescent="0.25">
      <c r="A25" s="7"/>
      <c r="B25" s="94"/>
      <c r="C25" s="34"/>
      <c r="D25" s="94"/>
      <c r="E25" s="95"/>
      <c r="G25" s="34"/>
      <c r="H25" s="38"/>
      <c r="I25" s="34"/>
      <c r="J25" s="21"/>
      <c r="K25" s="21"/>
      <c r="L25" s="21"/>
      <c r="M25" s="34"/>
      <c r="N25" s="34"/>
      <c r="O25" s="34"/>
      <c r="P25" s="34"/>
      <c r="Q25" s="120"/>
      <c r="R25" s="120"/>
      <c r="S25" s="120"/>
      <c r="T25" s="120"/>
      <c r="U25" s="120"/>
      <c r="V25" s="34"/>
      <c r="W25" s="94"/>
      <c r="X25" s="34"/>
      <c r="Y25" s="79"/>
      <c r="Z25" s="79"/>
      <c r="AA25" s="79"/>
      <c r="AB25" s="79"/>
      <c r="AC25" s="79"/>
      <c r="AD25" s="79"/>
    </row>
    <row r="26" spans="1:30" x14ac:dyDescent="0.25">
      <c r="A26" s="7"/>
      <c r="B26" s="94"/>
      <c r="C26" s="34"/>
      <c r="D26" s="94"/>
      <c r="E26" s="95"/>
      <c r="G26" s="34"/>
      <c r="H26" s="38"/>
      <c r="I26" s="34"/>
      <c r="J26" s="21"/>
      <c r="K26" s="21"/>
      <c r="L26" s="21"/>
      <c r="M26" s="34"/>
      <c r="N26" s="34"/>
      <c r="O26" s="34"/>
      <c r="P26" s="34"/>
      <c r="Q26" s="120"/>
      <c r="R26" s="120"/>
      <c r="S26" s="120"/>
      <c r="T26" s="120"/>
      <c r="U26" s="120"/>
      <c r="V26" s="34"/>
      <c r="W26" s="94"/>
      <c r="X26" s="34"/>
      <c r="Y26" s="79"/>
      <c r="Z26" s="79"/>
      <c r="AA26" s="79"/>
      <c r="AB26" s="79"/>
      <c r="AC26" s="79"/>
      <c r="AD26" s="79"/>
    </row>
    <row r="27" spans="1:30" x14ac:dyDescent="0.25">
      <c r="A27" s="7"/>
      <c r="B27" s="94"/>
      <c r="C27" s="34"/>
      <c r="D27" s="94"/>
      <c r="E27" s="95"/>
      <c r="G27" s="34"/>
      <c r="H27" s="38"/>
      <c r="I27" s="34"/>
      <c r="J27" s="21"/>
      <c r="K27" s="21"/>
      <c r="L27" s="21"/>
      <c r="M27" s="34"/>
      <c r="N27" s="34"/>
      <c r="O27" s="34"/>
      <c r="P27" s="34"/>
      <c r="Q27" s="120"/>
      <c r="R27" s="120"/>
      <c r="S27" s="120"/>
      <c r="T27" s="120"/>
      <c r="U27" s="120"/>
      <c r="V27" s="34"/>
      <c r="W27" s="94"/>
      <c r="X27" s="34"/>
      <c r="Y27" s="79"/>
      <c r="Z27" s="79"/>
      <c r="AA27" s="79"/>
      <c r="AB27" s="79"/>
      <c r="AC27" s="79"/>
      <c r="AD27" s="79"/>
    </row>
    <row r="28" spans="1:30" x14ac:dyDescent="0.25">
      <c r="A28" s="7"/>
      <c r="B28" s="94"/>
      <c r="C28" s="34"/>
      <c r="D28" s="94"/>
      <c r="E28" s="95"/>
      <c r="G28" s="34"/>
      <c r="H28" s="38"/>
      <c r="I28" s="34"/>
      <c r="J28" s="21"/>
      <c r="K28" s="21"/>
      <c r="L28" s="21"/>
      <c r="M28" s="34"/>
      <c r="N28" s="34"/>
      <c r="O28" s="34"/>
      <c r="P28" s="34"/>
      <c r="Q28" s="120"/>
      <c r="R28" s="120"/>
      <c r="S28" s="120"/>
      <c r="T28" s="120"/>
      <c r="U28" s="120"/>
      <c r="V28" s="34"/>
      <c r="W28" s="94"/>
      <c r="X28" s="34"/>
      <c r="Y28" s="79"/>
      <c r="Z28" s="79"/>
      <c r="AA28" s="79"/>
      <c r="AB28" s="79"/>
      <c r="AC28" s="79"/>
      <c r="AD28" s="79"/>
    </row>
    <row r="29" spans="1:30" x14ac:dyDescent="0.25">
      <c r="A29" s="7"/>
      <c r="B29" s="94"/>
      <c r="C29" s="34"/>
      <c r="D29" s="94"/>
      <c r="E29" s="95"/>
      <c r="G29" s="34"/>
      <c r="H29" s="38"/>
      <c r="I29" s="34"/>
      <c r="J29" s="21"/>
      <c r="K29" s="21"/>
      <c r="L29" s="21"/>
      <c r="M29" s="34"/>
      <c r="N29" s="34"/>
      <c r="O29" s="34"/>
      <c r="P29" s="34"/>
      <c r="Q29" s="120"/>
      <c r="R29" s="120"/>
      <c r="S29" s="120"/>
      <c r="T29" s="120"/>
      <c r="U29" s="120"/>
      <c r="V29" s="34"/>
      <c r="W29" s="94"/>
      <c r="X29" s="34"/>
      <c r="Y29" s="79"/>
      <c r="Z29" s="79"/>
      <c r="AA29" s="79"/>
      <c r="AB29" s="79"/>
      <c r="AC29" s="79"/>
      <c r="AD29" s="79"/>
    </row>
    <row r="30" spans="1:30" x14ac:dyDescent="0.25">
      <c r="A30" s="7"/>
      <c r="B30" s="94"/>
      <c r="C30" s="34"/>
      <c r="D30" s="94"/>
      <c r="E30" s="95"/>
      <c r="G30" s="34"/>
      <c r="H30" s="38"/>
      <c r="I30" s="34"/>
      <c r="J30" s="21"/>
      <c r="K30" s="21"/>
      <c r="L30" s="21"/>
      <c r="M30" s="34"/>
      <c r="N30" s="34"/>
      <c r="O30" s="34"/>
      <c r="P30" s="34"/>
      <c r="Q30" s="120"/>
      <c r="R30" s="120"/>
      <c r="S30" s="120"/>
      <c r="T30" s="120"/>
      <c r="U30" s="120"/>
      <c r="V30" s="34"/>
      <c r="W30" s="94"/>
      <c r="X30" s="34"/>
      <c r="Y30" s="79"/>
      <c r="Z30" s="79"/>
      <c r="AA30" s="79"/>
      <c r="AB30" s="79"/>
      <c r="AC30" s="79"/>
      <c r="AD30" s="79"/>
    </row>
    <row r="31" spans="1:30" x14ac:dyDescent="0.25">
      <c r="A31" s="7"/>
      <c r="B31" s="94"/>
      <c r="C31" s="34"/>
      <c r="D31" s="94"/>
      <c r="E31" s="95"/>
      <c r="G31" s="34"/>
      <c r="H31" s="38"/>
      <c r="I31" s="34"/>
      <c r="J31" s="21"/>
      <c r="K31" s="21"/>
      <c r="L31" s="21"/>
      <c r="M31" s="34"/>
      <c r="N31" s="34"/>
      <c r="O31" s="34"/>
      <c r="P31" s="34"/>
      <c r="Q31" s="120"/>
      <c r="R31" s="120"/>
      <c r="S31" s="120"/>
      <c r="T31" s="120"/>
      <c r="U31" s="120"/>
      <c r="V31" s="34"/>
      <c r="W31" s="94"/>
      <c r="X31" s="34"/>
      <c r="Y31" s="79"/>
      <c r="Z31" s="79"/>
      <c r="AA31" s="79"/>
      <c r="AB31" s="79"/>
      <c r="AC31" s="79"/>
      <c r="AD31" s="79"/>
    </row>
    <row r="32" spans="1:30" x14ac:dyDescent="0.25">
      <c r="A32" s="7"/>
      <c r="B32" s="94"/>
      <c r="C32" s="34"/>
      <c r="D32" s="94"/>
      <c r="E32" s="95"/>
      <c r="G32" s="34"/>
      <c r="H32" s="38"/>
      <c r="I32" s="34"/>
      <c r="J32" s="21"/>
      <c r="K32" s="21"/>
      <c r="L32" s="21"/>
      <c r="M32" s="34"/>
      <c r="N32" s="34"/>
      <c r="O32" s="34"/>
      <c r="P32" s="34"/>
      <c r="Q32" s="120"/>
      <c r="R32" s="120"/>
      <c r="S32" s="120"/>
      <c r="T32" s="120"/>
      <c r="U32" s="120"/>
      <c r="V32" s="34"/>
      <c r="W32" s="94"/>
      <c r="X32" s="34"/>
      <c r="Y32" s="79"/>
      <c r="Z32" s="79"/>
      <c r="AA32" s="79"/>
      <c r="AB32" s="79"/>
      <c r="AC32" s="79"/>
      <c r="AD32" s="79"/>
    </row>
    <row r="33" spans="1:30" x14ac:dyDescent="0.25">
      <c r="A33" s="7"/>
      <c r="B33" s="94"/>
      <c r="C33" s="34"/>
      <c r="D33" s="94"/>
      <c r="E33" s="95"/>
      <c r="G33" s="34"/>
      <c r="H33" s="38"/>
      <c r="I33" s="34"/>
      <c r="J33" s="21"/>
      <c r="K33" s="21"/>
      <c r="L33" s="21"/>
      <c r="M33" s="34"/>
      <c r="N33" s="34"/>
      <c r="O33" s="34"/>
      <c r="P33" s="34"/>
      <c r="Q33" s="120"/>
      <c r="R33" s="120"/>
      <c r="S33" s="120"/>
      <c r="T33" s="120"/>
      <c r="U33" s="120"/>
      <c r="V33" s="34"/>
      <c r="W33" s="94"/>
      <c r="X33" s="34"/>
      <c r="Y33" s="79"/>
      <c r="Z33" s="79"/>
      <c r="AA33" s="79"/>
      <c r="AB33" s="79"/>
      <c r="AC33" s="79"/>
      <c r="AD33" s="79"/>
    </row>
    <row r="34" spans="1:30" x14ac:dyDescent="0.25">
      <c r="A34" s="7"/>
      <c r="B34" s="94"/>
      <c r="C34" s="34"/>
      <c r="D34" s="94"/>
      <c r="E34" s="95"/>
      <c r="G34" s="34"/>
      <c r="H34" s="38"/>
      <c r="I34" s="34"/>
      <c r="J34" s="21"/>
      <c r="K34" s="21"/>
      <c r="L34" s="21"/>
      <c r="M34" s="34"/>
      <c r="N34" s="34"/>
      <c r="O34" s="34"/>
      <c r="P34" s="34"/>
      <c r="Q34" s="120"/>
      <c r="R34" s="120"/>
      <c r="S34" s="120"/>
      <c r="T34" s="120"/>
      <c r="U34" s="120"/>
      <c r="V34" s="34"/>
      <c r="W34" s="94"/>
      <c r="X34" s="34"/>
      <c r="Y34" s="79"/>
      <c r="Z34" s="79"/>
      <c r="AA34" s="79"/>
      <c r="AB34" s="79"/>
      <c r="AC34" s="79"/>
      <c r="AD34" s="79"/>
    </row>
    <row r="35" spans="1:30" x14ac:dyDescent="0.25">
      <c r="A35" s="7"/>
      <c r="B35" s="94"/>
      <c r="C35" s="34"/>
      <c r="D35" s="94"/>
      <c r="E35" s="95"/>
      <c r="G35" s="34"/>
      <c r="H35" s="38"/>
      <c r="I35" s="34"/>
      <c r="J35" s="21"/>
      <c r="K35" s="21"/>
      <c r="L35" s="21"/>
      <c r="M35" s="34"/>
      <c r="N35" s="34"/>
      <c r="O35" s="34"/>
      <c r="P35" s="34"/>
      <c r="Q35" s="120"/>
      <c r="R35" s="120"/>
      <c r="S35" s="120"/>
      <c r="T35" s="120"/>
      <c r="U35" s="120"/>
      <c r="V35" s="34"/>
      <c r="W35" s="94"/>
      <c r="X35" s="34"/>
      <c r="Y35" s="79"/>
      <c r="Z35" s="79"/>
      <c r="AA35" s="79"/>
      <c r="AB35" s="79"/>
      <c r="AC35" s="79"/>
      <c r="AD35" s="79"/>
    </row>
    <row r="36" spans="1:30" x14ac:dyDescent="0.25">
      <c r="A36" s="7"/>
      <c r="B36" s="94"/>
      <c r="C36" s="34"/>
      <c r="D36" s="94"/>
      <c r="E36" s="95"/>
      <c r="G36" s="34"/>
      <c r="H36" s="38"/>
      <c r="I36" s="34"/>
      <c r="J36" s="21"/>
      <c r="K36" s="21"/>
      <c r="L36" s="21"/>
      <c r="M36" s="34"/>
      <c r="N36" s="34"/>
      <c r="O36" s="34"/>
      <c r="P36" s="34"/>
      <c r="Q36" s="120"/>
      <c r="R36" s="120"/>
      <c r="S36" s="120"/>
      <c r="T36" s="120"/>
      <c r="U36" s="120"/>
      <c r="V36" s="34"/>
      <c r="W36" s="94"/>
      <c r="X36" s="34"/>
      <c r="Y36" s="79"/>
      <c r="Z36" s="79"/>
      <c r="AA36" s="79"/>
      <c r="AB36" s="79"/>
      <c r="AC36" s="79"/>
      <c r="AD36" s="79"/>
    </row>
    <row r="37" spans="1:30" x14ac:dyDescent="0.25">
      <c r="A37" s="7"/>
      <c r="B37" s="94"/>
      <c r="C37" s="34"/>
      <c r="D37" s="94"/>
      <c r="E37" s="95"/>
      <c r="G37" s="34"/>
      <c r="H37" s="38"/>
      <c r="I37" s="34"/>
      <c r="J37" s="21"/>
      <c r="K37" s="21"/>
      <c r="L37" s="21"/>
      <c r="M37" s="34"/>
      <c r="N37" s="34"/>
      <c r="O37" s="34"/>
      <c r="P37" s="34"/>
      <c r="Q37" s="120"/>
      <c r="R37" s="120"/>
      <c r="S37" s="120"/>
      <c r="T37" s="120"/>
      <c r="U37" s="120"/>
      <c r="V37" s="34"/>
      <c r="W37" s="94"/>
      <c r="X37" s="34"/>
      <c r="Y37" s="79"/>
      <c r="Z37" s="79"/>
      <c r="AA37" s="79"/>
      <c r="AB37" s="79"/>
      <c r="AC37" s="79"/>
      <c r="AD37" s="79"/>
    </row>
    <row r="38" spans="1:30" x14ac:dyDescent="0.25">
      <c r="A38" s="7"/>
      <c r="B38" s="94"/>
      <c r="C38" s="34"/>
      <c r="D38" s="94"/>
      <c r="E38" s="95"/>
      <c r="G38" s="34"/>
      <c r="H38" s="38"/>
      <c r="I38" s="34"/>
      <c r="J38" s="21"/>
      <c r="K38" s="21"/>
      <c r="L38" s="21"/>
      <c r="M38" s="34"/>
      <c r="N38" s="34"/>
      <c r="O38" s="34"/>
      <c r="P38" s="34"/>
      <c r="Q38" s="120"/>
      <c r="R38" s="120"/>
      <c r="S38" s="120"/>
      <c r="T38" s="120"/>
      <c r="U38" s="120"/>
      <c r="V38" s="34"/>
      <c r="W38" s="94"/>
      <c r="X38" s="34"/>
      <c r="Y38" s="79"/>
      <c r="Z38" s="79"/>
      <c r="AA38" s="79"/>
      <c r="AB38" s="79"/>
      <c r="AC38" s="79"/>
      <c r="AD38" s="79"/>
    </row>
    <row r="39" spans="1:30" x14ac:dyDescent="0.25">
      <c r="A39" s="7"/>
      <c r="B39" s="94"/>
      <c r="C39" s="34"/>
      <c r="D39" s="94"/>
      <c r="E39" s="95"/>
      <c r="G39" s="34"/>
      <c r="H39" s="38"/>
      <c r="I39" s="34"/>
      <c r="J39" s="21"/>
      <c r="K39" s="21"/>
      <c r="L39" s="21"/>
      <c r="M39" s="34"/>
      <c r="N39" s="34"/>
      <c r="O39" s="34"/>
      <c r="P39" s="34"/>
      <c r="Q39" s="120"/>
      <c r="R39" s="120"/>
      <c r="S39" s="120"/>
      <c r="T39" s="120"/>
      <c r="U39" s="120"/>
      <c r="V39" s="34"/>
      <c r="W39" s="94"/>
      <c r="X39" s="34"/>
      <c r="Y39" s="79"/>
      <c r="Z39" s="79"/>
      <c r="AA39" s="79"/>
      <c r="AB39" s="79"/>
      <c r="AC39" s="79"/>
      <c r="AD39" s="79"/>
    </row>
    <row r="40" spans="1:30" x14ac:dyDescent="0.25">
      <c r="A40" s="7"/>
      <c r="B40" s="94"/>
      <c r="C40" s="34"/>
      <c r="D40" s="94"/>
      <c r="E40" s="95"/>
      <c r="G40" s="34"/>
      <c r="H40" s="38"/>
      <c r="I40" s="34"/>
      <c r="J40" s="21"/>
      <c r="K40" s="21"/>
      <c r="L40" s="21"/>
      <c r="M40" s="34"/>
      <c r="N40" s="34"/>
      <c r="O40" s="34"/>
      <c r="P40" s="34"/>
      <c r="Q40" s="120"/>
      <c r="R40" s="120"/>
      <c r="S40" s="120"/>
      <c r="T40" s="120"/>
      <c r="U40" s="120"/>
      <c r="V40" s="34"/>
      <c r="W40" s="94"/>
      <c r="X40" s="34"/>
      <c r="Y40" s="79"/>
      <c r="Z40" s="79"/>
      <c r="AA40" s="79"/>
      <c r="AB40" s="79"/>
      <c r="AC40" s="79"/>
      <c r="AD40" s="79"/>
    </row>
    <row r="41" spans="1:30" x14ac:dyDescent="0.25">
      <c r="A41" s="7"/>
      <c r="B41" s="94"/>
      <c r="C41" s="34"/>
      <c r="D41" s="94"/>
      <c r="E41" s="95"/>
      <c r="G41" s="34"/>
      <c r="H41" s="38"/>
      <c r="I41" s="34"/>
      <c r="J41" s="21"/>
      <c r="K41" s="21"/>
      <c r="L41" s="21"/>
      <c r="M41" s="34"/>
      <c r="N41" s="34"/>
      <c r="O41" s="34"/>
      <c r="P41" s="34"/>
      <c r="Q41" s="120"/>
      <c r="R41" s="120"/>
      <c r="S41" s="120"/>
      <c r="T41" s="120"/>
      <c r="U41" s="120"/>
      <c r="V41" s="34"/>
      <c r="W41" s="94"/>
      <c r="X41" s="34"/>
      <c r="Y41" s="79"/>
      <c r="Z41" s="79"/>
      <c r="AA41" s="79"/>
      <c r="AB41" s="79"/>
      <c r="AC41" s="79"/>
      <c r="AD41" s="79"/>
    </row>
    <row r="42" spans="1:30" x14ac:dyDescent="0.25">
      <c r="A42" s="7"/>
      <c r="B42" s="94"/>
      <c r="C42" s="34"/>
      <c r="D42" s="94"/>
      <c r="E42" s="95"/>
      <c r="G42" s="34"/>
      <c r="H42" s="38"/>
      <c r="I42" s="34"/>
      <c r="J42" s="21"/>
      <c r="K42" s="21"/>
      <c r="L42" s="21"/>
      <c r="M42" s="34"/>
      <c r="N42" s="34"/>
      <c r="O42" s="34"/>
      <c r="P42" s="34"/>
      <c r="Q42" s="120"/>
      <c r="R42" s="120"/>
      <c r="S42" s="120"/>
      <c r="T42" s="120"/>
      <c r="U42" s="120"/>
      <c r="V42" s="34"/>
      <c r="W42" s="94"/>
      <c r="X42" s="34"/>
      <c r="Y42" s="79"/>
      <c r="Z42" s="79"/>
      <c r="AA42" s="79"/>
      <c r="AB42" s="79"/>
      <c r="AC42" s="79"/>
      <c r="AD42" s="79"/>
    </row>
    <row r="43" spans="1:30" x14ac:dyDescent="0.25">
      <c r="A43" s="7"/>
      <c r="B43" s="94"/>
      <c r="C43" s="34"/>
      <c r="D43" s="94"/>
      <c r="E43" s="95"/>
      <c r="G43" s="34"/>
      <c r="H43" s="38"/>
      <c r="I43" s="34"/>
      <c r="J43" s="21"/>
      <c r="K43" s="21"/>
      <c r="L43" s="21"/>
      <c r="M43" s="34"/>
      <c r="N43" s="34"/>
      <c r="O43" s="34"/>
      <c r="P43" s="34"/>
      <c r="Q43" s="120"/>
      <c r="R43" s="120"/>
      <c r="S43" s="120"/>
      <c r="T43" s="120"/>
      <c r="U43" s="120"/>
      <c r="V43" s="34"/>
      <c r="W43" s="94"/>
      <c r="X43" s="34"/>
      <c r="Y43" s="79"/>
      <c r="Z43" s="79"/>
      <c r="AA43" s="79"/>
      <c r="AB43" s="79"/>
      <c r="AC43" s="79"/>
      <c r="AD43" s="79"/>
    </row>
    <row r="44" spans="1:30" x14ac:dyDescent="0.25">
      <c r="A44" s="7"/>
      <c r="B44" s="94"/>
      <c r="C44" s="34"/>
      <c r="D44" s="94"/>
      <c r="E44" s="95"/>
      <c r="G44" s="34"/>
      <c r="H44" s="38"/>
      <c r="I44" s="34"/>
      <c r="J44" s="21"/>
      <c r="K44" s="21"/>
      <c r="L44" s="21"/>
      <c r="M44" s="34"/>
      <c r="N44" s="34"/>
      <c r="O44" s="34"/>
      <c r="P44" s="34"/>
      <c r="Q44" s="120"/>
      <c r="R44" s="120"/>
      <c r="S44" s="120"/>
      <c r="T44" s="120"/>
      <c r="U44" s="120"/>
      <c r="V44" s="34"/>
      <c r="W44" s="94"/>
      <c r="X44" s="34"/>
      <c r="Y44" s="79"/>
      <c r="Z44" s="79"/>
      <c r="AA44" s="79"/>
      <c r="AB44" s="79"/>
      <c r="AC44" s="79"/>
      <c r="AD44" s="79"/>
    </row>
    <row r="45" spans="1:30" x14ac:dyDescent="0.25">
      <c r="A45" s="7"/>
      <c r="B45" s="94"/>
      <c r="C45" s="34"/>
      <c r="D45" s="94"/>
      <c r="E45" s="95"/>
      <c r="G45" s="34"/>
      <c r="H45" s="38"/>
      <c r="I45" s="34"/>
      <c r="J45" s="21"/>
      <c r="K45" s="21"/>
      <c r="L45" s="21"/>
      <c r="M45" s="34"/>
      <c r="N45" s="34"/>
      <c r="O45" s="34"/>
      <c r="P45" s="34"/>
      <c r="Q45" s="120"/>
      <c r="R45" s="120"/>
      <c r="S45" s="120"/>
      <c r="T45" s="120"/>
      <c r="U45" s="120"/>
      <c r="V45" s="34"/>
      <c r="W45" s="94"/>
      <c r="X45" s="34"/>
      <c r="Y45" s="79"/>
      <c r="Z45" s="79"/>
      <c r="AA45" s="79"/>
      <c r="AB45" s="79"/>
      <c r="AC45" s="79"/>
      <c r="AD45" s="79"/>
    </row>
    <row r="46" spans="1:30" x14ac:dyDescent="0.25">
      <c r="A46" s="7"/>
      <c r="B46" s="94"/>
      <c r="C46" s="34"/>
      <c r="D46" s="94"/>
      <c r="E46" s="95"/>
      <c r="G46" s="34"/>
      <c r="H46" s="38"/>
      <c r="I46" s="34"/>
      <c r="J46" s="21"/>
      <c r="K46" s="21"/>
      <c r="L46" s="21"/>
      <c r="M46" s="34"/>
      <c r="N46" s="34"/>
      <c r="O46" s="34"/>
      <c r="P46" s="34"/>
      <c r="Q46" s="120"/>
      <c r="R46" s="120"/>
      <c r="S46" s="120"/>
      <c r="T46" s="120"/>
      <c r="U46" s="120"/>
      <c r="V46" s="34"/>
      <c r="W46" s="94"/>
      <c r="X46" s="34"/>
      <c r="Y46" s="79"/>
      <c r="Z46" s="79"/>
      <c r="AA46" s="79"/>
      <c r="AB46" s="79"/>
      <c r="AC46" s="79"/>
      <c r="AD46" s="79"/>
    </row>
    <row r="47" spans="1:30" x14ac:dyDescent="0.25">
      <c r="A47" s="7"/>
      <c r="B47" s="94"/>
      <c r="C47" s="34"/>
      <c r="D47" s="94"/>
      <c r="E47" s="95"/>
      <c r="G47" s="34"/>
      <c r="H47" s="38"/>
      <c r="I47" s="34"/>
      <c r="J47" s="21"/>
      <c r="K47" s="21"/>
      <c r="L47" s="21"/>
      <c r="M47" s="34"/>
      <c r="N47" s="34"/>
      <c r="O47" s="34"/>
      <c r="P47" s="34"/>
      <c r="Q47" s="120"/>
      <c r="R47" s="120"/>
      <c r="S47" s="120"/>
      <c r="T47" s="120"/>
      <c r="U47" s="120"/>
      <c r="V47" s="34"/>
      <c r="W47" s="94"/>
      <c r="X47" s="34"/>
      <c r="Y47" s="79"/>
      <c r="Z47" s="79"/>
      <c r="AA47" s="79"/>
      <c r="AB47" s="79"/>
      <c r="AC47" s="79"/>
      <c r="AD47" s="79"/>
    </row>
    <row r="48" spans="1:30" x14ac:dyDescent="0.25">
      <c r="A48" s="7"/>
      <c r="B48" s="94"/>
      <c r="C48" s="34"/>
      <c r="D48" s="94"/>
      <c r="E48" s="95"/>
      <c r="G48" s="34"/>
      <c r="H48" s="38"/>
      <c r="I48" s="34"/>
      <c r="J48" s="21"/>
      <c r="K48" s="21"/>
      <c r="L48" s="21"/>
      <c r="M48" s="34"/>
      <c r="N48" s="34"/>
      <c r="O48" s="34"/>
      <c r="P48" s="34"/>
      <c r="Q48" s="120"/>
      <c r="R48" s="120"/>
      <c r="S48" s="120"/>
      <c r="T48" s="120"/>
      <c r="U48" s="120"/>
      <c r="V48" s="34"/>
      <c r="W48" s="94"/>
      <c r="X48" s="34"/>
      <c r="Y48" s="79"/>
      <c r="Z48" s="79"/>
      <c r="AA48" s="79"/>
      <c r="AB48" s="79"/>
      <c r="AC48" s="79"/>
      <c r="AD48" s="79"/>
    </row>
    <row r="49" spans="1:30" x14ac:dyDescent="0.25">
      <c r="A49" s="7"/>
      <c r="B49" s="94"/>
      <c r="C49" s="34"/>
      <c r="D49" s="94"/>
      <c r="E49" s="95"/>
      <c r="G49" s="34"/>
      <c r="H49" s="38"/>
      <c r="I49" s="34"/>
      <c r="J49" s="21"/>
      <c r="K49" s="21"/>
      <c r="L49" s="21"/>
      <c r="M49" s="34"/>
      <c r="N49" s="34"/>
      <c r="O49" s="34"/>
      <c r="P49" s="34"/>
      <c r="Q49" s="120"/>
      <c r="R49" s="120"/>
      <c r="S49" s="120"/>
      <c r="T49" s="120"/>
      <c r="U49" s="120"/>
      <c r="V49" s="34"/>
      <c r="W49" s="94"/>
      <c r="X49" s="34"/>
      <c r="Y49" s="79"/>
      <c r="Z49" s="79"/>
      <c r="AA49" s="79"/>
      <c r="AB49" s="79"/>
      <c r="AC49" s="79"/>
      <c r="AD49" s="79"/>
    </row>
    <row r="50" spans="1:30" x14ac:dyDescent="0.25">
      <c r="A50" s="7"/>
      <c r="B50" s="94"/>
      <c r="C50" s="34"/>
      <c r="D50" s="94"/>
      <c r="E50" s="95"/>
      <c r="G50" s="34"/>
      <c r="H50" s="38"/>
      <c r="I50" s="34"/>
      <c r="J50" s="21"/>
      <c r="K50" s="21"/>
      <c r="L50" s="21"/>
      <c r="M50" s="34"/>
      <c r="N50" s="34"/>
      <c r="O50" s="34"/>
      <c r="P50" s="34"/>
      <c r="Q50" s="120"/>
      <c r="R50" s="120"/>
      <c r="S50" s="120"/>
      <c r="T50" s="120"/>
      <c r="U50" s="120"/>
      <c r="V50" s="34"/>
      <c r="W50" s="94"/>
      <c r="X50" s="34"/>
      <c r="Y50" s="79"/>
      <c r="Z50" s="79"/>
      <c r="AA50" s="79"/>
      <c r="AB50" s="79"/>
      <c r="AC50" s="79"/>
      <c r="AD50" s="79"/>
    </row>
    <row r="51" spans="1:30" x14ac:dyDescent="0.25">
      <c r="A51" s="7"/>
      <c r="B51" s="94"/>
      <c r="C51" s="34"/>
      <c r="D51" s="94"/>
      <c r="E51" s="95"/>
      <c r="G51" s="34"/>
      <c r="H51" s="38"/>
      <c r="I51" s="34"/>
      <c r="J51" s="21"/>
      <c r="K51" s="21"/>
      <c r="L51" s="21"/>
      <c r="M51" s="34"/>
      <c r="N51" s="34"/>
      <c r="O51" s="34"/>
      <c r="P51" s="34"/>
      <c r="Q51" s="120"/>
      <c r="R51" s="120"/>
      <c r="S51" s="120"/>
      <c r="T51" s="120"/>
      <c r="U51" s="120"/>
      <c r="V51" s="34"/>
      <c r="W51" s="94"/>
      <c r="X51" s="34"/>
      <c r="Y51" s="79"/>
      <c r="Z51" s="79"/>
      <c r="AA51" s="79"/>
      <c r="AB51" s="79"/>
      <c r="AC51" s="79"/>
      <c r="AD51" s="79"/>
    </row>
    <row r="52" spans="1:30" x14ac:dyDescent="0.25">
      <c r="A52" s="7"/>
      <c r="B52" s="94"/>
      <c r="C52" s="34"/>
      <c r="D52" s="94"/>
      <c r="E52" s="95"/>
      <c r="G52" s="34"/>
      <c r="H52" s="38"/>
      <c r="I52" s="34"/>
      <c r="J52" s="21"/>
      <c r="K52" s="21"/>
      <c r="L52" s="21"/>
      <c r="M52" s="34"/>
      <c r="N52" s="34"/>
      <c r="O52" s="34"/>
      <c r="P52" s="34"/>
      <c r="Q52" s="120"/>
      <c r="R52" s="120"/>
      <c r="S52" s="120"/>
      <c r="T52" s="120"/>
      <c r="U52" s="120"/>
      <c r="V52" s="34"/>
      <c r="W52" s="94"/>
      <c r="X52" s="34"/>
      <c r="Y52" s="79"/>
      <c r="Z52" s="79"/>
      <c r="AA52" s="79"/>
      <c r="AB52" s="79"/>
      <c r="AC52" s="79"/>
      <c r="AD52" s="79"/>
    </row>
    <row r="53" spans="1:30" x14ac:dyDescent="0.25">
      <c r="A53" s="7"/>
      <c r="B53" s="94"/>
      <c r="C53" s="34"/>
      <c r="D53" s="94"/>
      <c r="E53" s="95"/>
      <c r="G53" s="34"/>
      <c r="H53" s="38"/>
      <c r="I53" s="34"/>
      <c r="J53" s="21"/>
      <c r="K53" s="21"/>
      <c r="L53" s="21"/>
      <c r="M53" s="34"/>
      <c r="N53" s="34"/>
      <c r="O53" s="34"/>
      <c r="P53" s="34"/>
      <c r="Q53" s="120"/>
      <c r="R53" s="120"/>
      <c r="S53" s="120"/>
      <c r="T53" s="120"/>
      <c r="U53" s="120"/>
      <c r="V53" s="34"/>
      <c r="W53" s="94"/>
      <c r="X53" s="34"/>
      <c r="Y53" s="79"/>
      <c r="Z53" s="79"/>
      <c r="AA53" s="79"/>
      <c r="AB53" s="79"/>
      <c r="AC53" s="79"/>
      <c r="AD53" s="79"/>
    </row>
    <row r="54" spans="1:30" x14ac:dyDescent="0.25">
      <c r="A54" s="7"/>
      <c r="B54" s="94"/>
      <c r="C54" s="34"/>
      <c r="D54" s="94"/>
      <c r="E54" s="95"/>
      <c r="G54" s="34"/>
      <c r="H54" s="38"/>
      <c r="I54" s="34"/>
      <c r="J54" s="21"/>
      <c r="K54" s="21"/>
      <c r="L54" s="21"/>
      <c r="M54" s="34"/>
      <c r="N54" s="34"/>
      <c r="O54" s="34"/>
      <c r="P54" s="34"/>
      <c r="Q54" s="120"/>
      <c r="R54" s="120"/>
      <c r="S54" s="120"/>
      <c r="T54" s="120"/>
      <c r="U54" s="120"/>
      <c r="V54" s="34"/>
      <c r="W54" s="94"/>
      <c r="X54" s="34"/>
      <c r="Y54" s="79"/>
      <c r="Z54" s="79"/>
      <c r="AA54" s="79"/>
      <c r="AB54" s="79"/>
      <c r="AC54" s="79"/>
      <c r="AD54" s="79"/>
    </row>
    <row r="55" spans="1:30" x14ac:dyDescent="0.25">
      <c r="A55" s="7"/>
      <c r="B55" s="94"/>
      <c r="C55" s="34"/>
      <c r="D55" s="94"/>
      <c r="E55" s="95"/>
      <c r="G55" s="34"/>
      <c r="H55" s="38"/>
      <c r="I55" s="34"/>
      <c r="J55" s="21"/>
      <c r="K55" s="21"/>
      <c r="L55" s="21"/>
      <c r="M55" s="34"/>
      <c r="N55" s="34"/>
      <c r="O55" s="34"/>
      <c r="P55" s="34"/>
      <c r="Q55" s="120"/>
      <c r="R55" s="120"/>
      <c r="S55" s="120"/>
      <c r="T55" s="120"/>
      <c r="U55" s="120"/>
      <c r="V55" s="34"/>
      <c r="W55" s="94"/>
      <c r="X55" s="34"/>
      <c r="Y55" s="79"/>
      <c r="Z55" s="79"/>
      <c r="AA55" s="79"/>
      <c r="AB55" s="79"/>
      <c r="AC55" s="79"/>
      <c r="AD55" s="79"/>
    </row>
    <row r="56" spans="1:30" x14ac:dyDescent="0.25">
      <c r="A56" s="7"/>
      <c r="B56" s="94"/>
      <c r="C56" s="34"/>
      <c r="D56" s="94"/>
      <c r="E56" s="95"/>
      <c r="G56" s="34"/>
      <c r="H56" s="38"/>
      <c r="I56" s="34"/>
      <c r="J56" s="21"/>
      <c r="K56" s="21"/>
      <c r="L56" s="21"/>
      <c r="M56" s="34"/>
      <c r="N56" s="34"/>
      <c r="O56" s="34"/>
      <c r="P56" s="34"/>
      <c r="Q56" s="120"/>
      <c r="R56" s="120"/>
      <c r="S56" s="120"/>
      <c r="T56" s="120"/>
      <c r="U56" s="120"/>
      <c r="V56" s="34"/>
      <c r="W56" s="94"/>
      <c r="X56" s="34"/>
      <c r="Y56" s="79"/>
      <c r="Z56" s="79"/>
      <c r="AA56" s="79"/>
      <c r="AB56" s="79"/>
      <c r="AC56" s="79"/>
      <c r="AD56" s="79"/>
    </row>
    <row r="57" spans="1:30" x14ac:dyDescent="0.25">
      <c r="A57" s="7"/>
      <c r="B57" s="94"/>
      <c r="C57" s="34"/>
      <c r="D57" s="94"/>
      <c r="E57" s="95"/>
      <c r="G57" s="34"/>
      <c r="H57" s="38"/>
      <c r="I57" s="34"/>
      <c r="J57" s="21"/>
      <c r="K57" s="21"/>
      <c r="L57" s="21"/>
      <c r="M57" s="34"/>
      <c r="N57" s="34"/>
      <c r="O57" s="34"/>
      <c r="P57" s="34"/>
      <c r="Q57" s="120"/>
      <c r="R57" s="120"/>
      <c r="S57" s="120"/>
      <c r="T57" s="120"/>
      <c r="U57" s="120"/>
      <c r="V57" s="34"/>
      <c r="W57" s="94"/>
      <c r="X57" s="34"/>
      <c r="Y57" s="79"/>
      <c r="Z57" s="79"/>
      <c r="AA57" s="79"/>
      <c r="AB57" s="79"/>
      <c r="AC57" s="79"/>
      <c r="AD57" s="79"/>
    </row>
    <row r="58" spans="1:30" x14ac:dyDescent="0.25">
      <c r="A58" s="7"/>
      <c r="B58" s="94"/>
      <c r="C58" s="34"/>
      <c r="D58" s="94"/>
      <c r="E58" s="95"/>
      <c r="G58" s="34"/>
      <c r="H58" s="38"/>
      <c r="I58" s="34"/>
      <c r="J58" s="21"/>
      <c r="K58" s="21"/>
      <c r="L58" s="21"/>
      <c r="M58" s="34"/>
      <c r="N58" s="34"/>
      <c r="O58" s="34"/>
      <c r="P58" s="34"/>
      <c r="Q58" s="120"/>
      <c r="R58" s="120"/>
      <c r="S58" s="120"/>
      <c r="T58" s="120"/>
      <c r="U58" s="120"/>
      <c r="V58" s="34"/>
      <c r="W58" s="94"/>
      <c r="X58" s="34"/>
      <c r="Y58" s="79"/>
      <c r="Z58" s="79"/>
      <c r="AA58" s="79"/>
      <c r="AB58" s="79"/>
      <c r="AC58" s="79"/>
      <c r="AD58" s="79"/>
    </row>
    <row r="59" spans="1:30" x14ac:dyDescent="0.25">
      <c r="A59" s="7"/>
      <c r="B59" s="94"/>
      <c r="C59" s="34"/>
      <c r="D59" s="94"/>
      <c r="E59" s="95"/>
      <c r="G59" s="34"/>
      <c r="H59" s="38"/>
      <c r="I59" s="34"/>
      <c r="J59" s="21"/>
      <c r="K59" s="21"/>
      <c r="L59" s="21"/>
      <c r="M59" s="34"/>
      <c r="N59" s="34"/>
      <c r="O59" s="34"/>
      <c r="P59" s="34"/>
      <c r="Q59" s="120"/>
      <c r="R59" s="120"/>
      <c r="S59" s="120"/>
      <c r="T59" s="120"/>
      <c r="U59" s="120"/>
      <c r="V59" s="34"/>
      <c r="W59" s="94"/>
      <c r="X59" s="34"/>
      <c r="Y59" s="79"/>
      <c r="Z59" s="79"/>
      <c r="AA59" s="79"/>
      <c r="AB59" s="79"/>
      <c r="AC59" s="79"/>
      <c r="AD59" s="79"/>
    </row>
    <row r="60" spans="1:30" x14ac:dyDescent="0.25">
      <c r="A60" s="7"/>
      <c r="B60" s="94"/>
      <c r="C60" s="34"/>
      <c r="D60" s="94"/>
      <c r="E60" s="95"/>
      <c r="G60" s="34"/>
      <c r="H60" s="38"/>
      <c r="I60" s="34"/>
      <c r="J60" s="21"/>
      <c r="K60" s="21"/>
      <c r="L60" s="21"/>
      <c r="M60" s="34"/>
      <c r="N60" s="34"/>
      <c r="O60" s="34"/>
      <c r="P60" s="34"/>
      <c r="Q60" s="120"/>
      <c r="R60" s="120"/>
      <c r="S60" s="120"/>
      <c r="T60" s="120"/>
      <c r="U60" s="120"/>
      <c r="V60" s="34"/>
      <c r="W60" s="94"/>
      <c r="X60" s="34"/>
      <c r="Y60" s="79"/>
      <c r="Z60" s="79"/>
      <c r="AA60" s="79"/>
      <c r="AB60" s="79"/>
      <c r="AC60" s="79"/>
      <c r="AD60" s="79"/>
    </row>
    <row r="61" spans="1:30" x14ac:dyDescent="0.25">
      <c r="A61" s="7"/>
      <c r="B61" s="94"/>
      <c r="C61" s="34"/>
      <c r="D61" s="94"/>
      <c r="E61" s="95"/>
      <c r="G61" s="34"/>
      <c r="H61" s="38"/>
      <c r="I61" s="34"/>
      <c r="J61" s="21"/>
      <c r="K61" s="21"/>
      <c r="L61" s="21"/>
      <c r="M61" s="34"/>
      <c r="N61" s="34"/>
      <c r="O61" s="34"/>
      <c r="P61" s="34"/>
      <c r="Q61" s="120"/>
      <c r="R61" s="120"/>
      <c r="S61" s="120"/>
      <c r="T61" s="120"/>
      <c r="U61" s="120"/>
      <c r="V61" s="34"/>
      <c r="W61" s="94"/>
      <c r="X61" s="34"/>
      <c r="Y61" s="79"/>
      <c r="Z61" s="79"/>
      <c r="AA61" s="79"/>
      <c r="AB61" s="79"/>
      <c r="AC61" s="79"/>
      <c r="AD61" s="79"/>
    </row>
    <row r="62" spans="1:30" x14ac:dyDescent="0.25">
      <c r="A62" s="7"/>
      <c r="B62" s="94"/>
      <c r="C62" s="34"/>
      <c r="D62" s="94"/>
      <c r="E62" s="95"/>
      <c r="G62" s="34"/>
      <c r="H62" s="38"/>
      <c r="I62" s="34"/>
      <c r="J62" s="21"/>
      <c r="K62" s="21"/>
      <c r="L62" s="21"/>
      <c r="M62" s="34"/>
      <c r="N62" s="34"/>
      <c r="O62" s="34"/>
      <c r="P62" s="34"/>
      <c r="Q62" s="120"/>
      <c r="R62" s="120"/>
      <c r="S62" s="120"/>
      <c r="T62" s="120"/>
      <c r="U62" s="120"/>
      <c r="V62" s="34"/>
      <c r="W62" s="94"/>
      <c r="X62" s="34"/>
      <c r="Y62" s="79"/>
      <c r="Z62" s="79"/>
      <c r="AA62" s="79"/>
      <c r="AB62" s="79"/>
      <c r="AC62" s="79"/>
      <c r="AD62" s="79"/>
    </row>
  </sheetData>
  <sortState ref="B6:X7">
    <sortCondition descending="1" ref="B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2020-09-06T09:52:38Z</dcterms:modified>
</cp:coreProperties>
</file>