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8" i="3" l="1"/>
  <c r="O15" i="3"/>
  <c r="N15" i="3"/>
  <c r="M15" i="3"/>
  <c r="L15" i="3"/>
  <c r="K15" i="3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K18" i="3" l="1"/>
  <c r="H18" i="3"/>
  <c r="I18" i="3"/>
  <c r="O16" i="3"/>
  <c r="O17" i="3"/>
  <c r="M18" i="3"/>
  <c r="N17" i="3"/>
  <c r="N16" i="3"/>
  <c r="M17" i="3"/>
  <c r="M16" i="3"/>
  <c r="F18" i="3"/>
  <c r="L16" i="3"/>
  <c r="L17" i="3"/>
  <c r="N18" i="3" l="1"/>
  <c r="L18" i="3"/>
  <c r="AB16" i="1" l="1"/>
  <c r="T16" i="1"/>
  <c r="S16" i="1"/>
  <c r="R16" i="1"/>
  <c r="Q16" i="1"/>
  <c r="P16" i="1"/>
</calcChain>
</file>

<file path=xl/sharedStrings.xml><?xml version="1.0" encoding="utf-8"?>
<sst xmlns="http://schemas.openxmlformats.org/spreadsheetml/2006/main" count="187" uniqueCount="73">
  <si>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</si>
  <si>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</si>
  <si>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</si>
  <si>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</si>
  <si>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</si>
  <si>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</si>
  <si>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</si>
  <si>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</si>
  <si>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</si>
  <si>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</si>
  <si>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</si>
  <si>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</si>
  <si>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</si>
  <si>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</si>
  <si>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</si>
  <si>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</si>
  <si>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</si>
  <si>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</si>
  <si>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</si>
  <si>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</si>
  <si>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</si>
  <si>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</si>
  <si>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</si>
  <si>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</si>
  <si>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</si>
  <si>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</si>
  <si>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</si>
  <si>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</si>
  <si>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</si>
  <si>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</si>
  <si>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</si>
  <si>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</si>
  <si>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</si>
  <si>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</si>
  <si>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</si>
  <si>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PattU</t>
  </si>
  <si>
    <t>10.</t>
  </si>
  <si>
    <t>18.05. 1994  MuPS - PattU  1-1  (8-3, 4-9, 0-0)</t>
  </si>
  <si>
    <t xml:space="preserve">  28 v   2 kk 13 pv</t>
  </si>
  <si>
    <t>02.06. 1994  ViVe - PattU  0-2  (0-7, 1-2)</t>
  </si>
  <si>
    <t xml:space="preserve">  28 v   2 kk 28 pv</t>
  </si>
  <si>
    <t>1.</t>
  </si>
  <si>
    <t>ykköspesis</t>
  </si>
  <si>
    <t>3.</t>
  </si>
  <si>
    <t>Seurat</t>
  </si>
  <si>
    <t>PattU = Pattijoen Urheilijat  (1928)</t>
  </si>
  <si>
    <t>29.08. 1992  PattU - SiiPe  3-16</t>
  </si>
  <si>
    <t xml:space="preserve">  26 v   5 kk 24 pv</t>
  </si>
  <si>
    <t>x</t>
  </si>
  <si>
    <t>6.  ottelu</t>
  </si>
  <si>
    <t>11.  ottelu</t>
  </si>
  <si>
    <t>YKKÖSPESIS</t>
  </si>
  <si>
    <t>Heino Kotila</t>
  </si>
  <si>
    <t>6.</t>
  </si>
  <si>
    <t>suomensarja</t>
  </si>
  <si>
    <t>2.</t>
  </si>
  <si>
    <t>4.</t>
  </si>
  <si>
    <t>5.3.1966   Pattijoki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</si>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</sst>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6" customWidth="1"/>
    <col min="16" max="20" width="5.7109375" style="76" customWidth="1"/>
    <col min="21" max="21" width="8.7109375" style="76" customWidth="1"/>
    <col min="22" max="22" width="0.7109375" style="36" customWidth="1"/>
    <col min="23" max="27" width="5.7109375" style="76" customWidth="1"/>
    <col min="28" max="28" width="8.7109375" style="76" customWidth="1"/>
    <col min="29" max="29" width="0.7109375" style="36" customWidth="1"/>
    <col min="30" max="35" width="5.7109375" style="76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52</v>
      </c>
      <c r="C1" s="3"/>
      <c r="D1" s="4"/>
      <c r="E1" s="5" t="s">
        <v>57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8"/>
      <c r="W2" s="22" t="s">
        <v>16</v>
      </c>
      <c r="X2" s="14"/>
      <c r="Y2" s="14"/>
      <c r="Z2" s="14"/>
      <c r="AA2" s="14"/>
      <c r="AB2" s="14"/>
      <c r="AC2" s="88"/>
      <c r="AD2" s="22" t="s">
        <v>58</v>
      </c>
      <c r="AE2" s="14"/>
      <c r="AF2" s="14"/>
      <c r="AG2" s="20"/>
      <c r="AH2" s="14" t="s">
        <v>59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124">
        <v>1986</v>
      </c>
      <c r="C4" s="124" t="s">
        <v>41</v>
      </c>
      <c r="D4" s="125" t="s">
        <v>35</v>
      </c>
      <c r="E4" s="124"/>
      <c r="F4" s="126" t="s">
        <v>72</v>
      </c>
      <c r="G4" s="127"/>
      <c r="H4" s="124"/>
      <c r="I4" s="124"/>
      <c r="J4" s="124"/>
      <c r="K4" s="124"/>
      <c r="L4" s="124"/>
      <c r="M4" s="124"/>
      <c r="N4" s="128"/>
      <c r="O4" s="36"/>
      <c r="P4" s="29"/>
      <c r="Q4" s="29"/>
      <c r="R4" s="29"/>
      <c r="S4" s="29"/>
      <c r="T4" s="29"/>
      <c r="U4" s="29"/>
      <c r="V4" s="36"/>
      <c r="W4" s="31"/>
      <c r="X4" s="31"/>
      <c r="Y4" s="31"/>
      <c r="Z4" s="31"/>
      <c r="AA4" s="31"/>
      <c r="AB4" s="66"/>
      <c r="AC4" s="36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80">
        <v>1987</v>
      </c>
      <c r="C5" s="80" t="s">
        <v>53</v>
      </c>
      <c r="D5" s="81" t="s">
        <v>35</v>
      </c>
      <c r="E5" s="80"/>
      <c r="F5" s="82" t="s">
        <v>54</v>
      </c>
      <c r="G5" s="83"/>
      <c r="H5" s="80"/>
      <c r="I5" s="80"/>
      <c r="J5" s="80"/>
      <c r="K5" s="80"/>
      <c r="L5" s="80"/>
      <c r="M5" s="80"/>
      <c r="N5" s="84"/>
      <c r="O5" s="36"/>
      <c r="P5" s="29"/>
      <c r="Q5" s="29"/>
      <c r="R5" s="29"/>
      <c r="S5" s="29"/>
      <c r="T5" s="29"/>
      <c r="U5" s="29"/>
      <c r="V5" s="36"/>
      <c r="W5" s="31"/>
      <c r="X5" s="31"/>
      <c r="Y5" s="31"/>
      <c r="Z5" s="31"/>
      <c r="AA5" s="31"/>
      <c r="AB5" s="66"/>
      <c r="AC5" s="36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80">
        <v>1988</v>
      </c>
      <c r="C6" s="80" t="s">
        <v>53</v>
      </c>
      <c r="D6" s="81" t="s">
        <v>35</v>
      </c>
      <c r="E6" s="80"/>
      <c r="F6" s="82" t="s">
        <v>54</v>
      </c>
      <c r="G6" s="83"/>
      <c r="H6" s="80"/>
      <c r="I6" s="80"/>
      <c r="J6" s="80"/>
      <c r="K6" s="80"/>
      <c r="L6" s="80"/>
      <c r="M6" s="80"/>
      <c r="N6" s="84"/>
      <c r="O6" s="36"/>
      <c r="P6" s="29"/>
      <c r="Q6" s="29"/>
      <c r="R6" s="29"/>
      <c r="S6" s="29"/>
      <c r="T6" s="29"/>
      <c r="U6" s="29"/>
      <c r="V6" s="36"/>
      <c r="W6" s="31"/>
      <c r="X6" s="31"/>
      <c r="Y6" s="31"/>
      <c r="Z6" s="31"/>
      <c r="AA6" s="31"/>
      <c r="AB6" s="66"/>
      <c r="AC6" s="36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">
      <c r="A7" s="9"/>
      <c r="B7" s="80">
        <v>1989</v>
      </c>
      <c r="C7" s="80" t="s">
        <v>53</v>
      </c>
      <c r="D7" s="81" t="s">
        <v>35</v>
      </c>
      <c r="E7" s="80"/>
      <c r="F7" s="82" t="s">
        <v>54</v>
      </c>
      <c r="G7" s="83"/>
      <c r="H7" s="80"/>
      <c r="I7" s="80"/>
      <c r="J7" s="80"/>
      <c r="K7" s="80"/>
      <c r="L7" s="80"/>
      <c r="M7" s="80"/>
      <c r="N7" s="84"/>
      <c r="O7" s="24"/>
      <c r="P7" s="29"/>
      <c r="Q7" s="29"/>
      <c r="R7" s="29"/>
      <c r="S7" s="29"/>
      <c r="T7" s="29"/>
      <c r="U7" s="29"/>
      <c r="V7" s="24"/>
      <c r="W7" s="31"/>
      <c r="X7" s="31"/>
      <c r="Y7" s="31"/>
      <c r="Z7" s="31"/>
      <c r="AA7" s="31"/>
      <c r="AB7" s="66"/>
      <c r="AC7" s="24"/>
      <c r="AD7" s="29"/>
      <c r="AE7" s="2"/>
      <c r="AF7" s="2"/>
      <c r="AG7" s="29"/>
      <c r="AH7" s="29"/>
      <c r="AI7" s="29"/>
      <c r="AJ7" s="9"/>
    </row>
    <row r="8" spans="1:36" s="23" customFormat="1" ht="15" customHeight="1" x14ac:dyDescent="0.2">
      <c r="A8" s="9"/>
      <c r="B8" s="80">
        <v>1990</v>
      </c>
      <c r="C8" s="80" t="s">
        <v>56</v>
      </c>
      <c r="D8" s="86" t="s">
        <v>35</v>
      </c>
      <c r="E8" s="80"/>
      <c r="F8" s="87" t="s">
        <v>54</v>
      </c>
      <c r="G8" s="85"/>
      <c r="H8" s="83"/>
      <c r="I8" s="80"/>
      <c r="J8" s="80"/>
      <c r="K8" s="80"/>
      <c r="L8" s="80"/>
      <c r="M8" s="80"/>
      <c r="N8" s="80"/>
      <c r="O8" s="24"/>
      <c r="P8" s="29"/>
      <c r="Q8" s="29"/>
      <c r="R8" s="29"/>
      <c r="S8" s="29"/>
      <c r="T8" s="29"/>
      <c r="U8" s="29"/>
      <c r="V8" s="24"/>
      <c r="W8" s="31"/>
      <c r="X8" s="31"/>
      <c r="Y8" s="31"/>
      <c r="Z8" s="31"/>
      <c r="AA8" s="31"/>
      <c r="AB8" s="66"/>
      <c r="AC8" s="24"/>
      <c r="AD8" s="29"/>
      <c r="AE8" s="2"/>
      <c r="AF8" s="2"/>
      <c r="AG8" s="29"/>
      <c r="AH8" s="29"/>
      <c r="AI8" s="29"/>
      <c r="AJ8" s="9"/>
    </row>
    <row r="9" spans="1:36" s="23" customFormat="1" ht="15" customHeight="1" x14ac:dyDescent="0.25">
      <c r="A9" s="9"/>
      <c r="B9" s="80">
        <v>1991</v>
      </c>
      <c r="C9" s="80" t="s">
        <v>55</v>
      </c>
      <c r="D9" s="86" t="s">
        <v>35</v>
      </c>
      <c r="E9" s="80"/>
      <c r="F9" s="87" t="s">
        <v>54</v>
      </c>
      <c r="G9" s="85"/>
      <c r="H9" s="83"/>
      <c r="I9" s="80"/>
      <c r="J9" s="80"/>
      <c r="K9" s="80"/>
      <c r="L9" s="80"/>
      <c r="M9" s="80"/>
      <c r="N9" s="80"/>
      <c r="O9" s="36"/>
      <c r="P9" s="29"/>
      <c r="Q9" s="29"/>
      <c r="R9" s="29"/>
      <c r="S9" s="29"/>
      <c r="T9" s="29"/>
      <c r="U9" s="29"/>
      <c r="V9" s="36"/>
      <c r="W9" s="31"/>
      <c r="X9" s="31"/>
      <c r="Y9" s="31"/>
      <c r="Z9" s="31"/>
      <c r="AA9" s="31"/>
      <c r="AB9" s="66"/>
      <c r="AC9" s="36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5">
        <v>1992</v>
      </c>
      <c r="C10" s="25" t="s">
        <v>43</v>
      </c>
      <c r="D10" s="26" t="s">
        <v>35</v>
      </c>
      <c r="E10" s="25"/>
      <c r="F10" s="27" t="s">
        <v>42</v>
      </c>
      <c r="G10" s="78"/>
      <c r="H10" s="28"/>
      <c r="I10" s="25"/>
      <c r="J10" s="25"/>
      <c r="K10" s="25"/>
      <c r="L10" s="25"/>
      <c r="M10" s="25"/>
      <c r="N10" s="25"/>
      <c r="O10" s="36"/>
      <c r="P10" s="29"/>
      <c r="Q10" s="29"/>
      <c r="R10" s="29"/>
      <c r="S10" s="29"/>
      <c r="T10" s="29"/>
      <c r="U10" s="29"/>
      <c r="V10" s="36"/>
      <c r="W10" s="31">
        <v>2</v>
      </c>
      <c r="X10" s="31">
        <v>0</v>
      </c>
      <c r="Y10" s="31">
        <v>0</v>
      </c>
      <c r="Z10" s="31">
        <v>1</v>
      </c>
      <c r="AA10" s="31">
        <v>5</v>
      </c>
      <c r="AB10" s="66">
        <v>0.83299999999999996</v>
      </c>
      <c r="AC10" s="36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5">
        <v>1993</v>
      </c>
      <c r="C11" s="25" t="s">
        <v>41</v>
      </c>
      <c r="D11" s="26" t="s">
        <v>35</v>
      </c>
      <c r="E11" s="25"/>
      <c r="F11" s="27" t="s">
        <v>42</v>
      </c>
      <c r="G11" s="78"/>
      <c r="H11" s="28"/>
      <c r="I11" s="25"/>
      <c r="J11" s="25"/>
      <c r="K11" s="25"/>
      <c r="L11" s="25"/>
      <c r="M11" s="25"/>
      <c r="N11" s="25"/>
      <c r="O11" s="36"/>
      <c r="P11" s="29"/>
      <c r="Q11" s="29"/>
      <c r="R11" s="30"/>
      <c r="S11" s="29"/>
      <c r="T11" s="29"/>
      <c r="U11" s="29"/>
      <c r="V11" s="36"/>
      <c r="W11" s="31"/>
      <c r="X11" s="31"/>
      <c r="Y11" s="31"/>
      <c r="Z11" s="31"/>
      <c r="AA11" s="31"/>
      <c r="AB11" s="66"/>
      <c r="AC11" s="36"/>
      <c r="AD11" s="29"/>
      <c r="AE11" s="2"/>
      <c r="AF11" s="32"/>
      <c r="AG11" s="30"/>
      <c r="AH11" s="33"/>
      <c r="AI11" s="29"/>
      <c r="AJ11" s="9"/>
    </row>
    <row r="12" spans="1:36" s="23" customFormat="1" ht="15" customHeight="1" x14ac:dyDescent="0.25">
      <c r="A12" s="9"/>
      <c r="B12" s="29">
        <v>1994</v>
      </c>
      <c r="C12" s="29" t="s">
        <v>36</v>
      </c>
      <c r="D12" s="34" t="s">
        <v>35</v>
      </c>
      <c r="E12" s="29">
        <v>33</v>
      </c>
      <c r="F12" s="29">
        <v>2</v>
      </c>
      <c r="G12" s="29">
        <v>14</v>
      </c>
      <c r="H12" s="29">
        <v>13</v>
      </c>
      <c r="I12" s="29">
        <v>83</v>
      </c>
      <c r="J12" s="29">
        <v>35</v>
      </c>
      <c r="K12" s="29">
        <v>18</v>
      </c>
      <c r="L12" s="29">
        <v>14</v>
      </c>
      <c r="M12" s="29">
        <v>16</v>
      </c>
      <c r="N12" s="35">
        <v>0.435</v>
      </c>
      <c r="O12" s="36"/>
      <c r="P12" s="29"/>
      <c r="Q12" s="29"/>
      <c r="R12" s="29"/>
      <c r="S12" s="29"/>
      <c r="T12" s="29"/>
      <c r="U12" s="29"/>
      <c r="V12" s="36"/>
      <c r="W12" s="31"/>
      <c r="X12" s="31"/>
      <c r="Y12" s="31"/>
      <c r="Z12" s="31"/>
      <c r="AA12" s="31"/>
      <c r="AB12" s="66"/>
      <c r="AC12" s="36"/>
      <c r="AD12" s="29"/>
      <c r="AE12" s="29"/>
      <c r="AF12" s="30"/>
      <c r="AG12" s="30"/>
      <c r="AH12" s="33"/>
      <c r="AI12" s="29"/>
      <c r="AJ12" s="9"/>
    </row>
    <row r="13" spans="1:36" s="23" customFormat="1" ht="15" customHeight="1" x14ac:dyDescent="0.25">
      <c r="A13" s="9"/>
      <c r="B13" s="29">
        <v>1995</v>
      </c>
      <c r="C13" s="29" t="s">
        <v>34</v>
      </c>
      <c r="D13" s="34" t="s">
        <v>35</v>
      </c>
      <c r="E13" s="29">
        <v>26</v>
      </c>
      <c r="F13" s="29">
        <v>0</v>
      </c>
      <c r="G13" s="29">
        <v>6</v>
      </c>
      <c r="H13" s="29">
        <v>6</v>
      </c>
      <c r="I13" s="29">
        <v>57</v>
      </c>
      <c r="J13" s="29">
        <v>37</v>
      </c>
      <c r="K13" s="29">
        <v>7</v>
      </c>
      <c r="L13" s="29">
        <v>7</v>
      </c>
      <c r="M13" s="29">
        <v>6</v>
      </c>
      <c r="N13" s="35">
        <v>0.37</v>
      </c>
      <c r="O13" s="36"/>
      <c r="P13" s="29"/>
      <c r="Q13" s="29"/>
      <c r="R13" s="29"/>
      <c r="S13" s="29"/>
      <c r="T13" s="29"/>
      <c r="U13" s="29"/>
      <c r="V13" s="36"/>
      <c r="W13" s="31">
        <v>6</v>
      </c>
      <c r="X13" s="31">
        <v>0</v>
      </c>
      <c r="Y13" s="31">
        <v>0</v>
      </c>
      <c r="Z13" s="31">
        <v>3</v>
      </c>
      <c r="AA13" s="31">
        <v>13</v>
      </c>
      <c r="AB13" s="66">
        <v>3.4000000000000002E-2</v>
      </c>
      <c r="AC13" s="36"/>
      <c r="AD13" s="29"/>
      <c r="AE13" s="2"/>
      <c r="AF13" s="32"/>
      <c r="AG13" s="30"/>
      <c r="AH13" s="33"/>
      <c r="AI13" s="29"/>
      <c r="AJ13" s="9"/>
    </row>
    <row r="14" spans="1:36" s="23" customFormat="1" ht="15" customHeight="1" x14ac:dyDescent="0.25">
      <c r="A14" s="9"/>
      <c r="B14" s="25">
        <v>1996</v>
      </c>
      <c r="C14" s="25" t="s">
        <v>41</v>
      </c>
      <c r="D14" s="26" t="s">
        <v>35</v>
      </c>
      <c r="E14" s="25"/>
      <c r="F14" s="37" t="s">
        <v>42</v>
      </c>
      <c r="G14" s="38"/>
      <c r="H14" s="28"/>
      <c r="I14" s="25"/>
      <c r="J14" s="25"/>
      <c r="K14" s="25"/>
      <c r="L14" s="25"/>
      <c r="M14" s="25"/>
      <c r="N14" s="25"/>
      <c r="O14" s="36"/>
      <c r="P14" s="29"/>
      <c r="Q14" s="29"/>
      <c r="R14" s="29"/>
      <c r="S14" s="29"/>
      <c r="T14" s="29"/>
      <c r="U14" s="29"/>
      <c r="V14" s="36"/>
      <c r="W14" s="31"/>
      <c r="X14" s="31"/>
      <c r="Y14" s="31"/>
      <c r="Z14" s="31"/>
      <c r="AA14" s="31"/>
      <c r="AB14" s="66"/>
      <c r="AC14" s="36"/>
      <c r="AD14" s="29"/>
      <c r="AE14" s="29"/>
      <c r="AF14" s="30"/>
      <c r="AG14" s="30"/>
      <c r="AH14" s="33"/>
      <c r="AI14" s="29"/>
      <c r="AJ14" s="9"/>
    </row>
    <row r="15" spans="1:36" s="23" customFormat="1" ht="15" customHeight="1" x14ac:dyDescent="0.25">
      <c r="A15" s="1"/>
      <c r="B15" s="29">
        <v>1997</v>
      </c>
      <c r="C15" s="29" t="s">
        <v>36</v>
      </c>
      <c r="D15" s="34" t="s">
        <v>35</v>
      </c>
      <c r="E15" s="29">
        <v>21</v>
      </c>
      <c r="F15" s="29">
        <v>0</v>
      </c>
      <c r="G15" s="29">
        <v>1</v>
      </c>
      <c r="H15" s="29">
        <v>4</v>
      </c>
      <c r="I15" s="29">
        <v>39</v>
      </c>
      <c r="J15" s="29">
        <v>34</v>
      </c>
      <c r="K15" s="29">
        <v>1</v>
      </c>
      <c r="L15" s="29">
        <v>3</v>
      </c>
      <c r="M15" s="29">
        <v>1</v>
      </c>
      <c r="N15" s="35">
        <v>0.39400000000000002</v>
      </c>
      <c r="O15" s="36"/>
      <c r="P15" s="29"/>
      <c r="Q15" s="29"/>
      <c r="R15" s="29"/>
      <c r="S15" s="29"/>
      <c r="T15" s="29"/>
      <c r="U15" s="29"/>
      <c r="V15" s="36"/>
      <c r="W15" s="31"/>
      <c r="X15" s="31"/>
      <c r="Y15" s="31"/>
      <c r="Z15" s="31"/>
      <c r="AA15" s="31"/>
      <c r="AB15" s="66"/>
      <c r="AC15" s="36"/>
      <c r="AD15" s="29"/>
      <c r="AE15" s="2"/>
      <c r="AF15" s="32"/>
      <c r="AG15" s="30"/>
      <c r="AH15" s="33"/>
      <c r="AI15" s="29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80</v>
      </c>
      <c r="F16" s="18">
        <v>2</v>
      </c>
      <c r="G16" s="18">
        <v>21</v>
      </c>
      <c r="H16" s="18">
        <v>23</v>
      </c>
      <c r="I16" s="18">
        <v>179</v>
      </c>
      <c r="J16" s="18">
        <v>106</v>
      </c>
      <c r="K16" s="18">
        <v>26</v>
      </c>
      <c r="L16" s="18">
        <v>24</v>
      </c>
      <c r="M16" s="18">
        <v>23</v>
      </c>
      <c r="N16" s="39">
        <v>0.40300000000000002</v>
      </c>
      <c r="O16" s="24"/>
      <c r="P16" s="18">
        <f>SUM(P11:P15)</f>
        <v>0</v>
      </c>
      <c r="Q16" s="18">
        <f>SUM(Q11:Q15)</f>
        <v>0</v>
      </c>
      <c r="R16" s="18">
        <f>SUM(R11:R15)</f>
        <v>0</v>
      </c>
      <c r="S16" s="18">
        <f>SUM(S11:S15)</f>
        <v>0</v>
      </c>
      <c r="T16" s="18">
        <f>SUM(T11:T15)</f>
        <v>0</v>
      </c>
      <c r="U16" s="39">
        <v>0</v>
      </c>
      <c r="V16" s="24"/>
      <c r="W16" s="89">
        <v>8</v>
      </c>
      <c r="X16" s="89">
        <v>0</v>
      </c>
      <c r="Y16" s="89">
        <v>0</v>
      </c>
      <c r="Z16" s="89">
        <v>4</v>
      </c>
      <c r="AA16" s="89">
        <v>18</v>
      </c>
      <c r="AB16" s="39">
        <f>PRODUCT(N22)</f>
        <v>0.46200000000000002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0" t="s">
        <v>2</v>
      </c>
      <c r="C17" s="33"/>
      <c r="D17" s="41">
        <v>124.66666666666667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4"/>
      <c r="AI17" s="42"/>
      <c r="AJ17" s="9"/>
    </row>
    <row r="18" spans="1:36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P18" s="42"/>
      <c r="Q18" s="45"/>
      <c r="R18" s="42"/>
      <c r="S18" s="42"/>
      <c r="T18" s="42"/>
      <c r="U18" s="42"/>
      <c r="W18" s="42"/>
      <c r="X18" s="42"/>
      <c r="Y18" s="42"/>
      <c r="Z18" s="42"/>
      <c r="AA18" s="42"/>
      <c r="AB18" s="42"/>
      <c r="AD18" s="42"/>
      <c r="AE18" s="42"/>
      <c r="AF18" s="42"/>
      <c r="AG18" s="42"/>
      <c r="AH18" s="42"/>
      <c r="AI18" s="42"/>
      <c r="AJ18" s="9"/>
    </row>
    <row r="19" spans="1:36" ht="15" customHeight="1" x14ac:dyDescent="0.25">
      <c r="A19" s="9"/>
      <c r="B19" s="22" t="s">
        <v>25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2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7" t="s">
        <v>30</v>
      </c>
      <c r="Q19" s="12"/>
      <c r="R19" s="12"/>
      <c r="S19" s="12"/>
      <c r="T19" s="48"/>
      <c r="U19" s="48"/>
      <c r="V19" s="48"/>
      <c r="W19" s="48"/>
      <c r="X19" s="48"/>
      <c r="Y19" s="48"/>
      <c r="Z19" s="48"/>
      <c r="AA19" s="12"/>
      <c r="AB19" s="12"/>
      <c r="AC19" s="48"/>
      <c r="AD19" s="12"/>
      <c r="AE19" s="12"/>
      <c r="AF19" s="12"/>
      <c r="AG19" s="12"/>
      <c r="AH19" s="12"/>
      <c r="AI19" s="49"/>
      <c r="AJ19" s="9"/>
    </row>
    <row r="20" spans="1:36" ht="15" customHeight="1" x14ac:dyDescent="0.2">
      <c r="A20" s="9"/>
      <c r="B20" s="47" t="s">
        <v>13</v>
      </c>
      <c r="C20" s="12"/>
      <c r="D20" s="49"/>
      <c r="E20" s="29">
        <v>80</v>
      </c>
      <c r="F20" s="29">
        <v>2</v>
      </c>
      <c r="G20" s="29">
        <v>21</v>
      </c>
      <c r="H20" s="29">
        <v>23</v>
      </c>
      <c r="I20" s="29">
        <v>179</v>
      </c>
      <c r="J20" s="42"/>
      <c r="K20" s="50">
        <v>0.28749999999999998</v>
      </c>
      <c r="L20" s="50">
        <v>0.28749999999999998</v>
      </c>
      <c r="M20" s="50">
        <v>2.2374999999999998</v>
      </c>
      <c r="N20" s="35">
        <v>0.40300000000000002</v>
      </c>
      <c r="O20" s="24"/>
      <c r="P20" s="51" t="s">
        <v>9</v>
      </c>
      <c r="Q20" s="52"/>
      <c r="R20" s="53" t="s">
        <v>46</v>
      </c>
      <c r="S20" s="53"/>
      <c r="T20" s="53"/>
      <c r="U20" s="53"/>
      <c r="V20" s="53"/>
      <c r="W20" s="53"/>
      <c r="X20" s="53"/>
      <c r="Y20" s="53"/>
      <c r="Z20" s="53"/>
      <c r="AA20" s="53" t="s">
        <v>11</v>
      </c>
      <c r="AB20" s="53"/>
      <c r="AC20" s="53" t="s">
        <v>47</v>
      </c>
      <c r="AD20" s="53"/>
      <c r="AE20" s="53"/>
      <c r="AF20" s="53"/>
      <c r="AG20" s="53"/>
      <c r="AH20" s="54"/>
      <c r="AI20" s="90"/>
      <c r="AJ20" s="9"/>
    </row>
    <row r="21" spans="1:36" ht="15" customHeight="1" x14ac:dyDescent="0.2">
      <c r="A21" s="9"/>
      <c r="B21" s="55" t="s">
        <v>15</v>
      </c>
      <c r="C21" s="56"/>
      <c r="D21" s="57"/>
      <c r="E21" s="29"/>
      <c r="F21" s="29"/>
      <c r="G21" s="29"/>
      <c r="H21" s="29"/>
      <c r="I21" s="29"/>
      <c r="J21" s="42"/>
      <c r="K21" s="50"/>
      <c r="L21" s="50"/>
      <c r="M21" s="50"/>
      <c r="N21" s="35"/>
      <c r="O21" s="24"/>
      <c r="P21" s="58" t="s">
        <v>61</v>
      </c>
      <c r="Q21" s="59"/>
      <c r="R21" s="60" t="s">
        <v>37</v>
      </c>
      <c r="S21" s="60"/>
      <c r="T21" s="60"/>
      <c r="U21" s="60"/>
      <c r="V21" s="60"/>
      <c r="W21" s="60"/>
      <c r="X21" s="60"/>
      <c r="Y21" s="60"/>
      <c r="Z21" s="60"/>
      <c r="AA21" s="60" t="s">
        <v>49</v>
      </c>
      <c r="AB21" s="60"/>
      <c r="AC21" s="60" t="s">
        <v>38</v>
      </c>
      <c r="AD21" s="60"/>
      <c r="AE21" s="60"/>
      <c r="AF21" s="60"/>
      <c r="AG21" s="60"/>
      <c r="AH21" s="61"/>
      <c r="AI21" s="91"/>
      <c r="AJ21" s="9"/>
    </row>
    <row r="22" spans="1:36" ht="15" customHeight="1" x14ac:dyDescent="0.2">
      <c r="A22" s="9"/>
      <c r="B22" s="62" t="s">
        <v>16</v>
      </c>
      <c r="C22" s="63"/>
      <c r="D22" s="64"/>
      <c r="E22" s="31">
        <v>8</v>
      </c>
      <c r="F22" s="31">
        <v>0</v>
      </c>
      <c r="G22" s="31">
        <v>0</v>
      </c>
      <c r="H22" s="31">
        <v>4</v>
      </c>
      <c r="I22" s="31">
        <v>18</v>
      </c>
      <c r="J22" s="42"/>
      <c r="K22" s="65">
        <v>0</v>
      </c>
      <c r="L22" s="65">
        <v>0.5</v>
      </c>
      <c r="M22" s="65">
        <v>2.25</v>
      </c>
      <c r="N22" s="66">
        <v>0.46200000000000002</v>
      </c>
      <c r="O22" s="24"/>
      <c r="P22" s="58" t="s">
        <v>62</v>
      </c>
      <c r="Q22" s="59"/>
      <c r="R22" s="60" t="s">
        <v>48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  <c r="AI22" s="91"/>
    </row>
    <row r="23" spans="1:36" ht="15" customHeight="1" x14ac:dyDescent="0.2">
      <c r="A23" s="9"/>
      <c r="B23" s="67" t="s">
        <v>26</v>
      </c>
      <c r="C23" s="68"/>
      <c r="D23" s="69"/>
      <c r="E23" s="18">
        <v>88</v>
      </c>
      <c r="F23" s="18">
        <v>2</v>
      </c>
      <c r="G23" s="18">
        <v>21</v>
      </c>
      <c r="H23" s="18">
        <v>27</v>
      </c>
      <c r="I23" s="18">
        <v>197</v>
      </c>
      <c r="J23" s="42"/>
      <c r="K23" s="70">
        <v>0.26</v>
      </c>
      <c r="L23" s="70">
        <v>0.31</v>
      </c>
      <c r="M23" s="70">
        <v>2.2439024390243905</v>
      </c>
      <c r="N23" s="39">
        <v>0.40899999999999997</v>
      </c>
      <c r="O23" s="24"/>
      <c r="P23" s="71" t="s">
        <v>10</v>
      </c>
      <c r="Q23" s="72"/>
      <c r="R23" s="73" t="s">
        <v>39</v>
      </c>
      <c r="S23" s="73"/>
      <c r="T23" s="73"/>
      <c r="U23" s="73"/>
      <c r="V23" s="73"/>
      <c r="W23" s="73"/>
      <c r="X23" s="73"/>
      <c r="Y23" s="73"/>
      <c r="Z23" s="73"/>
      <c r="AA23" s="73" t="s">
        <v>50</v>
      </c>
      <c r="AB23" s="73"/>
      <c r="AC23" s="73" t="s">
        <v>40</v>
      </c>
      <c r="AD23" s="73"/>
      <c r="AE23" s="73"/>
      <c r="AF23" s="73"/>
      <c r="AG23" s="73"/>
      <c r="AH23" s="74"/>
      <c r="AI23" s="92"/>
    </row>
    <row r="24" spans="1:36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4"/>
      <c r="P24" s="42"/>
      <c r="Q24" s="45"/>
      <c r="R24" s="42"/>
      <c r="S24" s="42"/>
      <c r="T24" s="24"/>
      <c r="U24" s="24"/>
      <c r="V24" s="24"/>
      <c r="W24" s="24"/>
      <c r="X24" s="75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 t="s">
        <v>44</v>
      </c>
      <c r="C25" s="42"/>
      <c r="D25" s="42" t="s">
        <v>45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75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2"/>
      <c r="Q26" s="45"/>
      <c r="R26" s="42"/>
      <c r="S26" s="42"/>
      <c r="T26" s="24"/>
      <c r="U26" s="24"/>
      <c r="V26" s="24"/>
      <c r="W26" s="24"/>
      <c r="X26" s="75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5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6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5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52</v>
      </c>
      <c r="C1" s="3"/>
      <c r="D1" s="4"/>
      <c r="E1" s="5" t="s">
        <v>57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37" t="s">
        <v>51</v>
      </c>
      <c r="C2" s="38"/>
      <c r="D2" s="79"/>
      <c r="E2" s="13" t="s">
        <v>13</v>
      </c>
      <c r="F2" s="14"/>
      <c r="G2" s="14"/>
      <c r="H2" s="14"/>
      <c r="I2" s="20"/>
      <c r="J2" s="15"/>
      <c r="K2" s="88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87" t="s">
        <v>65</v>
      </c>
      <c r="Y2" s="85"/>
      <c r="Z2" s="95"/>
      <c r="AA2" s="13" t="s">
        <v>13</v>
      </c>
      <c r="AB2" s="14"/>
      <c r="AC2" s="14"/>
      <c r="AD2" s="14"/>
      <c r="AE2" s="20"/>
      <c r="AF2" s="15"/>
      <c r="AG2" s="88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9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6"/>
      <c r="L3" s="18" t="s">
        <v>5</v>
      </c>
      <c r="M3" s="18" t="s">
        <v>6</v>
      </c>
      <c r="N3" s="18" t="s">
        <v>67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6"/>
      <c r="AH3" s="18" t="s">
        <v>5</v>
      </c>
      <c r="AI3" s="18" t="s">
        <v>6</v>
      </c>
      <c r="AJ3" s="18" t="s">
        <v>67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3"/>
      <c r="D4" s="40"/>
      <c r="E4" s="29"/>
      <c r="F4" s="29"/>
      <c r="G4" s="29"/>
      <c r="H4" s="30"/>
      <c r="I4" s="29"/>
      <c r="J4" s="97"/>
      <c r="K4" s="36"/>
      <c r="L4" s="98"/>
      <c r="M4" s="18"/>
      <c r="N4" s="18"/>
      <c r="O4" s="18"/>
      <c r="P4" s="24"/>
      <c r="Q4" s="29"/>
      <c r="R4" s="29"/>
      <c r="S4" s="30"/>
      <c r="T4" s="29"/>
      <c r="U4" s="29"/>
      <c r="V4" s="99"/>
      <c r="W4" s="36"/>
      <c r="X4" s="29">
        <v>1987</v>
      </c>
      <c r="Y4" s="29" t="s">
        <v>53</v>
      </c>
      <c r="Z4" s="2" t="s">
        <v>35</v>
      </c>
      <c r="AA4" s="29">
        <v>21</v>
      </c>
      <c r="AB4" s="29">
        <v>0</v>
      </c>
      <c r="AC4" s="29">
        <v>3</v>
      </c>
      <c r="AD4" s="29">
        <v>16</v>
      </c>
      <c r="AE4" s="29"/>
      <c r="AF4" s="97"/>
      <c r="AG4" s="36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00"/>
      <c r="AS4" s="10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3"/>
      <c r="D5" s="40"/>
      <c r="E5" s="29"/>
      <c r="F5" s="29"/>
      <c r="G5" s="29"/>
      <c r="H5" s="30"/>
      <c r="I5" s="29"/>
      <c r="J5" s="97"/>
      <c r="K5" s="36"/>
      <c r="L5" s="98"/>
      <c r="M5" s="18"/>
      <c r="N5" s="18"/>
      <c r="O5" s="18"/>
      <c r="P5" s="24"/>
      <c r="Q5" s="29"/>
      <c r="R5" s="29"/>
      <c r="S5" s="30"/>
      <c r="T5" s="29"/>
      <c r="U5" s="29"/>
      <c r="V5" s="99"/>
      <c r="W5" s="36"/>
      <c r="X5" s="29">
        <v>1988</v>
      </c>
      <c r="Y5" s="29" t="s">
        <v>53</v>
      </c>
      <c r="Z5" s="2" t="s">
        <v>35</v>
      </c>
      <c r="AA5" s="29">
        <v>10</v>
      </c>
      <c r="AB5" s="29">
        <v>0</v>
      </c>
      <c r="AC5" s="29">
        <v>1</v>
      </c>
      <c r="AD5" s="29">
        <v>9</v>
      </c>
      <c r="AE5" s="29"/>
      <c r="AF5" s="97"/>
      <c r="AG5" s="36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00"/>
      <c r="AS5" s="10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3"/>
      <c r="D6" s="40"/>
      <c r="E6" s="29"/>
      <c r="F6" s="29"/>
      <c r="G6" s="29"/>
      <c r="H6" s="30"/>
      <c r="I6" s="29"/>
      <c r="J6" s="97"/>
      <c r="K6" s="36"/>
      <c r="L6" s="98"/>
      <c r="M6" s="18"/>
      <c r="N6" s="18"/>
      <c r="O6" s="18"/>
      <c r="P6" s="24"/>
      <c r="Q6" s="29"/>
      <c r="R6" s="29"/>
      <c r="S6" s="30"/>
      <c r="T6" s="29"/>
      <c r="U6" s="29"/>
      <c r="V6" s="99"/>
      <c r="W6" s="36"/>
      <c r="X6" s="29">
        <v>1990</v>
      </c>
      <c r="Y6" s="29" t="s">
        <v>56</v>
      </c>
      <c r="Z6" s="34" t="s">
        <v>35</v>
      </c>
      <c r="AA6" s="29">
        <v>19</v>
      </c>
      <c r="AB6" s="29">
        <v>1</v>
      </c>
      <c r="AC6" s="29">
        <v>4</v>
      </c>
      <c r="AD6" s="29">
        <v>25</v>
      </c>
      <c r="AE6" s="29"/>
      <c r="AF6" s="97"/>
      <c r="AG6" s="36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0"/>
      <c r="AS6" s="10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/>
      <c r="C7" s="33"/>
      <c r="D7" s="40"/>
      <c r="E7" s="29"/>
      <c r="F7" s="29"/>
      <c r="G7" s="29"/>
      <c r="H7" s="30"/>
      <c r="I7" s="29"/>
      <c r="J7" s="97"/>
      <c r="K7" s="36"/>
      <c r="L7" s="98"/>
      <c r="M7" s="18"/>
      <c r="N7" s="18"/>
      <c r="O7" s="18"/>
      <c r="P7" s="24"/>
      <c r="Q7" s="29"/>
      <c r="R7" s="29"/>
      <c r="S7" s="30"/>
      <c r="T7" s="29"/>
      <c r="U7" s="29"/>
      <c r="V7" s="99"/>
      <c r="W7" s="36"/>
      <c r="X7" s="29">
        <v>1991</v>
      </c>
      <c r="Y7" s="29" t="s">
        <v>55</v>
      </c>
      <c r="Z7" s="34" t="s">
        <v>35</v>
      </c>
      <c r="AA7" s="29">
        <v>21</v>
      </c>
      <c r="AB7" s="29">
        <v>2</v>
      </c>
      <c r="AC7" s="29">
        <v>21</v>
      </c>
      <c r="AD7" s="29">
        <v>27</v>
      </c>
      <c r="AE7" s="29"/>
      <c r="AF7" s="97"/>
      <c r="AG7" s="36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0"/>
      <c r="AS7" s="10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1992</v>
      </c>
      <c r="C8" s="29" t="s">
        <v>43</v>
      </c>
      <c r="D8" s="40" t="s">
        <v>35</v>
      </c>
      <c r="E8" s="29">
        <v>20</v>
      </c>
      <c r="F8" s="29">
        <v>0</v>
      </c>
      <c r="G8" s="29">
        <v>7</v>
      </c>
      <c r="H8" s="29">
        <v>11</v>
      </c>
      <c r="I8" s="29">
        <v>56</v>
      </c>
      <c r="J8" s="97"/>
      <c r="K8" s="36"/>
      <c r="L8" s="98"/>
      <c r="M8" s="18"/>
      <c r="N8" s="18"/>
      <c r="O8" s="18"/>
      <c r="P8" s="24"/>
      <c r="Q8" s="29"/>
      <c r="R8" s="29"/>
      <c r="S8" s="30"/>
      <c r="T8" s="29"/>
      <c r="U8" s="29"/>
      <c r="V8" s="99"/>
      <c r="W8" s="36"/>
      <c r="X8" s="29"/>
      <c r="Y8" s="33"/>
      <c r="Z8" s="40"/>
      <c r="AA8" s="29"/>
      <c r="AB8" s="29"/>
      <c r="AC8" s="29"/>
      <c r="AD8" s="30"/>
      <c r="AE8" s="29"/>
      <c r="AF8" s="97"/>
      <c r="AG8" s="36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00"/>
      <c r="AS8" s="10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>
        <v>1993</v>
      </c>
      <c r="C9" s="29" t="s">
        <v>41</v>
      </c>
      <c r="D9" s="40" t="s">
        <v>35</v>
      </c>
      <c r="E9" s="29">
        <v>26</v>
      </c>
      <c r="F9" s="29">
        <v>0</v>
      </c>
      <c r="G9" s="29">
        <v>8</v>
      </c>
      <c r="H9" s="29">
        <v>21</v>
      </c>
      <c r="I9" s="29">
        <v>71</v>
      </c>
      <c r="J9" s="97"/>
      <c r="K9" s="36"/>
      <c r="L9" s="98"/>
      <c r="M9" s="18"/>
      <c r="N9" s="18"/>
      <c r="O9" s="18"/>
      <c r="P9" s="24"/>
      <c r="Q9" s="29"/>
      <c r="R9" s="29"/>
      <c r="S9" s="30"/>
      <c r="T9" s="29"/>
      <c r="U9" s="29"/>
      <c r="V9" s="99"/>
      <c r="W9" s="36"/>
      <c r="X9" s="29"/>
      <c r="Y9" s="33"/>
      <c r="Z9" s="40"/>
      <c r="AA9" s="29"/>
      <c r="AB9" s="29"/>
      <c r="AC9" s="29"/>
      <c r="AD9" s="30"/>
      <c r="AE9" s="29"/>
      <c r="AF9" s="97"/>
      <c r="AG9" s="36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00"/>
      <c r="AS9" s="10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/>
      <c r="C10" s="29"/>
      <c r="D10" s="40"/>
      <c r="E10" s="29"/>
      <c r="F10" s="29"/>
      <c r="G10" s="29"/>
      <c r="H10" s="29"/>
      <c r="I10" s="29"/>
      <c r="J10" s="97"/>
      <c r="K10" s="36"/>
      <c r="L10" s="98"/>
      <c r="M10" s="18"/>
      <c r="N10" s="18"/>
      <c r="O10" s="18"/>
      <c r="P10" s="24"/>
      <c r="Q10" s="29"/>
      <c r="R10" s="29"/>
      <c r="S10" s="30"/>
      <c r="T10" s="29"/>
      <c r="U10" s="29"/>
      <c r="V10" s="99"/>
      <c r="W10" s="36"/>
      <c r="X10" s="29"/>
      <c r="Y10" s="33"/>
      <c r="Z10" s="40"/>
      <c r="AA10" s="29"/>
      <c r="AB10" s="29"/>
      <c r="AC10" s="29"/>
      <c r="AD10" s="30"/>
      <c r="AE10" s="29"/>
      <c r="AF10" s="97"/>
      <c r="AG10" s="36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00"/>
      <c r="AS10" s="10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1996</v>
      </c>
      <c r="C11" s="29" t="s">
        <v>41</v>
      </c>
      <c r="D11" s="40" t="s">
        <v>35</v>
      </c>
      <c r="E11" s="29">
        <v>25</v>
      </c>
      <c r="F11" s="29">
        <v>1</v>
      </c>
      <c r="G11" s="29">
        <v>10</v>
      </c>
      <c r="H11" s="29">
        <v>17</v>
      </c>
      <c r="I11" s="29">
        <v>71</v>
      </c>
      <c r="J11" s="97"/>
      <c r="K11" s="36"/>
      <c r="L11" s="98"/>
      <c r="M11" s="18"/>
      <c r="N11" s="18"/>
      <c r="O11" s="18"/>
      <c r="P11" s="24"/>
      <c r="Q11" s="29"/>
      <c r="R11" s="29"/>
      <c r="S11" s="30"/>
      <c r="T11" s="29"/>
      <c r="U11" s="29"/>
      <c r="V11" s="99"/>
      <c r="W11" s="36"/>
      <c r="X11" s="29"/>
      <c r="Y11" s="33"/>
      <c r="Z11" s="40"/>
      <c r="AA11" s="29"/>
      <c r="AB11" s="29"/>
      <c r="AC11" s="29"/>
      <c r="AD11" s="30"/>
      <c r="AE11" s="29"/>
      <c r="AF11" s="97"/>
      <c r="AG11" s="36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00"/>
      <c r="AS11" s="10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102" t="s">
        <v>68</v>
      </c>
      <c r="C12" s="103"/>
      <c r="D12" s="104"/>
      <c r="E12" s="105">
        <f>SUM(E4:E11)</f>
        <v>71</v>
      </c>
      <c r="F12" s="105">
        <f>SUM(F4:F11)</f>
        <v>1</v>
      </c>
      <c r="G12" s="105">
        <f>SUM(G4:G11)</f>
        <v>25</v>
      </c>
      <c r="H12" s="105">
        <f>SUM(H4:H11)</f>
        <v>49</v>
      </c>
      <c r="I12" s="105">
        <f>SUM(I4:I11)</f>
        <v>198</v>
      </c>
      <c r="J12" s="106">
        <v>0</v>
      </c>
      <c r="K12" s="88">
        <f>SUM(K4:K11)</f>
        <v>0</v>
      </c>
      <c r="L12" s="22"/>
      <c r="M12" s="20"/>
      <c r="N12" s="107"/>
      <c r="O12" s="108"/>
      <c r="P12" s="24"/>
      <c r="Q12" s="105">
        <f>SUM(Q4:Q11)</f>
        <v>0</v>
      </c>
      <c r="R12" s="105">
        <f>SUM(R4:R11)</f>
        <v>0</v>
      </c>
      <c r="S12" s="105">
        <f>SUM(S4:S11)</f>
        <v>0</v>
      </c>
      <c r="T12" s="105">
        <f>SUM(T4:T11)</f>
        <v>0</v>
      </c>
      <c r="U12" s="105">
        <f>SUM(U4:U11)</f>
        <v>0</v>
      </c>
      <c r="V12" s="39">
        <v>0</v>
      </c>
      <c r="W12" s="88">
        <f>SUM(W4:W11)</f>
        <v>0</v>
      </c>
      <c r="X12" s="16" t="s">
        <v>68</v>
      </c>
      <c r="Y12" s="17"/>
      <c r="Z12" s="15"/>
      <c r="AA12" s="105">
        <f>SUM(AA4:AA11)</f>
        <v>71</v>
      </c>
      <c r="AB12" s="105">
        <f>SUM(AB4:AB11)</f>
        <v>3</v>
      </c>
      <c r="AC12" s="105">
        <f>SUM(AC4:AC11)</f>
        <v>29</v>
      </c>
      <c r="AD12" s="105">
        <f>SUM(AD4:AD11)</f>
        <v>77</v>
      </c>
      <c r="AE12" s="105">
        <f>SUM(AE4:AE11)</f>
        <v>0</v>
      </c>
      <c r="AF12" s="106">
        <v>0</v>
      </c>
      <c r="AG12" s="88">
        <f>SUM(AG4:AG11)</f>
        <v>0</v>
      </c>
      <c r="AH12" s="22"/>
      <c r="AI12" s="20"/>
      <c r="AJ12" s="107"/>
      <c r="AK12" s="108"/>
      <c r="AL12" s="24"/>
      <c r="AM12" s="105">
        <f>SUM(AM4:AM11)</f>
        <v>0</v>
      </c>
      <c r="AN12" s="105">
        <f>SUM(AN4:AN11)</f>
        <v>0</v>
      </c>
      <c r="AO12" s="105">
        <f>SUM(AO4:AO11)</f>
        <v>0</v>
      </c>
      <c r="AP12" s="105">
        <f>SUM(AP4:AP11)</f>
        <v>0</v>
      </c>
      <c r="AQ12" s="105">
        <f>SUM(AQ4:AQ11)</f>
        <v>0</v>
      </c>
      <c r="AR12" s="106">
        <v>0</v>
      </c>
      <c r="AS12" s="96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36"/>
      <c r="L13" s="24"/>
      <c r="M13" s="24"/>
      <c r="N13" s="24"/>
      <c r="O13" s="24"/>
      <c r="P13" s="42"/>
      <c r="Q13" s="42"/>
      <c r="R13" s="45"/>
      <c r="S13" s="42"/>
      <c r="T13" s="42"/>
      <c r="U13" s="24"/>
      <c r="V13" s="24"/>
      <c r="W13" s="36"/>
      <c r="X13" s="42"/>
      <c r="Y13" s="42"/>
      <c r="Z13" s="42"/>
      <c r="AA13" s="42"/>
      <c r="AB13" s="42"/>
      <c r="AC13" s="42"/>
      <c r="AD13" s="42"/>
      <c r="AE13" s="42"/>
      <c r="AF13" s="43"/>
      <c r="AG13" s="36"/>
      <c r="AH13" s="24"/>
      <c r="AI13" s="24"/>
      <c r="AJ13" s="24"/>
      <c r="AK13" s="24"/>
      <c r="AL13" s="42"/>
      <c r="AM13" s="42"/>
      <c r="AN13" s="45"/>
      <c r="AO13" s="42"/>
      <c r="AP13" s="42"/>
      <c r="AQ13" s="24"/>
      <c r="AR13" s="24"/>
      <c r="AS13" s="36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09" t="s">
        <v>69</v>
      </c>
      <c r="C14" s="110"/>
      <c r="D14" s="111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70</v>
      </c>
      <c r="O14" s="18" t="s">
        <v>71</v>
      </c>
      <c r="Q14" s="45"/>
      <c r="R14" s="45" t="s">
        <v>44</v>
      </c>
      <c r="S14" s="45"/>
      <c r="T14" s="112" t="s">
        <v>45</v>
      </c>
      <c r="U14" s="24"/>
      <c r="V14" s="36"/>
      <c r="W14" s="36"/>
      <c r="X14" s="113"/>
      <c r="Y14" s="113"/>
      <c r="Z14" s="113"/>
      <c r="AA14" s="113"/>
      <c r="AB14" s="113"/>
      <c r="AC14" s="45"/>
      <c r="AD14" s="45"/>
      <c r="AE14" s="45"/>
      <c r="AF14" s="42"/>
      <c r="AG14" s="42"/>
      <c r="AH14" s="42"/>
      <c r="AI14" s="42"/>
      <c r="AJ14" s="42"/>
      <c r="AK14" s="42"/>
      <c r="AM14" s="36"/>
      <c r="AN14" s="113"/>
      <c r="AO14" s="113"/>
      <c r="AP14" s="113"/>
      <c r="AQ14" s="113"/>
      <c r="AR14" s="113"/>
      <c r="AS14" s="113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2"/>
      <c r="D15" s="49"/>
      <c r="E15" s="114">
        <v>88</v>
      </c>
      <c r="F15" s="114">
        <v>2</v>
      </c>
      <c r="G15" s="114">
        <v>21</v>
      </c>
      <c r="H15" s="114">
        <v>27</v>
      </c>
      <c r="I15" s="114">
        <v>197</v>
      </c>
      <c r="J15" s="115">
        <v>0.40899999999999997</v>
      </c>
      <c r="K15" s="42">
        <f>PRODUCT(I15/J15)</f>
        <v>481.66259168704158</v>
      </c>
      <c r="L15" s="116">
        <f>PRODUCT((F15+G15)/E15)</f>
        <v>0.26136363636363635</v>
      </c>
      <c r="M15" s="116">
        <f>PRODUCT(H15/E15)</f>
        <v>0.30681818181818182</v>
      </c>
      <c r="N15" s="116">
        <f>PRODUCT((F15+G15+H15)/E15)</f>
        <v>0.56818181818181823</v>
      </c>
      <c r="O15" s="116">
        <f>PRODUCT(I15/E15)</f>
        <v>2.2386363636363638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17" t="s">
        <v>51</v>
      </c>
      <c r="C16" s="118"/>
      <c r="D16" s="119"/>
      <c r="E16" s="114">
        <f>PRODUCT(E12+Q12)</f>
        <v>71</v>
      </c>
      <c r="F16" s="114">
        <f>PRODUCT(F12+R12)</f>
        <v>1</v>
      </c>
      <c r="G16" s="114">
        <f>PRODUCT(G12+S12)</f>
        <v>25</v>
      </c>
      <c r="H16" s="114">
        <f>PRODUCT(H12+T12)</f>
        <v>49</v>
      </c>
      <c r="I16" s="114">
        <f>PRODUCT(I12+U12)</f>
        <v>198</v>
      </c>
      <c r="J16" s="115">
        <v>0</v>
      </c>
      <c r="K16" s="42">
        <f>PRODUCT(K12+W12)</f>
        <v>0</v>
      </c>
      <c r="L16" s="116">
        <f>PRODUCT((F16+G16)/E16)</f>
        <v>0.36619718309859156</v>
      </c>
      <c r="M16" s="116">
        <f>PRODUCT(H16/E16)</f>
        <v>0.6901408450704225</v>
      </c>
      <c r="N16" s="116">
        <f>PRODUCT((F16+G16+H16)/E16)</f>
        <v>1.056338028169014</v>
      </c>
      <c r="O16" s="116">
        <f>PRODUCT(I16/E16)</f>
        <v>2.788732394366197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82" t="s">
        <v>65</v>
      </c>
      <c r="C17" s="120"/>
      <c r="D17" s="83"/>
      <c r="E17" s="114">
        <f>PRODUCT(AA12+AM12)</f>
        <v>71</v>
      </c>
      <c r="F17" s="114">
        <f>PRODUCT(AB12+AN12)</f>
        <v>3</v>
      </c>
      <c r="G17" s="114">
        <f>PRODUCT(AC12+AO12)</f>
        <v>29</v>
      </c>
      <c r="H17" s="114">
        <f>PRODUCT(AD12+AP12)</f>
        <v>77</v>
      </c>
      <c r="I17" s="114">
        <f>PRODUCT(AE12+AQ12)</f>
        <v>0</v>
      </c>
      <c r="J17" s="115">
        <v>0</v>
      </c>
      <c r="K17" s="24">
        <f>PRODUCT(AG12+AS12)</f>
        <v>0</v>
      </c>
      <c r="L17" s="116">
        <f>PRODUCT((F17+G17)/E17)</f>
        <v>0.45070422535211269</v>
      </c>
      <c r="M17" s="116">
        <f>PRODUCT(H17/E17)</f>
        <v>1.0845070422535212</v>
      </c>
      <c r="N17" s="116">
        <f>PRODUCT((F17+G17+H17)/E17)</f>
        <v>1.5352112676056338</v>
      </c>
      <c r="O17" s="116">
        <f>PRODUCT(I17/E17)</f>
        <v>0</v>
      </c>
      <c r="Q17" s="45"/>
      <c r="R17" s="45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24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21" t="s">
        <v>68</v>
      </c>
      <c r="C18" s="122"/>
      <c r="D18" s="123"/>
      <c r="E18" s="114">
        <f>SUM(E15:E17)</f>
        <v>230</v>
      </c>
      <c r="F18" s="114">
        <f t="shared" ref="F18:I18" si="0">SUM(F15:F17)</f>
        <v>6</v>
      </c>
      <c r="G18" s="114">
        <f t="shared" si="0"/>
        <v>75</v>
      </c>
      <c r="H18" s="114">
        <f t="shared" si="0"/>
        <v>153</v>
      </c>
      <c r="I18" s="114">
        <f t="shared" si="0"/>
        <v>395</v>
      </c>
      <c r="J18" s="115">
        <v>0</v>
      </c>
      <c r="K18" s="42">
        <f>SUM(K15:K17)</f>
        <v>481.66259168704158</v>
      </c>
      <c r="L18" s="116">
        <f>PRODUCT((F18+G18)/E18)</f>
        <v>0.35217391304347828</v>
      </c>
      <c r="M18" s="116">
        <f>PRODUCT(H18/E18)</f>
        <v>0.66521739130434787</v>
      </c>
      <c r="N18" s="116">
        <f>PRODUCT((F18+G18+H18)/E18)</f>
        <v>1.017391304347826</v>
      </c>
      <c r="O18" s="116">
        <f>PRODUCT(I18/159)</f>
        <v>2.4842767295597485</v>
      </c>
      <c r="Q18" s="24"/>
      <c r="R18" s="24"/>
      <c r="S18" s="24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4"/>
      <c r="F19" s="24"/>
      <c r="G19" s="24"/>
      <c r="H19" s="24"/>
      <c r="I19" s="24"/>
      <c r="J19" s="42"/>
      <c r="K19" s="42"/>
      <c r="L19" s="24"/>
      <c r="M19" s="24"/>
      <c r="N19" s="24"/>
      <c r="O19" s="24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24"/>
      <c r="AL183" s="24"/>
    </row>
    <row r="184" spans="12:38" x14ac:dyDescent="0.25">
      <c r="R184" s="36"/>
      <c r="S184" s="36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36"/>
      <c r="S185" s="36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R186" s="36"/>
      <c r="S186" s="36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38" x14ac:dyDescent="0.25">
      <c r="L187"/>
      <c r="M187"/>
      <c r="N187"/>
      <c r="O187"/>
      <c r="P187"/>
      <c r="R187" s="36"/>
      <c r="S187" s="36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2018-12-16T10:53:10Z</dcterms:modified>
</cp:coreProperties>
</file>