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3" i="2" l="1"/>
  <c r="O13" i="2"/>
  <c r="N13" i="2"/>
  <c r="M13" i="2"/>
  <c r="L13" i="2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AE9" i="2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K14" i="2"/>
  <c r="F14" i="2"/>
  <c r="F15" i="2" s="1"/>
  <c r="L15" i="2" s="1"/>
  <c r="H14" i="2"/>
  <c r="H15" i="2" s="1"/>
  <c r="I14" i="2"/>
  <c r="I15" i="2" s="1"/>
  <c r="O14" i="2"/>
  <c r="N14" i="2"/>
  <c r="M14" i="2"/>
  <c r="AF9" i="2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O12" i="1"/>
  <c r="O9" i="1"/>
  <c r="O20" i="1" s="1"/>
  <c r="O25" i="1" s="1"/>
  <c r="O28" i="1" s="1"/>
  <c r="O29" i="1" s="1"/>
  <c r="L14" i="2" l="1"/>
  <c r="M15" i="2"/>
  <c r="N15" i="2"/>
  <c r="O15" i="2"/>
  <c r="J15" i="2"/>
  <c r="J14" i="2"/>
  <c r="G28" i="1"/>
  <c r="E28" i="1"/>
  <c r="K26" i="1"/>
  <c r="L26" i="1"/>
  <c r="M26" i="1"/>
  <c r="D22" i="1"/>
  <c r="K25" i="1"/>
  <c r="F28" i="1"/>
  <c r="L25" i="1"/>
  <c r="H28" i="1"/>
  <c r="L28" i="1" s="1"/>
  <c r="N26" i="1"/>
  <c r="Z20" i="1" s="1"/>
  <c r="I25" i="1"/>
  <c r="N20" i="1"/>
  <c r="N25" i="1" s="1"/>
  <c r="K28" i="1" l="1"/>
  <c r="I28" i="1"/>
  <c r="M25" i="1"/>
  <c r="N28" i="1" l="1"/>
  <c r="M28" i="1"/>
</calcChain>
</file>

<file path=xl/sharedStrings.xml><?xml version="1.0" encoding="utf-8"?>
<sst xmlns="http://schemas.openxmlformats.org/spreadsheetml/2006/main" count="317" uniqueCount="146">
  <si>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</si>
  <si>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</si>
  <si>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</si>
  <si>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</si>
  <si>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</si>
  <si>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</si>
  <si>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</si>
  <si>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</si>
  <si>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</si>
  <si>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</si>
  <si>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</si>
  <si>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</si>
  <si>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</si>
  <si>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</si>
  <si>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</si>
  <si>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</si>
  <si>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</si>
  <si>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</si>
  <si>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</si>
  <si>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</si>
  <si>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</si>
  <si>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</si>
  <si>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</si>
  <si>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</si>
  <si>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</si>
  <si>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</si>
  <si>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</si>
  <si>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</si>
  <si>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</si>
  <si>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</si>
  <si>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</si>
  <si>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</si>
  <si>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</si>
  <si>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</si>
  <si>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SoJy</t>
  </si>
  <si>
    <t>suomensarja</t>
  </si>
  <si>
    <t>SoJy  2</t>
  </si>
  <si>
    <t>ykköspesis</t>
  </si>
  <si>
    <t>Seurat</t>
  </si>
  <si>
    <t>SoJy = Sotkamon Jymy  (1909)</t>
  </si>
  <si>
    <t>Topi Korhonen</t>
  </si>
  <si>
    <t>4.3.1996   Sotkamo</t>
  </si>
  <si>
    <t>SoJy  3</t>
  </si>
  <si>
    <t>08.07. 2012  SoJy - JoMa  0-2  (3-4, 0-1)</t>
  </si>
  <si>
    <t xml:space="preserve">  16 v   4 kk   4 pv</t>
  </si>
  <si>
    <t>1.</t>
  </si>
  <si>
    <t>3.</t>
  </si>
  <si>
    <t>6.</t>
  </si>
  <si>
    <t>YKKÖSPESIS</t>
  </si>
  <si>
    <t>15.07. 2013  KiPa - SoJy  0-2  (0-5, 1-6)</t>
  </si>
  <si>
    <t>2.  ottelu</t>
  </si>
  <si>
    <t xml:space="preserve">  17 v   4 kk 11 pv</t>
  </si>
  <si>
    <t>9.</t>
  </si>
  <si>
    <t>HP-K</t>
  </si>
  <si>
    <t>HP-K = Haapajärven Pesä-Kiilat  (1990)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</si>
  <si>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</si>
  <si>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</si>
  <si>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</si>
  <si>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</si>
  <si>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</si>
  <si>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</si>
  <si>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</si>
  <si>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</si>
  <si>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</si>
  <si>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</si>
  <si>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</si>
  <si>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</si>
  <si>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</si>
  <si>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</si>
  <si>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</si>
  <si>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</si>
  <si>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</si>
  <si>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</si>
  <si>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2v</t>
  </si>
  <si>
    <t>10.</t>
  </si>
  <si>
    <t>11.</t>
  </si>
  <si>
    <t>61.  ottelu</t>
  </si>
  <si>
    <t>12.06. 2016  JymyJussit - SoJy  0-2  (2-3, 0-7)</t>
  </si>
  <si>
    <t xml:space="preserve">  20 v   3 kk   8 pv</t>
  </si>
  <si>
    <t>A-POJAT</t>
  </si>
  <si>
    <t>01.07. 2016  Kouvola</t>
  </si>
  <si>
    <t xml:space="preserve">  1-2  (2-1, 6-10, 1-2)</t>
  </si>
  <si>
    <t>3v</t>
  </si>
  <si>
    <t>Anssi Lammila</t>
  </si>
  <si>
    <t>2.</t>
  </si>
  <si>
    <t>30.06. 2017  Imatra</t>
  </si>
  <si>
    <t xml:space="preserve">  1-2  (1-2, 5-1, 0-1)</t>
  </si>
  <si>
    <t>3p</t>
  </si>
  <si>
    <t>1</t>
  </si>
  <si>
    <t>5/5</t>
  </si>
  <si>
    <t>1/1</t>
  </si>
  <si>
    <t>2/2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</si>
  <si>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</si>
  <si>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</si>
  <si>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</si>
  <si>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</si>
  <si>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</si>
  <si>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</si>
  <si>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</si>
  <si>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</si>
  <si>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</si>
  <si>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</si>
  <si>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</si>
  <si>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</si>
  <si>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3-0  AA</t>
  </si>
  <si>
    <t>3-0  JoMa</t>
  </si>
  <si>
    <t>3-2  ViVe</t>
  </si>
  <si>
    <t>3-0  Tahko</t>
  </si>
  <si>
    <t>2-3  ViVe</t>
  </si>
  <si>
    <t>3-0  KoU</t>
  </si>
  <si>
    <t>1/2</t>
  </si>
  <si>
    <t>3/5</t>
  </si>
  <si>
    <t>8/10</t>
  </si>
  <si>
    <t>3/7</t>
  </si>
  <si>
    <t>2/5</t>
  </si>
  <si>
    <t>0/1</t>
  </si>
  <si>
    <t>3/4</t>
  </si>
  <si>
    <t>2/3</t>
  </si>
  <si>
    <t>4/5</t>
  </si>
  <si>
    <t>3-1  JymyJussit</t>
  </si>
  <si>
    <t>3-1  JoMa</t>
  </si>
  <si>
    <t>1-3  ViVe</t>
  </si>
  <si>
    <t xml:space="preserve">      Runkosarja TOP-30</t>
  </si>
  <si>
    <t>Ylempi loppusarja TOP-10</t>
  </si>
  <si>
    <t>4.</t>
  </si>
  <si>
    <t>2-3  KPL</t>
  </si>
  <si>
    <t>0-2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</si>
  <si>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</si>
  <si>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</si>
  <si>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</si>
  <si>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</si>
  <si>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</si>
  <si>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</si>
  <si>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</si>
  <si>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</si>
  <si>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</si>
  <si>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3-0  PattU</t>
  </si>
  <si>
    <t>3-2  KPL</t>
  </si>
  <si>
    <t>1-3  JoMa</t>
  </si>
  <si>
    <t>6/6</t>
  </si>
  <si>
    <t>5/6</t>
  </si>
  <si>
    <t>1/4</t>
  </si>
  <si>
    <t>72.</t>
  </si>
  <si>
    <t>TOP-100     1945-2019</t>
  </si>
  <si>
    <t xml:space="preserve"> KATSOJIA YLI 5000</t>
  </si>
  <si>
    <t>73.   19.09. 2015  ViVe - SoJy  0-2,  fin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</si>
</sst>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3" borderId="0" xfId="0" applyNumberFormat="1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2"/>
      <c r="B1" s="2" t="s">
        <v>40</v>
      </c>
      <c r="C1" s="3"/>
      <c r="D1" s="4"/>
      <c r="E1" s="5" t="s">
        <v>41</v>
      </c>
      <c r="F1" s="103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6" customFormat="1" ht="15" customHeight="1" x14ac:dyDescent="0.25">
      <c r="A2" s="10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122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123</v>
      </c>
      <c r="AC2" s="19"/>
      <c r="AD2" s="13"/>
      <c r="AE2" s="20"/>
      <c r="AF2" s="18"/>
      <c r="AG2" s="21" t="s">
        <v>92</v>
      </c>
      <c r="AH2" s="13"/>
      <c r="AI2" s="13"/>
      <c r="AJ2" s="14"/>
      <c r="AK2" s="18"/>
      <c r="AL2" s="21" t="s">
        <v>93</v>
      </c>
      <c r="AM2" s="19"/>
      <c r="AN2" s="13"/>
      <c r="AO2" s="105" t="s">
        <v>94</v>
      </c>
      <c r="AP2" s="13"/>
      <c r="AQ2" s="14"/>
      <c r="AR2" s="46"/>
    </row>
    <row r="3" spans="1:44" s="106" customFormat="1" ht="15" customHeight="1" x14ac:dyDescent="0.25">
      <c r="A3" s="10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95</v>
      </c>
      <c r="AE3" s="17" t="s">
        <v>17</v>
      </c>
      <c r="AF3" s="22"/>
      <c r="AG3" s="17" t="s">
        <v>96</v>
      </c>
      <c r="AH3" s="17" t="s">
        <v>97</v>
      </c>
      <c r="AI3" s="14" t="s">
        <v>98</v>
      </c>
      <c r="AJ3" s="17" t="s">
        <v>99</v>
      </c>
      <c r="AK3" s="22"/>
      <c r="AL3" s="17" t="s">
        <v>23</v>
      </c>
      <c r="AM3" s="17" t="s">
        <v>24</v>
      </c>
      <c r="AN3" s="14" t="s">
        <v>100</v>
      </c>
      <c r="AO3" s="14" t="s">
        <v>31</v>
      </c>
      <c r="AP3" s="16" t="s">
        <v>32</v>
      </c>
      <c r="AQ3" s="17" t="s">
        <v>33</v>
      </c>
      <c r="AR3" s="46"/>
    </row>
    <row r="4" spans="1:44" s="106" customFormat="1" ht="15" customHeight="1" x14ac:dyDescent="0.25">
      <c r="A4" s="104"/>
      <c r="B4" s="23">
        <v>2011</v>
      </c>
      <c r="C4" s="23" t="s">
        <v>45</v>
      </c>
      <c r="D4" s="24" t="s">
        <v>36</v>
      </c>
      <c r="E4" s="23"/>
      <c r="F4" s="25" t="s">
        <v>35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78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0"/>
      <c r="AO4" s="30"/>
      <c r="AP4" s="33"/>
      <c r="AQ4" s="29"/>
      <c r="AR4" s="46"/>
    </row>
    <row r="5" spans="1:44" s="106" customFormat="1" ht="15" customHeight="1" x14ac:dyDescent="0.25">
      <c r="A5" s="104"/>
      <c r="B5" s="23">
        <v>2012</v>
      </c>
      <c r="C5" s="23" t="s">
        <v>46</v>
      </c>
      <c r="D5" s="24" t="s">
        <v>42</v>
      </c>
      <c r="E5" s="23"/>
      <c r="F5" s="25" t="s">
        <v>35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78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0"/>
      <c r="AO5" s="30"/>
      <c r="AP5" s="33"/>
      <c r="AQ5" s="29"/>
      <c r="AR5" s="46"/>
    </row>
    <row r="6" spans="1:44" s="106" customFormat="1" ht="15" customHeight="1" x14ac:dyDescent="0.25">
      <c r="A6" s="104"/>
      <c r="B6" s="34">
        <v>2012</v>
      </c>
      <c r="C6" s="34" t="s">
        <v>47</v>
      </c>
      <c r="D6" s="35" t="s">
        <v>36</v>
      </c>
      <c r="E6" s="34"/>
      <c r="F6" s="66" t="s">
        <v>37</v>
      </c>
      <c r="G6" s="70"/>
      <c r="H6" s="69"/>
      <c r="I6" s="67"/>
      <c r="J6" s="34"/>
      <c r="K6" s="34"/>
      <c r="L6" s="34"/>
      <c r="M6" s="34"/>
      <c r="N6" s="68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78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0"/>
      <c r="AO6" s="30"/>
      <c r="AP6" s="33"/>
      <c r="AQ6" s="29"/>
      <c r="AR6" s="46"/>
    </row>
    <row r="7" spans="1:44" s="106" customFormat="1" ht="15" customHeight="1" x14ac:dyDescent="0.25">
      <c r="A7" s="104"/>
      <c r="B7" s="29">
        <v>2012</v>
      </c>
      <c r="C7" s="29" t="s">
        <v>45</v>
      </c>
      <c r="D7" s="36" t="s">
        <v>34</v>
      </c>
      <c r="E7" s="29">
        <v>1</v>
      </c>
      <c r="F7" s="37">
        <v>0</v>
      </c>
      <c r="G7" s="37">
        <v>0</v>
      </c>
      <c r="H7" s="37">
        <v>0</v>
      </c>
      <c r="I7" s="37">
        <v>0</v>
      </c>
      <c r="J7" s="29">
        <v>0</v>
      </c>
      <c r="K7" s="29">
        <v>0</v>
      </c>
      <c r="L7" s="29">
        <v>0</v>
      </c>
      <c r="M7" s="29">
        <v>0</v>
      </c>
      <c r="N7" s="38">
        <v>0</v>
      </c>
      <c r="O7" s="22">
        <v>2</v>
      </c>
      <c r="P7" s="17"/>
      <c r="Q7" s="17"/>
      <c r="R7" s="17"/>
      <c r="S7" s="17"/>
      <c r="T7" s="22"/>
      <c r="U7" s="28"/>
      <c r="V7" s="29"/>
      <c r="W7" s="30"/>
      <c r="X7" s="29"/>
      <c r="Y7" s="29"/>
      <c r="Z7" s="78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>
        <v>1</v>
      </c>
      <c r="AP7" s="33"/>
      <c r="AQ7" s="29"/>
      <c r="AR7" s="46"/>
    </row>
    <row r="8" spans="1:44" s="106" customFormat="1" ht="15" customHeight="1" x14ac:dyDescent="0.25">
      <c r="A8" s="104"/>
      <c r="B8" s="34">
        <v>2013</v>
      </c>
      <c r="C8" s="34" t="s">
        <v>52</v>
      </c>
      <c r="D8" s="35" t="s">
        <v>36</v>
      </c>
      <c r="E8" s="34"/>
      <c r="F8" s="66" t="s">
        <v>37</v>
      </c>
      <c r="G8" s="70"/>
      <c r="H8" s="69"/>
      <c r="I8" s="67"/>
      <c r="J8" s="34"/>
      <c r="K8" s="34"/>
      <c r="L8" s="34"/>
      <c r="M8" s="34"/>
      <c r="N8" s="68"/>
      <c r="O8" s="22">
        <v>0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78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0"/>
      <c r="AO8" s="30"/>
      <c r="AP8" s="33"/>
      <c r="AQ8" s="29"/>
      <c r="AR8" s="46"/>
    </row>
    <row r="9" spans="1:44" s="106" customFormat="1" ht="15" customHeight="1" x14ac:dyDescent="0.25">
      <c r="A9" s="104"/>
      <c r="B9" s="29">
        <v>2013</v>
      </c>
      <c r="C9" s="29" t="s">
        <v>45</v>
      </c>
      <c r="D9" s="36" t="s">
        <v>34</v>
      </c>
      <c r="E9" s="29">
        <v>17</v>
      </c>
      <c r="F9" s="37">
        <v>0</v>
      </c>
      <c r="G9" s="37">
        <v>4</v>
      </c>
      <c r="H9" s="37">
        <v>14</v>
      </c>
      <c r="I9" s="37">
        <v>36</v>
      </c>
      <c r="J9" s="29">
        <v>23</v>
      </c>
      <c r="K9" s="29">
        <v>5</v>
      </c>
      <c r="L9" s="29">
        <v>4</v>
      </c>
      <c r="M9" s="29">
        <v>4</v>
      </c>
      <c r="N9" s="38">
        <v>0.48599999999999999</v>
      </c>
      <c r="O9" s="22">
        <f>PRODUCT(I9/N9)</f>
        <v>74.074074074074076</v>
      </c>
      <c r="P9" s="17"/>
      <c r="Q9" s="17"/>
      <c r="R9" s="17"/>
      <c r="S9" s="17"/>
      <c r="T9" s="22"/>
      <c r="U9" s="29">
        <v>6</v>
      </c>
      <c r="V9" s="29">
        <v>0</v>
      </c>
      <c r="W9" s="30">
        <v>1</v>
      </c>
      <c r="X9" s="29">
        <v>5</v>
      </c>
      <c r="Y9" s="29">
        <v>12</v>
      </c>
      <c r="Z9" s="78">
        <v>0.63200000000000001</v>
      </c>
      <c r="AA9" s="22"/>
      <c r="AB9" s="17"/>
      <c r="AC9" s="17"/>
      <c r="AD9" s="17"/>
      <c r="AE9" s="17"/>
      <c r="AF9" s="22"/>
      <c r="AG9" s="28" t="s">
        <v>109</v>
      </c>
      <c r="AH9" s="28" t="s">
        <v>105</v>
      </c>
      <c r="AI9" s="28"/>
      <c r="AJ9" s="28"/>
      <c r="AK9" s="22"/>
      <c r="AL9" s="29"/>
      <c r="AM9" s="28"/>
      <c r="AN9" s="32"/>
      <c r="AO9" s="30">
        <v>1</v>
      </c>
      <c r="AP9" s="33"/>
      <c r="AQ9" s="29"/>
      <c r="AR9" s="46"/>
    </row>
    <row r="10" spans="1:44" s="106" customFormat="1" ht="15" customHeight="1" x14ac:dyDescent="0.25">
      <c r="A10" s="104"/>
      <c r="B10" s="23">
        <v>2014</v>
      </c>
      <c r="C10" s="23" t="s">
        <v>46</v>
      </c>
      <c r="D10" s="24" t="s">
        <v>36</v>
      </c>
      <c r="E10" s="23"/>
      <c r="F10" s="25" t="s">
        <v>35</v>
      </c>
      <c r="G10" s="26"/>
      <c r="H10" s="26"/>
      <c r="I10" s="26"/>
      <c r="J10" s="23"/>
      <c r="K10" s="23"/>
      <c r="L10" s="23"/>
      <c r="M10" s="23"/>
      <c r="N10" s="27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78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0"/>
      <c r="AO10" s="30"/>
      <c r="AP10" s="33"/>
      <c r="AQ10" s="29"/>
      <c r="AR10" s="46"/>
    </row>
    <row r="11" spans="1:44" s="106" customFormat="1" ht="15" customHeight="1" x14ac:dyDescent="0.25">
      <c r="A11" s="104"/>
      <c r="B11" s="34">
        <v>2014</v>
      </c>
      <c r="C11" s="34" t="s">
        <v>74</v>
      </c>
      <c r="D11" s="35" t="s">
        <v>53</v>
      </c>
      <c r="E11" s="34"/>
      <c r="F11" s="66" t="s">
        <v>37</v>
      </c>
      <c r="G11" s="70"/>
      <c r="H11" s="69"/>
      <c r="I11" s="67"/>
      <c r="J11" s="34"/>
      <c r="K11" s="34"/>
      <c r="L11" s="34"/>
      <c r="M11" s="34"/>
      <c r="N11" s="68"/>
      <c r="O11" s="22">
        <v>0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78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0"/>
      <c r="AO11" s="30"/>
      <c r="AP11" s="33"/>
      <c r="AQ11" s="29"/>
      <c r="AR11" s="46"/>
    </row>
    <row r="12" spans="1:44" s="106" customFormat="1" ht="15" customHeight="1" x14ac:dyDescent="0.25">
      <c r="A12" s="104"/>
      <c r="B12" s="29">
        <v>2014</v>
      </c>
      <c r="C12" s="29" t="s">
        <v>45</v>
      </c>
      <c r="D12" s="36" t="s">
        <v>34</v>
      </c>
      <c r="E12" s="29">
        <v>8</v>
      </c>
      <c r="F12" s="37">
        <v>0</v>
      </c>
      <c r="G12" s="37">
        <v>2</v>
      </c>
      <c r="H12" s="37">
        <v>2</v>
      </c>
      <c r="I12" s="37">
        <v>12</v>
      </c>
      <c r="J12" s="29">
        <v>6</v>
      </c>
      <c r="K12" s="29">
        <v>3</v>
      </c>
      <c r="L12" s="29">
        <v>1</v>
      </c>
      <c r="M12" s="33">
        <v>2</v>
      </c>
      <c r="N12" s="38">
        <v>0.63200000000000001</v>
      </c>
      <c r="O12" s="22">
        <f>PRODUCT(I12/N12)</f>
        <v>18.987341772151897</v>
      </c>
      <c r="P12" s="17"/>
      <c r="Q12" s="17"/>
      <c r="R12" s="17"/>
      <c r="S12" s="17"/>
      <c r="T12" s="22"/>
      <c r="U12" s="29"/>
      <c r="V12" s="30"/>
      <c r="W12" s="30"/>
      <c r="X12" s="29"/>
      <c r="Y12" s="29"/>
      <c r="Z12" s="78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>
        <v>1</v>
      </c>
      <c r="AP12" s="33"/>
      <c r="AQ12" s="29"/>
      <c r="AR12" s="46"/>
    </row>
    <row r="13" spans="1:44" s="106" customFormat="1" ht="15" customHeight="1" x14ac:dyDescent="0.25">
      <c r="A13" s="104"/>
      <c r="B13" s="34">
        <v>2015</v>
      </c>
      <c r="C13" s="34" t="s">
        <v>75</v>
      </c>
      <c r="D13" s="35" t="s">
        <v>53</v>
      </c>
      <c r="E13" s="34"/>
      <c r="F13" s="66" t="s">
        <v>37</v>
      </c>
      <c r="G13" s="70"/>
      <c r="H13" s="69"/>
      <c r="I13" s="67"/>
      <c r="J13" s="34"/>
      <c r="K13" s="34"/>
      <c r="L13" s="34"/>
      <c r="M13" s="34"/>
      <c r="N13" s="68"/>
      <c r="O13" s="22">
        <v>0</v>
      </c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78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0"/>
      <c r="AO13" s="30"/>
      <c r="AP13" s="33"/>
      <c r="AQ13" s="29"/>
      <c r="AR13" s="46"/>
    </row>
    <row r="14" spans="1:44" s="106" customFormat="1" ht="15" customHeight="1" x14ac:dyDescent="0.25">
      <c r="A14" s="104"/>
      <c r="B14" s="29">
        <v>2015</v>
      </c>
      <c r="C14" s="29" t="s">
        <v>45</v>
      </c>
      <c r="D14" s="36" t="s">
        <v>34</v>
      </c>
      <c r="E14" s="29">
        <v>10</v>
      </c>
      <c r="F14" s="29">
        <v>0</v>
      </c>
      <c r="G14" s="29">
        <v>2</v>
      </c>
      <c r="H14" s="29">
        <v>5</v>
      </c>
      <c r="I14" s="29">
        <v>21</v>
      </c>
      <c r="J14" s="29">
        <v>11</v>
      </c>
      <c r="K14" s="29">
        <v>5</v>
      </c>
      <c r="L14" s="29">
        <v>3</v>
      </c>
      <c r="M14" s="29">
        <v>2</v>
      </c>
      <c r="N14" s="52">
        <v>0.5121</v>
      </c>
      <c r="O14" s="99">
        <v>41</v>
      </c>
      <c r="P14" s="17"/>
      <c r="Q14" s="17"/>
      <c r="R14" s="17"/>
      <c r="S14" s="17"/>
      <c r="T14" s="22"/>
      <c r="U14" s="29">
        <v>11</v>
      </c>
      <c r="V14" s="30">
        <v>0</v>
      </c>
      <c r="W14" s="30">
        <v>1</v>
      </c>
      <c r="X14" s="29">
        <v>2</v>
      </c>
      <c r="Y14" s="29">
        <v>22</v>
      </c>
      <c r="Z14" s="78">
        <v>0.53700000000000003</v>
      </c>
      <c r="AA14" s="22"/>
      <c r="AB14" s="17"/>
      <c r="AC14" s="17"/>
      <c r="AD14" s="17"/>
      <c r="AE14" s="17"/>
      <c r="AF14" s="22"/>
      <c r="AG14" s="28" t="s">
        <v>104</v>
      </c>
      <c r="AH14" s="28" t="s">
        <v>105</v>
      </c>
      <c r="AI14" s="28"/>
      <c r="AJ14" s="28" t="s">
        <v>106</v>
      </c>
      <c r="AK14" s="22"/>
      <c r="AL14" s="29"/>
      <c r="AM14" s="28"/>
      <c r="AN14" s="32"/>
      <c r="AO14" s="30">
        <v>1</v>
      </c>
      <c r="AP14" s="33"/>
      <c r="AQ14" s="29"/>
      <c r="AR14" s="46"/>
    </row>
    <row r="15" spans="1:44" s="106" customFormat="1" ht="15" customHeight="1" x14ac:dyDescent="0.25">
      <c r="A15" s="104"/>
      <c r="B15" s="29">
        <v>2016</v>
      </c>
      <c r="C15" s="29" t="s">
        <v>84</v>
      </c>
      <c r="D15" s="36" t="s">
        <v>34</v>
      </c>
      <c r="E15" s="29">
        <v>27</v>
      </c>
      <c r="F15" s="29">
        <v>2</v>
      </c>
      <c r="G15" s="29">
        <v>12</v>
      </c>
      <c r="H15" s="29">
        <v>23</v>
      </c>
      <c r="I15" s="29">
        <v>108</v>
      </c>
      <c r="J15" s="29">
        <v>51</v>
      </c>
      <c r="K15" s="29">
        <v>16</v>
      </c>
      <c r="L15" s="29">
        <v>27</v>
      </c>
      <c r="M15" s="29">
        <v>14</v>
      </c>
      <c r="N15" s="52">
        <v>0.59299999999999997</v>
      </c>
      <c r="O15" s="99">
        <v>182</v>
      </c>
      <c r="P15" s="17"/>
      <c r="Q15" s="17"/>
      <c r="R15" s="17"/>
      <c r="S15" s="17"/>
      <c r="T15" s="22"/>
      <c r="U15" s="29">
        <v>11</v>
      </c>
      <c r="V15" s="30">
        <v>1</v>
      </c>
      <c r="W15" s="30">
        <v>3</v>
      </c>
      <c r="X15" s="29">
        <v>4</v>
      </c>
      <c r="Y15" s="29">
        <v>26</v>
      </c>
      <c r="Z15" s="78">
        <v>0.47299999999999998</v>
      </c>
      <c r="AA15" s="22"/>
      <c r="AB15" s="17"/>
      <c r="AC15" s="17"/>
      <c r="AD15" s="17"/>
      <c r="AE15" s="17"/>
      <c r="AF15" s="22"/>
      <c r="AG15" s="28" t="s">
        <v>107</v>
      </c>
      <c r="AH15" s="28" t="s">
        <v>105</v>
      </c>
      <c r="AI15" s="28"/>
      <c r="AJ15" s="28" t="s">
        <v>108</v>
      </c>
      <c r="AK15" s="22"/>
      <c r="AL15" s="29"/>
      <c r="AM15" s="28"/>
      <c r="AN15" s="32"/>
      <c r="AO15" s="30"/>
      <c r="AP15" s="33">
        <v>1</v>
      </c>
      <c r="AQ15" s="29"/>
      <c r="AR15" s="46"/>
    </row>
    <row r="16" spans="1:44" s="106" customFormat="1" ht="15" customHeight="1" x14ac:dyDescent="0.25">
      <c r="A16" s="104"/>
      <c r="B16" s="29">
        <v>2017</v>
      </c>
      <c r="C16" s="29" t="s">
        <v>84</v>
      </c>
      <c r="D16" s="36" t="s">
        <v>34</v>
      </c>
      <c r="E16" s="29">
        <v>32</v>
      </c>
      <c r="F16" s="29">
        <v>0</v>
      </c>
      <c r="G16" s="29">
        <v>13</v>
      </c>
      <c r="H16" s="29">
        <v>31</v>
      </c>
      <c r="I16" s="29">
        <v>108</v>
      </c>
      <c r="J16" s="29">
        <v>45</v>
      </c>
      <c r="K16" s="29">
        <v>33</v>
      </c>
      <c r="L16" s="29">
        <v>17</v>
      </c>
      <c r="M16" s="29">
        <v>13</v>
      </c>
      <c r="N16" s="52">
        <v>0.49309999999999998</v>
      </c>
      <c r="O16" s="99">
        <v>219</v>
      </c>
      <c r="P16" s="17"/>
      <c r="Q16" s="17"/>
      <c r="R16" s="17"/>
      <c r="S16" s="17"/>
      <c r="T16" s="22"/>
      <c r="U16" s="29">
        <v>12</v>
      </c>
      <c r="V16" s="29">
        <v>1</v>
      </c>
      <c r="W16" s="30">
        <v>0</v>
      </c>
      <c r="X16" s="29">
        <v>9</v>
      </c>
      <c r="Y16" s="29">
        <v>26</v>
      </c>
      <c r="Z16" s="78">
        <v>0.46400000000000002</v>
      </c>
      <c r="AA16" s="22"/>
      <c r="AB16" s="17"/>
      <c r="AC16" s="17"/>
      <c r="AD16" s="17"/>
      <c r="AE16" s="17"/>
      <c r="AF16" s="22"/>
      <c r="AG16" s="28" t="s">
        <v>119</v>
      </c>
      <c r="AH16" s="28" t="s">
        <v>120</v>
      </c>
      <c r="AI16" s="28"/>
      <c r="AJ16" s="28" t="s">
        <v>121</v>
      </c>
      <c r="AK16" s="22"/>
      <c r="AL16" s="29"/>
      <c r="AM16" s="28"/>
      <c r="AN16" s="30"/>
      <c r="AO16" s="30"/>
      <c r="AP16" s="33">
        <v>1</v>
      </c>
      <c r="AQ16" s="29"/>
      <c r="AR16" s="46"/>
    </row>
    <row r="17" spans="1:45" s="106" customFormat="1" ht="15" customHeight="1" x14ac:dyDescent="0.25">
      <c r="A17" s="104"/>
      <c r="B17" s="29">
        <v>2018</v>
      </c>
      <c r="C17" s="29" t="s">
        <v>124</v>
      </c>
      <c r="D17" s="36" t="s">
        <v>34</v>
      </c>
      <c r="E17" s="29">
        <v>30</v>
      </c>
      <c r="F17" s="29">
        <v>3</v>
      </c>
      <c r="G17" s="29">
        <v>19</v>
      </c>
      <c r="H17" s="29">
        <v>32</v>
      </c>
      <c r="I17" s="29">
        <v>124</v>
      </c>
      <c r="J17" s="29">
        <v>38</v>
      </c>
      <c r="K17" s="29">
        <v>36</v>
      </c>
      <c r="L17" s="29">
        <v>28</v>
      </c>
      <c r="M17" s="29">
        <v>22</v>
      </c>
      <c r="N17" s="52">
        <v>0.62</v>
      </c>
      <c r="O17" s="99">
        <v>200</v>
      </c>
      <c r="P17" s="17"/>
      <c r="Q17" s="17"/>
      <c r="R17" s="17"/>
      <c r="S17" s="17"/>
      <c r="T17" s="22"/>
      <c r="U17" s="29">
        <v>10</v>
      </c>
      <c r="V17" s="29">
        <v>1</v>
      </c>
      <c r="W17" s="30">
        <v>3</v>
      </c>
      <c r="X17" s="29">
        <v>6</v>
      </c>
      <c r="Y17" s="29">
        <v>24</v>
      </c>
      <c r="Z17" s="78">
        <v>0.40670000000000001</v>
      </c>
      <c r="AA17" s="22"/>
      <c r="AB17" s="17"/>
      <c r="AC17" s="17"/>
      <c r="AD17" s="17"/>
      <c r="AE17" s="17"/>
      <c r="AF17" s="22"/>
      <c r="AG17" s="28" t="s">
        <v>109</v>
      </c>
      <c r="AH17" s="28" t="s">
        <v>125</v>
      </c>
      <c r="AI17" s="28" t="s">
        <v>126</v>
      </c>
      <c r="AJ17" s="28"/>
      <c r="AK17" s="22"/>
      <c r="AL17" s="29"/>
      <c r="AM17" s="28"/>
      <c r="AN17" s="30">
        <v>1</v>
      </c>
      <c r="AO17" s="30"/>
      <c r="AP17" s="33"/>
      <c r="AQ17" s="29"/>
      <c r="AR17" s="46"/>
    </row>
    <row r="18" spans="1:45" s="106" customFormat="1" ht="15" customHeight="1" x14ac:dyDescent="0.25">
      <c r="A18" s="104"/>
      <c r="B18" s="29">
        <v>2019</v>
      </c>
      <c r="C18" s="29" t="s">
        <v>84</v>
      </c>
      <c r="D18" s="36" t="s">
        <v>34</v>
      </c>
      <c r="E18" s="29">
        <v>28</v>
      </c>
      <c r="F18" s="29">
        <v>0</v>
      </c>
      <c r="G18" s="29">
        <v>4</v>
      </c>
      <c r="H18" s="29">
        <v>12</v>
      </c>
      <c r="I18" s="29">
        <v>47</v>
      </c>
      <c r="J18" s="29">
        <v>27</v>
      </c>
      <c r="K18" s="29">
        <v>6</v>
      </c>
      <c r="L18" s="29">
        <v>10</v>
      </c>
      <c r="M18" s="29">
        <v>4</v>
      </c>
      <c r="N18" s="158">
        <v>0.34300000000000003</v>
      </c>
      <c r="O18" s="99">
        <v>137</v>
      </c>
      <c r="P18" s="17"/>
      <c r="Q18" s="17"/>
      <c r="R18" s="17"/>
      <c r="S18" s="17"/>
      <c r="T18" s="22"/>
      <c r="U18" s="29">
        <v>12</v>
      </c>
      <c r="V18" s="29">
        <v>0</v>
      </c>
      <c r="W18" s="30">
        <v>2</v>
      </c>
      <c r="X18" s="29">
        <v>2</v>
      </c>
      <c r="Y18" s="29">
        <v>20</v>
      </c>
      <c r="Z18" s="78">
        <v>0.37030000000000002</v>
      </c>
      <c r="AA18" s="22"/>
      <c r="AB18" s="17"/>
      <c r="AC18" s="17"/>
      <c r="AD18" s="17"/>
      <c r="AE18" s="17"/>
      <c r="AF18" s="22"/>
      <c r="AG18" s="28" t="s">
        <v>136</v>
      </c>
      <c r="AH18" s="28" t="s">
        <v>137</v>
      </c>
      <c r="AI18" s="28"/>
      <c r="AJ18" s="28" t="s">
        <v>138</v>
      </c>
      <c r="AK18" s="22"/>
      <c r="AL18" s="29"/>
      <c r="AM18" s="28"/>
      <c r="AN18" s="30"/>
      <c r="AO18" s="30"/>
      <c r="AP18" s="33">
        <v>1</v>
      </c>
      <c r="AQ18" s="29"/>
      <c r="AR18" s="46"/>
    </row>
    <row r="19" spans="1:45" s="106" customFormat="1" ht="15" customHeight="1" x14ac:dyDescent="0.25">
      <c r="A19" s="104"/>
      <c r="B19" s="29">
        <v>2020</v>
      </c>
      <c r="C19" s="29" t="s">
        <v>84</v>
      </c>
      <c r="D19" s="36" t="s">
        <v>34</v>
      </c>
      <c r="E19" s="29">
        <v>7</v>
      </c>
      <c r="F19" s="29">
        <v>0</v>
      </c>
      <c r="G19" s="29">
        <v>1</v>
      </c>
      <c r="H19" s="29">
        <v>5</v>
      </c>
      <c r="I19" s="29">
        <v>18</v>
      </c>
      <c r="J19" s="29">
        <v>13</v>
      </c>
      <c r="K19" s="29">
        <v>2</v>
      </c>
      <c r="L19" s="29">
        <v>2</v>
      </c>
      <c r="M19" s="29">
        <v>1</v>
      </c>
      <c r="N19" s="78">
        <v>0.47360000000000002</v>
      </c>
      <c r="O19" s="44">
        <v>38</v>
      </c>
      <c r="P19" s="108"/>
      <c r="Q19" s="17"/>
      <c r="R19" s="17"/>
      <c r="S19" s="17"/>
      <c r="T19" s="22"/>
      <c r="U19" s="29"/>
      <c r="V19" s="29"/>
      <c r="W19" s="30"/>
      <c r="X19" s="29"/>
      <c r="Y19" s="29"/>
      <c r="Z19" s="78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8"/>
      <c r="AN19" s="30"/>
      <c r="AO19" s="30"/>
      <c r="AP19" s="33"/>
      <c r="AQ19" s="29"/>
      <c r="AR19" s="46"/>
    </row>
    <row r="20" spans="1:45" s="106" customFormat="1" ht="15" customHeight="1" x14ac:dyDescent="0.25">
      <c r="A20" s="107"/>
      <c r="B20" s="15" t="s">
        <v>7</v>
      </c>
      <c r="C20" s="16"/>
      <c r="D20" s="14"/>
      <c r="E20" s="17">
        <f t="shared" ref="E20:M20" si="0">SUM(E4:E19)</f>
        <v>160</v>
      </c>
      <c r="F20" s="17">
        <f t="shared" si="0"/>
        <v>5</v>
      </c>
      <c r="G20" s="17">
        <f t="shared" si="0"/>
        <v>57</v>
      </c>
      <c r="H20" s="17">
        <f t="shared" si="0"/>
        <v>124</v>
      </c>
      <c r="I20" s="17">
        <f t="shared" si="0"/>
        <v>474</v>
      </c>
      <c r="J20" s="17">
        <f t="shared" si="0"/>
        <v>214</v>
      </c>
      <c r="K20" s="17">
        <f t="shared" si="0"/>
        <v>106</v>
      </c>
      <c r="L20" s="17">
        <f t="shared" si="0"/>
        <v>92</v>
      </c>
      <c r="M20" s="16">
        <f t="shared" si="0"/>
        <v>62</v>
      </c>
      <c r="N20" s="39">
        <f>PRODUCT(I20/O20)</f>
        <v>0.51970184437658162</v>
      </c>
      <c r="O20" s="79">
        <f>SUM(O3:O19)</f>
        <v>912.06141584622594</v>
      </c>
      <c r="P20" s="108" t="s">
        <v>101</v>
      </c>
      <c r="Q20" s="108" t="s">
        <v>101</v>
      </c>
      <c r="R20" s="108" t="s">
        <v>101</v>
      </c>
      <c r="S20" s="108" t="s">
        <v>101</v>
      </c>
      <c r="T20" s="22"/>
      <c r="U20" s="17">
        <f>SUM(U4:U19)</f>
        <v>62</v>
      </c>
      <c r="V20" s="17">
        <f>SUM(V4:V19)</f>
        <v>3</v>
      </c>
      <c r="W20" s="17">
        <f>SUM(W4:W19)</f>
        <v>10</v>
      </c>
      <c r="X20" s="17">
        <f>SUM(X4:X19)</f>
        <v>28</v>
      </c>
      <c r="Y20" s="17">
        <f>SUM(Y4:Y19)</f>
        <v>130</v>
      </c>
      <c r="Z20" s="39">
        <f>PRODUCT(N26)</f>
        <v>0.45774647887323944</v>
      </c>
      <c r="AA20" s="79"/>
      <c r="AB20" s="108" t="s">
        <v>101</v>
      </c>
      <c r="AC20" s="108" t="s">
        <v>101</v>
      </c>
      <c r="AD20" s="108" t="s">
        <v>101</v>
      </c>
      <c r="AE20" s="108" t="s">
        <v>101</v>
      </c>
      <c r="AF20" s="22"/>
      <c r="AG20" s="108" t="s">
        <v>139</v>
      </c>
      <c r="AH20" s="108" t="s">
        <v>140</v>
      </c>
      <c r="AI20" s="108" t="s">
        <v>115</v>
      </c>
      <c r="AJ20" s="108" t="s">
        <v>141</v>
      </c>
      <c r="AK20" s="22"/>
      <c r="AL20" s="17">
        <f t="shared" ref="AL20:AQ20" si="1">SUM(AL4:AL19)</f>
        <v>0</v>
      </c>
      <c r="AM20" s="17">
        <f t="shared" si="1"/>
        <v>0</v>
      </c>
      <c r="AN20" s="17">
        <f t="shared" si="1"/>
        <v>1</v>
      </c>
      <c r="AO20" s="17">
        <f t="shared" si="1"/>
        <v>4</v>
      </c>
      <c r="AP20" s="17">
        <f t="shared" si="1"/>
        <v>3</v>
      </c>
      <c r="AQ20" s="17">
        <f t="shared" si="1"/>
        <v>0</v>
      </c>
      <c r="AR20" s="46"/>
    </row>
    <row r="21" spans="1:45" s="106" customFormat="1" ht="15" customHeight="1" x14ac:dyDescent="0.25">
      <c r="A21" s="107"/>
      <c r="B21" s="15" t="s">
        <v>143</v>
      </c>
      <c r="C21" s="16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09"/>
      <c r="O21" s="22"/>
      <c r="P21" s="21"/>
      <c r="Q21" s="19"/>
      <c r="R21" s="110"/>
      <c r="S21" s="111"/>
      <c r="T21" s="22"/>
      <c r="U21" s="21"/>
      <c r="V21" s="13" t="s">
        <v>142</v>
      </c>
      <c r="W21" s="110"/>
      <c r="X21" s="19"/>
      <c r="Y21" s="110"/>
      <c r="Z21" s="111"/>
      <c r="AA21" s="22"/>
      <c r="AB21" s="112"/>
      <c r="AC21" s="113"/>
      <c r="AD21" s="110"/>
      <c r="AE21" s="111"/>
      <c r="AF21" s="22"/>
      <c r="AG21" s="114">
        <v>1</v>
      </c>
      <c r="AH21" s="114">
        <v>0.83299999999999996</v>
      </c>
      <c r="AI21" s="114">
        <v>0</v>
      </c>
      <c r="AJ21" s="114">
        <v>0.25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104"/>
      <c r="B22" s="36" t="s">
        <v>2</v>
      </c>
      <c r="C22" s="33"/>
      <c r="D22" s="40">
        <f>SUM(F20:H20)+((I20-F20-G20)/3)+(E20/3)+(AL20*25)+(AM20*25)+(AN20*10)+(AO20*25)+(AP20*20)+(AQ20*15)-25-25-25</f>
        <v>471.66666666666674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106" customFormat="1" ht="15" customHeight="1" x14ac:dyDescent="0.25">
      <c r="A23" s="10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104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30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144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50"/>
      <c r="AR24" s="46"/>
    </row>
    <row r="25" spans="1:45" ht="15" customHeight="1" x14ac:dyDescent="0.25">
      <c r="A25" s="104"/>
      <c r="B25" s="48" t="s">
        <v>13</v>
      </c>
      <c r="C25" s="11"/>
      <c r="D25" s="50"/>
      <c r="E25" s="29">
        <f>PRODUCT(E20)</f>
        <v>160</v>
      </c>
      <c r="F25" s="29">
        <f>PRODUCT(F20)</f>
        <v>5</v>
      </c>
      <c r="G25" s="29">
        <f>PRODUCT(G20)</f>
        <v>57</v>
      </c>
      <c r="H25" s="29">
        <f>PRODUCT(H20)</f>
        <v>124</v>
      </c>
      <c r="I25" s="29">
        <f>PRODUCT(I20)</f>
        <v>474</v>
      </c>
      <c r="J25" s="41"/>
      <c r="K25" s="51">
        <f>PRODUCT((F25+G25)/E25)</f>
        <v>0.38750000000000001</v>
      </c>
      <c r="L25" s="51">
        <f>PRODUCT(H25/E25)</f>
        <v>0.77500000000000002</v>
      </c>
      <c r="M25" s="51">
        <f>PRODUCT(I25/E25)</f>
        <v>2.9624999999999999</v>
      </c>
      <c r="N25" s="52">
        <f>PRODUCT(N20)</f>
        <v>0.51970184437658162</v>
      </c>
      <c r="O25" s="22">
        <f>PRODUCT(O20)</f>
        <v>912.06141584622594</v>
      </c>
      <c r="P25" s="141" t="s">
        <v>9</v>
      </c>
      <c r="Q25" s="159"/>
      <c r="R25" s="142" t="s">
        <v>43</v>
      </c>
      <c r="S25" s="142"/>
      <c r="T25" s="142"/>
      <c r="U25" s="142"/>
      <c r="V25" s="142"/>
      <c r="W25" s="142"/>
      <c r="X25" s="142"/>
      <c r="Y25" s="160"/>
      <c r="Z25" s="160" t="s">
        <v>11</v>
      </c>
      <c r="AA25" s="160"/>
      <c r="AB25" s="142"/>
      <c r="AC25" s="161" t="s">
        <v>44</v>
      </c>
      <c r="AD25" s="162"/>
      <c r="AE25" s="143"/>
      <c r="AF25" s="22"/>
      <c r="AG25" s="175">
        <v>5010</v>
      </c>
      <c r="AH25" s="176" t="s">
        <v>145</v>
      </c>
      <c r="AI25" s="160"/>
      <c r="AJ25" s="142"/>
      <c r="AK25" s="142"/>
      <c r="AL25" s="142"/>
      <c r="AM25" s="160"/>
      <c r="AN25" s="142"/>
      <c r="AO25" s="142"/>
      <c r="AP25" s="142"/>
      <c r="AQ25" s="143"/>
      <c r="AR25" s="46"/>
    </row>
    <row r="26" spans="1:45" ht="15" customHeight="1" x14ac:dyDescent="0.25">
      <c r="A26" s="104"/>
      <c r="B26" s="53" t="s">
        <v>15</v>
      </c>
      <c r="C26" s="54"/>
      <c r="D26" s="55"/>
      <c r="E26" s="29">
        <f>SUM(U20)</f>
        <v>62</v>
      </c>
      <c r="F26" s="29">
        <f>SUM(V20)</f>
        <v>3</v>
      </c>
      <c r="G26" s="29">
        <f>SUM(W20)</f>
        <v>10</v>
      </c>
      <c r="H26" s="29">
        <f>SUM(X20)</f>
        <v>28</v>
      </c>
      <c r="I26" s="29">
        <f>SUM(Y20)</f>
        <v>130</v>
      </c>
      <c r="J26" s="41"/>
      <c r="K26" s="51">
        <f>PRODUCT((F26+G26)/E26)</f>
        <v>0.20967741935483872</v>
      </c>
      <c r="L26" s="51">
        <f>PRODUCT(H26/E26)</f>
        <v>0.45161290322580644</v>
      </c>
      <c r="M26" s="51">
        <f>PRODUCT(I26/E26)</f>
        <v>2.096774193548387</v>
      </c>
      <c r="N26" s="52">
        <f>PRODUCT(I26/O26)</f>
        <v>0.45774647887323944</v>
      </c>
      <c r="O26" s="22">
        <v>284</v>
      </c>
      <c r="P26" s="163" t="s">
        <v>102</v>
      </c>
      <c r="Q26" s="164"/>
      <c r="R26" s="165" t="s">
        <v>49</v>
      </c>
      <c r="S26" s="165"/>
      <c r="T26" s="165"/>
      <c r="U26" s="165"/>
      <c r="V26" s="165"/>
      <c r="W26" s="165"/>
      <c r="X26" s="165"/>
      <c r="Y26" s="166"/>
      <c r="Z26" s="166" t="s">
        <v>50</v>
      </c>
      <c r="AA26" s="166"/>
      <c r="AB26" s="165"/>
      <c r="AC26" s="167" t="s">
        <v>51</v>
      </c>
      <c r="AD26" s="79"/>
      <c r="AE26" s="168"/>
      <c r="AF26" s="22"/>
      <c r="AG26" s="175"/>
      <c r="AH26" s="177"/>
      <c r="AI26" s="166"/>
      <c r="AJ26" s="165"/>
      <c r="AK26" s="165"/>
      <c r="AL26" s="165"/>
      <c r="AM26" s="166"/>
      <c r="AN26" s="165"/>
      <c r="AO26" s="165"/>
      <c r="AP26" s="165"/>
      <c r="AQ26" s="168"/>
      <c r="AR26" s="46"/>
    </row>
    <row r="27" spans="1:45" ht="15" customHeight="1" x14ac:dyDescent="0.25">
      <c r="A27" s="104"/>
      <c r="B27" s="56" t="s">
        <v>16</v>
      </c>
      <c r="C27" s="57"/>
      <c r="D27" s="58"/>
      <c r="E27" s="31"/>
      <c r="F27" s="31"/>
      <c r="G27" s="31"/>
      <c r="H27" s="31"/>
      <c r="I27" s="31"/>
      <c r="J27" s="41"/>
      <c r="K27" s="76"/>
      <c r="L27" s="76"/>
      <c r="M27" s="76"/>
      <c r="N27" s="77"/>
      <c r="O27" s="22"/>
      <c r="P27" s="163" t="s">
        <v>103</v>
      </c>
      <c r="Q27" s="164"/>
      <c r="R27" s="165" t="s">
        <v>49</v>
      </c>
      <c r="S27" s="165"/>
      <c r="T27" s="165"/>
      <c r="U27" s="165"/>
      <c r="V27" s="165"/>
      <c r="W27" s="165"/>
      <c r="X27" s="165"/>
      <c r="Y27" s="166"/>
      <c r="Z27" s="166" t="s">
        <v>50</v>
      </c>
      <c r="AA27" s="166"/>
      <c r="AB27" s="165"/>
      <c r="AC27" s="167" t="s">
        <v>51</v>
      </c>
      <c r="AD27" s="79"/>
      <c r="AE27" s="168"/>
      <c r="AF27" s="22"/>
      <c r="AG27" s="178"/>
      <c r="AH27" s="177"/>
      <c r="AI27" s="166"/>
      <c r="AJ27" s="165"/>
      <c r="AK27" s="165"/>
      <c r="AL27" s="165"/>
      <c r="AM27" s="166"/>
      <c r="AN27" s="165"/>
      <c r="AO27" s="165"/>
      <c r="AP27" s="165"/>
      <c r="AQ27" s="168"/>
      <c r="AR27" s="46"/>
    </row>
    <row r="28" spans="1:45" ht="15" customHeight="1" x14ac:dyDescent="0.25">
      <c r="A28" s="104"/>
      <c r="B28" s="59" t="s">
        <v>26</v>
      </c>
      <c r="C28" s="60"/>
      <c r="D28" s="61"/>
      <c r="E28" s="17">
        <f>SUM(E25:E27)</f>
        <v>222</v>
      </c>
      <c r="F28" s="17">
        <f>SUM(F25:F27)</f>
        <v>8</v>
      </c>
      <c r="G28" s="17">
        <f>SUM(G25:G27)</f>
        <v>67</v>
      </c>
      <c r="H28" s="17">
        <f>SUM(H25:H27)</f>
        <v>152</v>
      </c>
      <c r="I28" s="17">
        <f>SUM(I25:I27)</f>
        <v>604</v>
      </c>
      <c r="J28" s="41"/>
      <c r="K28" s="62">
        <f>PRODUCT((F28+G28)/E28)</f>
        <v>0.33783783783783783</v>
      </c>
      <c r="L28" s="62">
        <f>PRODUCT(H28/E28)</f>
        <v>0.68468468468468469</v>
      </c>
      <c r="M28" s="62">
        <f>PRODUCT(I28/E28)</f>
        <v>2.7207207207207209</v>
      </c>
      <c r="N28" s="39">
        <f>PRODUCT(I28/O28)</f>
        <v>0.5049907906047314</v>
      </c>
      <c r="O28" s="22">
        <f>SUM(O25:O27)</f>
        <v>1196.0614158462258</v>
      </c>
      <c r="P28" s="169" t="s">
        <v>10</v>
      </c>
      <c r="Q28" s="170"/>
      <c r="R28" s="171" t="s">
        <v>77</v>
      </c>
      <c r="S28" s="171"/>
      <c r="T28" s="171"/>
      <c r="U28" s="171"/>
      <c r="V28" s="171"/>
      <c r="W28" s="171"/>
      <c r="X28" s="171"/>
      <c r="Y28" s="172"/>
      <c r="Z28" s="172" t="s">
        <v>76</v>
      </c>
      <c r="AA28" s="172"/>
      <c r="AB28" s="171"/>
      <c r="AC28" s="74" t="s">
        <v>78</v>
      </c>
      <c r="AD28" s="173"/>
      <c r="AE28" s="174"/>
      <c r="AF28" s="22"/>
      <c r="AG28" s="85"/>
      <c r="AH28" s="179"/>
      <c r="AI28" s="172"/>
      <c r="AJ28" s="171"/>
      <c r="AK28" s="171"/>
      <c r="AL28" s="171"/>
      <c r="AM28" s="172"/>
      <c r="AN28" s="171"/>
      <c r="AO28" s="171"/>
      <c r="AP28" s="171"/>
      <c r="AQ28" s="174"/>
      <c r="AR28" s="46"/>
    </row>
    <row r="29" spans="1:45" ht="15" customHeight="1" x14ac:dyDescent="0.25">
      <c r="A29" s="104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>
        <f>SUM(O26:O28)</f>
        <v>1480.0614158462258</v>
      </c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63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104"/>
      <c r="B30" s="41" t="s">
        <v>38</v>
      </c>
      <c r="C30" s="41"/>
      <c r="D30" s="41" t="s">
        <v>135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104"/>
      <c r="B31" s="41"/>
      <c r="C31" s="41"/>
      <c r="D31" s="41" t="s">
        <v>39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04"/>
      <c r="B32" s="41"/>
      <c r="C32" s="41"/>
      <c r="D32" s="41" t="s">
        <v>54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7" customFormat="1" ht="15" customHeight="1" x14ac:dyDescent="0.2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" customFormat="1" ht="15" customHeight="1" x14ac:dyDescent="0.25">
      <c r="A34" s="8"/>
      <c r="B34" s="22"/>
      <c r="C34" s="22"/>
      <c r="D34" s="41"/>
      <c r="E34" s="22"/>
      <c r="F34" s="22"/>
      <c r="G34" s="22"/>
      <c r="H34" s="45"/>
      <c r="I34" s="45"/>
      <c r="J34" s="41"/>
      <c r="K34" s="41"/>
      <c r="L34" s="41"/>
      <c r="M34" s="1"/>
      <c r="N34" s="45"/>
      <c r="O34" s="22"/>
      <c r="P34" s="41"/>
      <c r="Q34" s="45"/>
      <c r="R34" s="41"/>
      <c r="S34" s="41"/>
      <c r="T34" s="22"/>
      <c r="U34" s="22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5" s="7" customFormat="1" ht="15" customHeight="1" x14ac:dyDescent="0.25">
      <c r="A35" s="8"/>
      <c r="B35" s="22"/>
      <c r="C35" s="22"/>
      <c r="D35" s="41"/>
      <c r="E35" s="22"/>
      <c r="F35" s="22"/>
      <c r="G35" s="22"/>
      <c r="H35" s="45"/>
      <c r="I35" s="45"/>
      <c r="J35" s="41"/>
      <c r="K35" s="41"/>
      <c r="L35" s="41"/>
      <c r="M35" s="41"/>
      <c r="N35" s="45"/>
      <c r="O35" s="22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7" customFormat="1" ht="15" customHeight="1" x14ac:dyDescent="0.25">
      <c r="A36" s="8"/>
      <c r="B36" s="22"/>
      <c r="C36" s="22"/>
      <c r="D36" s="41"/>
      <c r="E36" s="22"/>
      <c r="F36" s="22"/>
      <c r="G36" s="22"/>
      <c r="H36" s="41"/>
      <c r="I36" s="41"/>
      <c r="J36" s="41"/>
      <c r="K36" s="41"/>
      <c r="L36" s="41"/>
      <c r="M36" s="41"/>
      <c r="N36" s="45"/>
      <c r="O36" s="22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7" customFormat="1" ht="15" customHeight="1" x14ac:dyDescent="0.25">
      <c r="A37" s="8"/>
      <c r="B37" s="45"/>
      <c r="C37" s="45"/>
      <c r="D37" s="41"/>
      <c r="E37" s="45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98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98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98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98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98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98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98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98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98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98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98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98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98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98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98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98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98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98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98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98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98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98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98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98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98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98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98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98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98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98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98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98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98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98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98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98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98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98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98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98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98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98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98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98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98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98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98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98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98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98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98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98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98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98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98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98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98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98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98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98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98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98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98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98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98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98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98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98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98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98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98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98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98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98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9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9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9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9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9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9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9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9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9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9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9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9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9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9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9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9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9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9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9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9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9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9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9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9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9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9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9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98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98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98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98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98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98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98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</sheetData>
  <sortState ref="B18:A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40</v>
      </c>
      <c r="C1" s="3"/>
      <c r="D1" s="4"/>
      <c r="E1" s="5" t="s">
        <v>41</v>
      </c>
      <c r="F1" s="132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48</v>
      </c>
      <c r="C2" s="72"/>
      <c r="D2" s="133"/>
      <c r="E2" s="12" t="s">
        <v>13</v>
      </c>
      <c r="F2" s="13"/>
      <c r="G2" s="13"/>
      <c r="H2" s="13"/>
      <c r="I2" s="19"/>
      <c r="J2" s="14"/>
      <c r="K2" s="99"/>
      <c r="L2" s="21" t="s">
        <v>127</v>
      </c>
      <c r="M2" s="13"/>
      <c r="N2" s="13"/>
      <c r="O2" s="20"/>
      <c r="P2" s="18"/>
      <c r="Q2" s="21" t="s">
        <v>128</v>
      </c>
      <c r="R2" s="13"/>
      <c r="S2" s="13"/>
      <c r="T2" s="13"/>
      <c r="U2" s="19"/>
      <c r="V2" s="20"/>
      <c r="W2" s="18"/>
      <c r="X2" s="134" t="s">
        <v>129</v>
      </c>
      <c r="Y2" s="135"/>
      <c r="Z2" s="136"/>
      <c r="AA2" s="12" t="s">
        <v>13</v>
      </c>
      <c r="AB2" s="13"/>
      <c r="AC2" s="13"/>
      <c r="AD2" s="13"/>
      <c r="AE2" s="19"/>
      <c r="AF2" s="14"/>
      <c r="AG2" s="99"/>
      <c r="AH2" s="21" t="s">
        <v>130</v>
      </c>
      <c r="AI2" s="13"/>
      <c r="AJ2" s="13"/>
      <c r="AK2" s="20"/>
      <c r="AL2" s="18"/>
      <c r="AM2" s="21" t="s">
        <v>128</v>
      </c>
      <c r="AN2" s="13"/>
      <c r="AO2" s="13"/>
      <c r="AP2" s="13"/>
      <c r="AQ2" s="19"/>
      <c r="AR2" s="20"/>
      <c r="AS2" s="13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7"/>
      <c r="L3" s="17" t="s">
        <v>5</v>
      </c>
      <c r="M3" s="17" t="s">
        <v>6</v>
      </c>
      <c r="N3" s="17" t="s">
        <v>95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7"/>
      <c r="AH3" s="17" t="s">
        <v>5</v>
      </c>
      <c r="AI3" s="17" t="s">
        <v>6</v>
      </c>
      <c r="AJ3" s="17" t="s">
        <v>95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6"/>
      <c r="E4" s="29"/>
      <c r="F4" s="29"/>
      <c r="G4" s="29"/>
      <c r="H4" s="30"/>
      <c r="I4" s="29"/>
      <c r="J4" s="78"/>
      <c r="K4" s="44"/>
      <c r="L4" s="108"/>
      <c r="M4" s="17"/>
      <c r="N4" s="17"/>
      <c r="O4" s="17"/>
      <c r="P4" s="22"/>
      <c r="Q4" s="29"/>
      <c r="R4" s="29"/>
      <c r="S4" s="30"/>
      <c r="T4" s="29"/>
      <c r="U4" s="29"/>
      <c r="V4" s="138"/>
      <c r="W4" s="44"/>
      <c r="X4" s="29">
        <v>2011</v>
      </c>
      <c r="Y4" s="29" t="s">
        <v>45</v>
      </c>
      <c r="Z4" s="36" t="s">
        <v>36</v>
      </c>
      <c r="AA4" s="29">
        <v>1</v>
      </c>
      <c r="AB4" s="29">
        <v>0</v>
      </c>
      <c r="AC4" s="29">
        <v>0</v>
      </c>
      <c r="AD4" s="29">
        <v>2</v>
      </c>
      <c r="AE4" s="29">
        <v>2</v>
      </c>
      <c r="AF4" s="52">
        <v>1</v>
      </c>
      <c r="AG4" s="157">
        <v>2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39"/>
      <c r="AS4" s="10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2012</v>
      </c>
      <c r="C5" s="33" t="s">
        <v>47</v>
      </c>
      <c r="D5" s="36" t="s">
        <v>36</v>
      </c>
      <c r="E5" s="29">
        <v>11</v>
      </c>
      <c r="F5" s="29">
        <v>1</v>
      </c>
      <c r="G5" s="29">
        <v>1</v>
      </c>
      <c r="H5" s="30">
        <v>9</v>
      </c>
      <c r="I5" s="29">
        <v>33</v>
      </c>
      <c r="J5" s="78">
        <v>0.53200000000000003</v>
      </c>
      <c r="K5" s="44">
        <v>62</v>
      </c>
      <c r="L5" s="108"/>
      <c r="M5" s="17"/>
      <c r="N5" s="17"/>
      <c r="O5" s="17"/>
      <c r="P5" s="22"/>
      <c r="Q5" s="29"/>
      <c r="R5" s="29"/>
      <c r="S5" s="30"/>
      <c r="T5" s="29"/>
      <c r="U5" s="29"/>
      <c r="V5" s="138"/>
      <c r="W5" s="44"/>
      <c r="X5" s="29">
        <v>2012</v>
      </c>
      <c r="Y5" s="29" t="s">
        <v>46</v>
      </c>
      <c r="Z5" s="36" t="s">
        <v>42</v>
      </c>
      <c r="AA5" s="29">
        <v>7</v>
      </c>
      <c r="AB5" s="29">
        <v>0</v>
      </c>
      <c r="AC5" s="29">
        <v>1</v>
      </c>
      <c r="AD5" s="29">
        <v>16</v>
      </c>
      <c r="AE5" s="29">
        <v>34</v>
      </c>
      <c r="AF5" s="52">
        <v>0.65380000000000005</v>
      </c>
      <c r="AG5" s="157">
        <v>52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2</v>
      </c>
      <c r="AP5" s="29">
        <v>10</v>
      </c>
      <c r="AQ5" s="29">
        <v>18</v>
      </c>
      <c r="AR5" s="139">
        <v>0.69230000000000003</v>
      </c>
      <c r="AS5" s="107">
        <v>26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2013</v>
      </c>
      <c r="C6" s="33" t="s">
        <v>52</v>
      </c>
      <c r="D6" s="36" t="s">
        <v>36</v>
      </c>
      <c r="E6" s="29">
        <v>10</v>
      </c>
      <c r="F6" s="29">
        <v>0</v>
      </c>
      <c r="G6" s="29">
        <v>3</v>
      </c>
      <c r="H6" s="30">
        <v>14</v>
      </c>
      <c r="I6" s="29">
        <v>43</v>
      </c>
      <c r="J6" s="78">
        <v>0.623</v>
      </c>
      <c r="K6" s="44">
        <v>69</v>
      </c>
      <c r="L6" s="108"/>
      <c r="M6" s="17"/>
      <c r="N6" s="17"/>
      <c r="O6" s="17"/>
      <c r="P6" s="22"/>
      <c r="Q6" s="29"/>
      <c r="R6" s="29"/>
      <c r="S6" s="30"/>
      <c r="T6" s="29"/>
      <c r="U6" s="29"/>
      <c r="V6" s="138"/>
      <c r="W6" s="44"/>
      <c r="X6" s="29"/>
      <c r="Y6" s="29"/>
      <c r="Z6" s="36"/>
      <c r="AA6" s="29"/>
      <c r="AB6" s="29"/>
      <c r="AC6" s="29"/>
      <c r="AD6" s="29"/>
      <c r="AE6" s="29"/>
      <c r="AF6" s="52"/>
      <c r="AG6" s="157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39"/>
      <c r="AS6" s="10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2014</v>
      </c>
      <c r="C7" s="33" t="s">
        <v>74</v>
      </c>
      <c r="D7" s="36" t="s">
        <v>53</v>
      </c>
      <c r="E7" s="29">
        <v>1</v>
      </c>
      <c r="F7" s="29">
        <v>0</v>
      </c>
      <c r="G7" s="29">
        <v>0</v>
      </c>
      <c r="H7" s="30">
        <v>0</v>
      </c>
      <c r="I7" s="29">
        <v>3</v>
      </c>
      <c r="J7" s="78">
        <v>0.42899999999999999</v>
      </c>
      <c r="K7" s="44">
        <v>7</v>
      </c>
      <c r="L7" s="108"/>
      <c r="M7" s="17"/>
      <c r="N7" s="17"/>
      <c r="O7" s="17"/>
      <c r="P7" s="22"/>
      <c r="Q7" s="29"/>
      <c r="R7" s="29"/>
      <c r="S7" s="30"/>
      <c r="T7" s="29"/>
      <c r="U7" s="29"/>
      <c r="V7" s="138"/>
      <c r="W7" s="44"/>
      <c r="X7" s="29">
        <v>2014</v>
      </c>
      <c r="Y7" s="29" t="s">
        <v>46</v>
      </c>
      <c r="Z7" s="36" t="s">
        <v>36</v>
      </c>
      <c r="AA7" s="29">
        <v>1</v>
      </c>
      <c r="AB7" s="29">
        <v>0</v>
      </c>
      <c r="AC7" s="29">
        <v>0</v>
      </c>
      <c r="AD7" s="29">
        <v>1</v>
      </c>
      <c r="AE7" s="29">
        <v>4</v>
      </c>
      <c r="AF7" s="52">
        <v>0.5</v>
      </c>
      <c r="AG7" s="157">
        <v>8</v>
      </c>
      <c r="AH7" s="17"/>
      <c r="AI7" s="17"/>
      <c r="AJ7" s="17"/>
      <c r="AK7" s="17"/>
      <c r="AL7" s="22"/>
      <c r="AM7" s="29">
        <v>3</v>
      </c>
      <c r="AN7" s="29">
        <v>0</v>
      </c>
      <c r="AO7" s="29">
        <v>1</v>
      </c>
      <c r="AP7" s="29">
        <v>0</v>
      </c>
      <c r="AQ7" s="29">
        <v>8</v>
      </c>
      <c r="AR7" s="139">
        <v>0.36359999999999998</v>
      </c>
      <c r="AS7" s="107">
        <v>22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2015</v>
      </c>
      <c r="C8" s="33" t="s">
        <v>75</v>
      </c>
      <c r="D8" s="36" t="s">
        <v>53</v>
      </c>
      <c r="E8" s="29">
        <v>10</v>
      </c>
      <c r="F8" s="29">
        <v>0</v>
      </c>
      <c r="G8" s="29">
        <v>4</v>
      </c>
      <c r="H8" s="30">
        <v>2</v>
      </c>
      <c r="I8" s="29">
        <v>32</v>
      </c>
      <c r="J8" s="78">
        <v>0.48480000000000001</v>
      </c>
      <c r="K8" s="44">
        <v>66</v>
      </c>
      <c r="L8" s="108"/>
      <c r="M8" s="17"/>
      <c r="N8" s="17"/>
      <c r="O8" s="17"/>
      <c r="P8" s="22"/>
      <c r="Q8" s="29"/>
      <c r="R8" s="29"/>
      <c r="S8" s="30"/>
      <c r="T8" s="29"/>
      <c r="U8" s="29"/>
      <c r="V8" s="138"/>
      <c r="W8" s="44"/>
      <c r="X8" s="29"/>
      <c r="Y8" s="33"/>
      <c r="Z8" s="36"/>
      <c r="AA8" s="29"/>
      <c r="AB8" s="29"/>
      <c r="AC8" s="29"/>
      <c r="AD8" s="30"/>
      <c r="AE8" s="29"/>
      <c r="AF8" s="78"/>
      <c r="AG8" s="44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39"/>
      <c r="AS8" s="10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86" t="s">
        <v>131</v>
      </c>
      <c r="C9" s="75"/>
      <c r="D9" s="74"/>
      <c r="E9" s="73">
        <f>SUM(E4:E8)</f>
        <v>32</v>
      </c>
      <c r="F9" s="73">
        <f>SUM(F4:F8)</f>
        <v>1</v>
      </c>
      <c r="G9" s="73">
        <f>SUM(G4:G8)</f>
        <v>8</v>
      </c>
      <c r="H9" s="73">
        <f>SUM(H4:H8)</f>
        <v>25</v>
      </c>
      <c r="I9" s="73">
        <f>SUM(I4:I8)</f>
        <v>111</v>
      </c>
      <c r="J9" s="140">
        <v>0</v>
      </c>
      <c r="K9" s="99">
        <f>SUM(K4:K8)</f>
        <v>204</v>
      </c>
      <c r="L9" s="21"/>
      <c r="M9" s="19"/>
      <c r="N9" s="110"/>
      <c r="O9" s="111"/>
      <c r="P9" s="22"/>
      <c r="Q9" s="73">
        <f>SUM(Q4:Q8)</f>
        <v>0</v>
      </c>
      <c r="R9" s="73">
        <f>SUM(R4:R8)</f>
        <v>0</v>
      </c>
      <c r="S9" s="73">
        <f>SUM(S4:S8)</f>
        <v>0</v>
      </c>
      <c r="T9" s="73">
        <f>SUM(T4:T8)</f>
        <v>0</v>
      </c>
      <c r="U9" s="73">
        <f>SUM(U4:U8)</f>
        <v>0</v>
      </c>
      <c r="V9" s="39">
        <v>0</v>
      </c>
      <c r="W9" s="99">
        <f>SUM(W4:W8)</f>
        <v>0</v>
      </c>
      <c r="X9" s="15" t="s">
        <v>131</v>
      </c>
      <c r="Y9" s="16"/>
      <c r="Z9" s="14"/>
      <c r="AA9" s="73">
        <f>SUM(AA4:AA8)</f>
        <v>9</v>
      </c>
      <c r="AB9" s="73">
        <f>SUM(AB4:AB8)</f>
        <v>0</v>
      </c>
      <c r="AC9" s="73">
        <f>SUM(AC4:AC8)</f>
        <v>1</v>
      </c>
      <c r="AD9" s="73">
        <f>SUM(AD4:AD8)</f>
        <v>19</v>
      </c>
      <c r="AE9" s="73">
        <f>SUM(AE4:AE8)</f>
        <v>40</v>
      </c>
      <c r="AF9" s="140">
        <f>PRODUCT(AE9/AG9)</f>
        <v>0.64516129032258063</v>
      </c>
      <c r="AG9" s="99">
        <f>SUM(AG4:AG8)</f>
        <v>62</v>
      </c>
      <c r="AH9" s="21"/>
      <c r="AI9" s="19"/>
      <c r="AJ9" s="110"/>
      <c r="AK9" s="111"/>
      <c r="AL9" s="22"/>
      <c r="AM9" s="73">
        <f>SUM(AM4:AM8)</f>
        <v>6</v>
      </c>
      <c r="AN9" s="73">
        <f>SUM(AN4:AN8)</f>
        <v>0</v>
      </c>
      <c r="AO9" s="73">
        <f>SUM(AO4:AO8)</f>
        <v>3</v>
      </c>
      <c r="AP9" s="73">
        <f>SUM(AP4:AP8)</f>
        <v>10</v>
      </c>
      <c r="AQ9" s="73">
        <f>SUM(AQ4:AQ8)</f>
        <v>26</v>
      </c>
      <c r="AR9" s="140">
        <f>PRODUCT(AQ9/AS9)</f>
        <v>0.54166666666666663</v>
      </c>
      <c r="AS9" s="137">
        <f>SUM(AS4:AS8)</f>
        <v>48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4"/>
      <c r="L10" s="22"/>
      <c r="M10" s="22"/>
      <c r="N10" s="22"/>
      <c r="O10" s="22"/>
      <c r="P10" s="41"/>
      <c r="Q10" s="41"/>
      <c r="R10" s="45"/>
      <c r="S10" s="41"/>
      <c r="T10" s="41"/>
      <c r="U10" s="22"/>
      <c r="V10" s="22"/>
      <c r="W10" s="44"/>
      <c r="X10" s="41"/>
      <c r="Y10" s="41"/>
      <c r="Z10" s="41"/>
      <c r="AA10" s="41"/>
      <c r="AB10" s="41"/>
      <c r="AC10" s="41"/>
      <c r="AD10" s="41"/>
      <c r="AE10" s="41"/>
      <c r="AF10" s="42"/>
      <c r="AG10" s="44"/>
      <c r="AH10" s="22"/>
      <c r="AI10" s="22"/>
      <c r="AJ10" s="22"/>
      <c r="AK10" s="22"/>
      <c r="AL10" s="41"/>
      <c r="AM10" s="41"/>
      <c r="AN10" s="45"/>
      <c r="AO10" s="41"/>
      <c r="AP10" s="41"/>
      <c r="AQ10" s="22"/>
      <c r="AR10" s="22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41" t="s">
        <v>132</v>
      </c>
      <c r="C11" s="142"/>
      <c r="D11" s="14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133</v>
      </c>
      <c r="O11" s="17" t="s">
        <v>134</v>
      </c>
      <c r="Q11" s="45"/>
      <c r="R11" s="45" t="s">
        <v>38</v>
      </c>
      <c r="S11" s="45"/>
      <c r="T11" s="41" t="s">
        <v>135</v>
      </c>
      <c r="U11" s="22"/>
      <c r="V11" s="44"/>
      <c r="W11" s="44"/>
      <c r="X11" s="144"/>
      <c r="Y11" s="144"/>
      <c r="Z11" s="144"/>
      <c r="AA11" s="144"/>
      <c r="AB11" s="144"/>
      <c r="AC11" s="45"/>
      <c r="AD11" s="45"/>
      <c r="AE11" s="45"/>
      <c r="AF11" s="41"/>
      <c r="AG11" s="41"/>
      <c r="AH11" s="41"/>
      <c r="AI11" s="41"/>
      <c r="AJ11" s="41"/>
      <c r="AK11" s="41"/>
      <c r="AM11" s="44"/>
      <c r="AN11" s="144"/>
      <c r="AO11" s="144"/>
      <c r="AP11" s="144"/>
      <c r="AQ11" s="144"/>
      <c r="AR11" s="144"/>
      <c r="AS11" s="1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8" t="s">
        <v>12</v>
      </c>
      <c r="C12" s="11"/>
      <c r="D12" s="50"/>
      <c r="E12" s="145">
        <v>175</v>
      </c>
      <c r="F12" s="145">
        <v>8</v>
      </c>
      <c r="G12" s="145">
        <v>60</v>
      </c>
      <c r="H12" s="145">
        <v>133</v>
      </c>
      <c r="I12" s="145">
        <v>519</v>
      </c>
      <c r="J12" s="146">
        <v>0.53700000000000003</v>
      </c>
      <c r="K12" s="41">
        <f>PRODUCT(I12/J12)</f>
        <v>966.48044692737426</v>
      </c>
      <c r="L12" s="147">
        <f>PRODUCT((F12+G12)/E12)</f>
        <v>0.38857142857142857</v>
      </c>
      <c r="M12" s="147">
        <f>PRODUCT(H12/E12)</f>
        <v>0.76</v>
      </c>
      <c r="N12" s="147">
        <f>PRODUCT((F12+G12+H12)/E12)</f>
        <v>1.1485714285714286</v>
      </c>
      <c r="O12" s="147">
        <f>PRODUCT(I12/E12)</f>
        <v>2.9657142857142857</v>
      </c>
      <c r="Q12" s="45"/>
      <c r="R12" s="45"/>
      <c r="S12" s="45"/>
      <c r="T12" s="41" t="s">
        <v>39</v>
      </c>
      <c r="U12" s="41"/>
      <c r="V12" s="41"/>
      <c r="W12" s="41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1"/>
      <c r="AL12" s="41"/>
      <c r="AM12" s="41"/>
      <c r="AN12" s="45"/>
      <c r="AO12" s="45"/>
      <c r="AP12" s="45"/>
      <c r="AQ12" s="45"/>
      <c r="AR12" s="45"/>
      <c r="AS12" s="4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8" t="s">
        <v>48</v>
      </c>
      <c r="C13" s="149"/>
      <c r="D13" s="150"/>
      <c r="E13" s="145">
        <f>PRODUCT(E9+Q9)</f>
        <v>32</v>
      </c>
      <c r="F13" s="145">
        <f>PRODUCT(F9+R9)</f>
        <v>1</v>
      </c>
      <c r="G13" s="145">
        <f>PRODUCT(G9+S9)</f>
        <v>8</v>
      </c>
      <c r="H13" s="145">
        <f>PRODUCT(H9+T9)</f>
        <v>25</v>
      </c>
      <c r="I13" s="145">
        <f>PRODUCT(I9+U9)</f>
        <v>111</v>
      </c>
      <c r="J13" s="146">
        <f>PRODUCT(I13/K13)</f>
        <v>0.54411764705882348</v>
      </c>
      <c r="K13" s="41">
        <f>PRODUCT(K9+W9)</f>
        <v>204</v>
      </c>
      <c r="L13" s="147">
        <f>PRODUCT((F13+G13)/E13)</f>
        <v>0.28125</v>
      </c>
      <c r="M13" s="147">
        <f>PRODUCT(H13/E13)</f>
        <v>0.78125</v>
      </c>
      <c r="N13" s="147">
        <f>PRODUCT((F13+G13+H13)/E13)</f>
        <v>1.0625</v>
      </c>
      <c r="O13" s="147">
        <f>PRODUCT(I13/E13)</f>
        <v>3.46875</v>
      </c>
      <c r="Q13" s="45"/>
      <c r="R13" s="45"/>
      <c r="S13" s="45"/>
      <c r="T13" s="41" t="s">
        <v>54</v>
      </c>
      <c r="U13" s="41"/>
      <c r="V13" s="41"/>
      <c r="W13" s="41"/>
      <c r="X13" s="41"/>
      <c r="Y13" s="41"/>
      <c r="Z13" s="41"/>
      <c r="AA13" s="41"/>
      <c r="AB13" s="41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51" t="s">
        <v>129</v>
      </c>
      <c r="C14" s="152"/>
      <c r="D14" s="153"/>
      <c r="E14" s="145">
        <f>PRODUCT(AA9+AM9)</f>
        <v>15</v>
      </c>
      <c r="F14" s="145">
        <f>PRODUCT(AB9+AN9)</f>
        <v>0</v>
      </c>
      <c r="G14" s="145">
        <f>PRODUCT(AC9+AO9)</f>
        <v>4</v>
      </c>
      <c r="H14" s="145">
        <f>PRODUCT(AD9+AP9)</f>
        <v>29</v>
      </c>
      <c r="I14" s="145">
        <f>PRODUCT(AE9+AQ9)</f>
        <v>66</v>
      </c>
      <c r="J14" s="146">
        <f>PRODUCT(I14/K14)</f>
        <v>0.6</v>
      </c>
      <c r="K14" s="22">
        <f>PRODUCT(AG9+AS9)</f>
        <v>110</v>
      </c>
      <c r="L14" s="147">
        <f>PRODUCT((F14+G14)/E14)</f>
        <v>0.26666666666666666</v>
      </c>
      <c r="M14" s="147">
        <f>PRODUCT(H14/E14)</f>
        <v>1.9333333333333333</v>
      </c>
      <c r="N14" s="147">
        <f>PRODUCT((F14+G14+H14)/E14)</f>
        <v>2.2000000000000002</v>
      </c>
      <c r="O14" s="147">
        <f>PRODUCT(I14/E14)</f>
        <v>4.4000000000000004</v>
      </c>
      <c r="Q14" s="45"/>
      <c r="R14" s="45"/>
      <c r="S14" s="41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/>
      <c r="AL14" s="22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54" t="s">
        <v>131</v>
      </c>
      <c r="C15" s="155"/>
      <c r="D15" s="156"/>
      <c r="E15" s="145">
        <f>SUM(E12:E14)</f>
        <v>222</v>
      </c>
      <c r="F15" s="145">
        <f t="shared" ref="F15:I15" si="0">SUM(F12:F14)</f>
        <v>9</v>
      </c>
      <c r="G15" s="145">
        <f t="shared" si="0"/>
        <v>72</v>
      </c>
      <c r="H15" s="145">
        <f t="shared" si="0"/>
        <v>187</v>
      </c>
      <c r="I15" s="145">
        <f t="shared" si="0"/>
        <v>696</v>
      </c>
      <c r="J15" s="146">
        <f>PRODUCT(I15/K15)</f>
        <v>0.54354598047171543</v>
      </c>
      <c r="K15" s="41">
        <f>SUM(K12:K14)</f>
        <v>1280.4804469273743</v>
      </c>
      <c r="L15" s="147">
        <f>PRODUCT((F15+G15)/E15)</f>
        <v>0.36486486486486486</v>
      </c>
      <c r="M15" s="147">
        <f>PRODUCT(H15/E15)</f>
        <v>0.84234234234234229</v>
      </c>
      <c r="N15" s="147">
        <f>PRODUCT((F15+G15+H15)/E15)</f>
        <v>1.2072072072072073</v>
      </c>
      <c r="O15" s="147">
        <f>PRODUCT(I15/E15)</f>
        <v>3.1351351351351351</v>
      </c>
      <c r="Q15" s="22"/>
      <c r="R15" s="22"/>
      <c r="S15" s="2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2"/>
      <c r="F16" s="22"/>
      <c r="G16" s="22"/>
      <c r="H16" s="22"/>
      <c r="I16" s="22"/>
      <c r="J16" s="41"/>
      <c r="K16" s="41"/>
      <c r="L16" s="22"/>
      <c r="M16" s="22"/>
      <c r="N16" s="22"/>
      <c r="O16" s="22"/>
      <c r="P16" s="41"/>
      <c r="Q16" s="41"/>
      <c r="R16" s="41"/>
      <c r="S16" s="4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2"/>
      <c r="AL180" s="22"/>
    </row>
    <row r="181" spans="12:38" x14ac:dyDescent="0.25"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sortState ref="B6:AF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5" customWidth="1"/>
    <col min="3" max="3" width="21.5703125" style="64" customWidth="1"/>
    <col min="4" max="4" width="10.5703125" style="97" customWidth="1"/>
    <col min="5" max="5" width="8" style="97" customWidth="1"/>
    <col min="6" max="6" width="0.5703125" style="44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0" customWidth="1"/>
    <col min="22" max="22" width="10.5703125" style="64" customWidth="1"/>
    <col min="23" max="23" width="19.7109375" style="97" customWidth="1"/>
    <col min="24" max="24" width="9.7109375" style="64" customWidth="1"/>
    <col min="25" max="30" width="9.140625" style="98"/>
  </cols>
  <sheetData>
    <row r="1" spans="1:30" ht="18.75" x14ac:dyDescent="0.3">
      <c r="A1" s="1"/>
      <c r="B1" s="80" t="s">
        <v>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5"/>
      <c r="R1" s="115"/>
      <c r="S1" s="115"/>
      <c r="T1" s="115"/>
      <c r="U1" s="115"/>
      <c r="V1" s="72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48" t="s">
        <v>40</v>
      </c>
      <c r="C2" s="84" t="s">
        <v>41</v>
      </c>
      <c r="D2" s="84"/>
      <c r="E2" s="8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84"/>
      <c r="X2" s="30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56</v>
      </c>
      <c r="C3" s="85" t="s">
        <v>57</v>
      </c>
      <c r="D3" s="86" t="s">
        <v>58</v>
      </c>
      <c r="E3" s="87" t="s">
        <v>1</v>
      </c>
      <c r="F3" s="22"/>
      <c r="G3" s="73" t="s">
        <v>59</v>
      </c>
      <c r="H3" s="74" t="s">
        <v>60</v>
      </c>
      <c r="I3" s="74" t="s">
        <v>32</v>
      </c>
      <c r="J3" s="75" t="s">
        <v>61</v>
      </c>
      <c r="K3" s="75" t="s">
        <v>62</v>
      </c>
      <c r="L3" s="75" t="s">
        <v>63</v>
      </c>
      <c r="M3" s="73" t="s">
        <v>64</v>
      </c>
      <c r="N3" s="73" t="s">
        <v>31</v>
      </c>
      <c r="O3" s="74" t="s">
        <v>65</v>
      </c>
      <c r="P3" s="73" t="s">
        <v>60</v>
      </c>
      <c r="Q3" s="117" t="s">
        <v>17</v>
      </c>
      <c r="R3" s="117">
        <v>1</v>
      </c>
      <c r="S3" s="117">
        <v>2</v>
      </c>
      <c r="T3" s="117">
        <v>3</v>
      </c>
      <c r="U3" s="117" t="s">
        <v>66</v>
      </c>
      <c r="V3" s="75" t="s">
        <v>22</v>
      </c>
      <c r="W3" s="86" t="s">
        <v>67</v>
      </c>
      <c r="X3" s="86" t="s">
        <v>68</v>
      </c>
      <c r="Y3" s="83"/>
      <c r="Z3" s="83"/>
      <c r="AA3" s="83"/>
      <c r="AB3" s="83"/>
      <c r="AC3" s="83"/>
      <c r="AD3" s="83"/>
    </row>
    <row r="4" spans="1:30" x14ac:dyDescent="0.25">
      <c r="A4" s="8"/>
      <c r="B4" s="88" t="s">
        <v>69</v>
      </c>
      <c r="C4" s="89" t="s">
        <v>70</v>
      </c>
      <c r="D4" s="90" t="s">
        <v>71</v>
      </c>
      <c r="E4" s="100" t="s">
        <v>34</v>
      </c>
      <c r="F4" s="99"/>
      <c r="G4" s="91"/>
      <c r="H4" s="92"/>
      <c r="I4" s="91">
        <v>1</v>
      </c>
      <c r="J4" s="93" t="s">
        <v>73</v>
      </c>
      <c r="K4" s="93">
        <v>2</v>
      </c>
      <c r="L4" s="93"/>
      <c r="M4" s="93">
        <v>1</v>
      </c>
      <c r="N4" s="91"/>
      <c r="O4" s="92"/>
      <c r="P4" s="91">
        <v>2</v>
      </c>
      <c r="Q4" s="118" t="s">
        <v>113</v>
      </c>
      <c r="R4" s="118" t="s">
        <v>110</v>
      </c>
      <c r="S4" s="118" t="s">
        <v>114</v>
      </c>
      <c r="T4" s="118"/>
      <c r="U4" s="118"/>
      <c r="V4" s="94">
        <v>0.42899999999999999</v>
      </c>
      <c r="W4" s="88" t="s">
        <v>72</v>
      </c>
      <c r="X4" s="91">
        <v>1287</v>
      </c>
      <c r="Y4" s="83"/>
      <c r="Z4" s="83"/>
      <c r="AA4" s="83"/>
      <c r="AB4" s="83"/>
      <c r="AC4" s="83"/>
      <c r="AD4" s="83"/>
    </row>
    <row r="5" spans="1:30" x14ac:dyDescent="0.25">
      <c r="A5" s="8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30"/>
      <c r="R5" s="130"/>
      <c r="S5" s="130"/>
      <c r="T5" s="130"/>
      <c r="U5" s="130"/>
      <c r="V5" s="125"/>
      <c r="W5" s="126"/>
      <c r="X5" s="131"/>
      <c r="Y5" s="83"/>
      <c r="Z5" s="83"/>
      <c r="AA5" s="83"/>
      <c r="AB5" s="83"/>
      <c r="AC5" s="83"/>
      <c r="AD5" s="83"/>
    </row>
    <row r="6" spans="1:30" x14ac:dyDescent="0.25">
      <c r="A6" s="1"/>
      <c r="B6" s="85" t="s">
        <v>79</v>
      </c>
      <c r="C6" s="85" t="s">
        <v>57</v>
      </c>
      <c r="D6" s="86" t="s">
        <v>58</v>
      </c>
      <c r="E6" s="87" t="s">
        <v>1</v>
      </c>
      <c r="F6" s="22"/>
      <c r="G6" s="73" t="s">
        <v>59</v>
      </c>
      <c r="H6" s="74" t="s">
        <v>60</v>
      </c>
      <c r="I6" s="74" t="s">
        <v>32</v>
      </c>
      <c r="J6" s="75" t="s">
        <v>61</v>
      </c>
      <c r="K6" s="75" t="s">
        <v>62</v>
      </c>
      <c r="L6" s="75" t="s">
        <v>63</v>
      </c>
      <c r="M6" s="73" t="s">
        <v>64</v>
      </c>
      <c r="N6" s="73" t="s">
        <v>31</v>
      </c>
      <c r="O6" s="74" t="s">
        <v>65</v>
      </c>
      <c r="P6" s="73" t="s">
        <v>60</v>
      </c>
      <c r="Q6" s="117" t="s">
        <v>17</v>
      </c>
      <c r="R6" s="117">
        <v>1</v>
      </c>
      <c r="S6" s="117">
        <v>2</v>
      </c>
      <c r="T6" s="117">
        <v>3</v>
      </c>
      <c r="U6" s="117" t="s">
        <v>66</v>
      </c>
      <c r="V6" s="75" t="s">
        <v>22</v>
      </c>
      <c r="W6" s="86" t="s">
        <v>67</v>
      </c>
      <c r="X6" s="86" t="s">
        <v>68</v>
      </c>
      <c r="Y6" s="83"/>
      <c r="Z6" s="83"/>
      <c r="AA6" s="83"/>
      <c r="AB6" s="83"/>
      <c r="AC6" s="83"/>
      <c r="AD6" s="83"/>
    </row>
    <row r="7" spans="1:30" x14ac:dyDescent="0.25">
      <c r="A7" s="8"/>
      <c r="B7" s="88" t="s">
        <v>80</v>
      </c>
      <c r="C7" s="89" t="s">
        <v>81</v>
      </c>
      <c r="D7" s="90" t="s">
        <v>71</v>
      </c>
      <c r="E7" s="100" t="s">
        <v>34</v>
      </c>
      <c r="F7" s="101"/>
      <c r="G7" s="91"/>
      <c r="H7" s="92"/>
      <c r="I7" s="91">
        <v>1</v>
      </c>
      <c r="J7" s="93" t="s">
        <v>82</v>
      </c>
      <c r="K7" s="93">
        <v>2</v>
      </c>
      <c r="L7" s="93"/>
      <c r="M7" s="93">
        <v>1</v>
      </c>
      <c r="N7" s="91"/>
      <c r="O7" s="92"/>
      <c r="P7" s="91">
        <v>1</v>
      </c>
      <c r="Q7" s="118" t="s">
        <v>111</v>
      </c>
      <c r="R7" s="118"/>
      <c r="S7" s="118" t="s">
        <v>115</v>
      </c>
      <c r="T7" s="118" t="s">
        <v>116</v>
      </c>
      <c r="U7" s="118"/>
      <c r="V7" s="94">
        <v>0.6</v>
      </c>
      <c r="W7" s="88" t="s">
        <v>83</v>
      </c>
      <c r="X7" s="91">
        <v>1236</v>
      </c>
      <c r="Y7" s="83"/>
      <c r="Z7" s="83"/>
      <c r="AA7" s="83"/>
      <c r="AB7" s="83"/>
      <c r="AC7" s="83"/>
      <c r="AD7" s="83"/>
    </row>
    <row r="8" spans="1:30" x14ac:dyDescent="0.25">
      <c r="A8" s="8"/>
      <c r="B8" s="88" t="s">
        <v>85</v>
      </c>
      <c r="C8" s="89" t="s">
        <v>86</v>
      </c>
      <c r="D8" s="90" t="s">
        <v>71</v>
      </c>
      <c r="E8" s="100" t="s">
        <v>34</v>
      </c>
      <c r="F8" s="101"/>
      <c r="G8" s="91"/>
      <c r="H8" s="92"/>
      <c r="I8" s="91">
        <v>1</v>
      </c>
      <c r="J8" s="93" t="s">
        <v>87</v>
      </c>
      <c r="K8" s="93">
        <v>2</v>
      </c>
      <c r="L8" s="93"/>
      <c r="M8" s="93">
        <v>1</v>
      </c>
      <c r="N8" s="91"/>
      <c r="O8" s="92" t="s">
        <v>88</v>
      </c>
      <c r="P8" s="91"/>
      <c r="Q8" s="118" t="s">
        <v>89</v>
      </c>
      <c r="R8" s="118" t="s">
        <v>90</v>
      </c>
      <c r="S8" s="118" t="s">
        <v>91</v>
      </c>
      <c r="T8" s="118" t="s">
        <v>90</v>
      </c>
      <c r="U8" s="118" t="s">
        <v>90</v>
      </c>
      <c r="V8" s="94">
        <v>1</v>
      </c>
      <c r="W8" s="88" t="s">
        <v>83</v>
      </c>
      <c r="X8" s="91">
        <v>2613</v>
      </c>
      <c r="Y8" s="83"/>
      <c r="Z8" s="83"/>
      <c r="AA8" s="83"/>
      <c r="AB8" s="83"/>
      <c r="AC8" s="83"/>
      <c r="AD8" s="83"/>
    </row>
    <row r="9" spans="1:30" x14ac:dyDescent="0.25">
      <c r="A9" s="8"/>
      <c r="B9" s="21" t="s">
        <v>7</v>
      </c>
      <c r="C9" s="16"/>
      <c r="D9" s="15"/>
      <c r="E9" s="121"/>
      <c r="F9" s="122"/>
      <c r="G9" s="17"/>
      <c r="H9" s="17"/>
      <c r="I9" s="17">
        <v>2</v>
      </c>
      <c r="J9" s="16"/>
      <c r="K9" s="16"/>
      <c r="L9" s="16"/>
      <c r="M9" s="17">
        <v>2</v>
      </c>
      <c r="N9" s="17"/>
      <c r="O9" s="17">
        <v>1</v>
      </c>
      <c r="P9" s="17">
        <v>1</v>
      </c>
      <c r="Q9" s="108" t="s">
        <v>112</v>
      </c>
      <c r="R9" s="108" t="s">
        <v>90</v>
      </c>
      <c r="S9" s="108" t="s">
        <v>117</v>
      </c>
      <c r="T9" s="108" t="s">
        <v>118</v>
      </c>
      <c r="U9" s="108" t="s">
        <v>90</v>
      </c>
      <c r="V9" s="39">
        <v>0.8</v>
      </c>
      <c r="W9" s="123"/>
      <c r="X9" s="108"/>
      <c r="Y9" s="83"/>
      <c r="Z9" s="83"/>
      <c r="AA9" s="83"/>
      <c r="AB9" s="83"/>
      <c r="AC9" s="83"/>
      <c r="AD9" s="83"/>
    </row>
    <row r="10" spans="1:30" x14ac:dyDescent="0.25">
      <c r="A10" s="8"/>
      <c r="B10" s="124"/>
      <c r="C10" s="125"/>
      <c r="D10" s="126"/>
      <c r="E10" s="127"/>
      <c r="F10" s="128"/>
      <c r="G10" s="125"/>
      <c r="H10" s="125"/>
      <c r="I10" s="125"/>
      <c r="J10" s="129"/>
      <c r="K10" s="129"/>
      <c r="L10" s="129"/>
      <c r="M10" s="125"/>
      <c r="N10" s="125"/>
      <c r="O10" s="125"/>
      <c r="P10" s="125"/>
      <c r="Q10" s="130"/>
      <c r="R10" s="130"/>
      <c r="S10" s="130"/>
      <c r="T10" s="130"/>
      <c r="U10" s="130"/>
      <c r="V10" s="125"/>
      <c r="W10" s="126"/>
      <c r="X10" s="131"/>
      <c r="Y10" s="83"/>
      <c r="Z10" s="83"/>
      <c r="AA10" s="83"/>
      <c r="AB10" s="83"/>
      <c r="AC10" s="83"/>
      <c r="AD10" s="83"/>
    </row>
    <row r="11" spans="1:30" x14ac:dyDescent="0.25">
      <c r="A11" s="8"/>
      <c r="B11" s="95"/>
      <c r="C11" s="41"/>
      <c r="D11" s="95"/>
      <c r="E11" s="96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19"/>
      <c r="R11" s="119"/>
      <c r="S11" s="119"/>
      <c r="T11" s="119"/>
      <c r="U11" s="119"/>
      <c r="V11" s="41"/>
      <c r="W11" s="95"/>
      <c r="X11" s="41"/>
      <c r="Y11" s="83"/>
      <c r="Z11" s="83"/>
      <c r="AA11" s="83"/>
      <c r="AB11" s="83"/>
      <c r="AC11" s="83"/>
      <c r="AD11" s="83"/>
    </row>
    <row r="12" spans="1:30" x14ac:dyDescent="0.25">
      <c r="A12" s="8"/>
      <c r="B12" s="95"/>
      <c r="C12" s="41"/>
      <c r="D12" s="95"/>
      <c r="E12" s="96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19"/>
      <c r="R12" s="119"/>
      <c r="S12" s="119"/>
      <c r="T12" s="119"/>
      <c r="U12" s="119"/>
      <c r="V12" s="41"/>
      <c r="W12" s="95"/>
      <c r="X12" s="41"/>
      <c r="Y12" s="83"/>
      <c r="Z12" s="83"/>
      <c r="AA12" s="83"/>
      <c r="AB12" s="83"/>
      <c r="AC12" s="83"/>
      <c r="AD12" s="83"/>
    </row>
    <row r="13" spans="1:30" x14ac:dyDescent="0.25">
      <c r="A13" s="8"/>
      <c r="B13" s="95"/>
      <c r="C13" s="41"/>
      <c r="D13" s="95"/>
      <c r="E13" s="96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19"/>
      <c r="R13" s="119"/>
      <c r="S13" s="119"/>
      <c r="T13" s="119"/>
      <c r="U13" s="119"/>
      <c r="V13" s="41"/>
      <c r="W13" s="95"/>
      <c r="X13" s="41"/>
      <c r="Y13" s="83"/>
      <c r="Z13" s="83"/>
      <c r="AA13" s="83"/>
      <c r="AB13" s="83"/>
      <c r="AC13" s="83"/>
      <c r="AD13" s="83"/>
    </row>
    <row r="14" spans="1:30" x14ac:dyDescent="0.25">
      <c r="A14" s="8"/>
      <c r="B14" s="95"/>
      <c r="C14" s="41"/>
      <c r="D14" s="95"/>
      <c r="E14" s="96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19"/>
      <c r="R14" s="119"/>
      <c r="S14" s="119"/>
      <c r="T14" s="119"/>
      <c r="U14" s="119"/>
      <c r="V14" s="41"/>
      <c r="W14" s="95"/>
      <c r="X14" s="41"/>
      <c r="Y14" s="83"/>
      <c r="Z14" s="83"/>
      <c r="AA14" s="83"/>
      <c r="AB14" s="83"/>
      <c r="AC14" s="83"/>
      <c r="AD14" s="83"/>
    </row>
    <row r="15" spans="1:30" x14ac:dyDescent="0.25">
      <c r="A15" s="8"/>
      <c r="B15" s="95"/>
      <c r="C15" s="41"/>
      <c r="D15" s="95"/>
      <c r="E15" s="96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19"/>
      <c r="R15" s="119"/>
      <c r="S15" s="119"/>
      <c r="T15" s="119"/>
      <c r="U15" s="119"/>
      <c r="V15" s="41"/>
      <c r="W15" s="95"/>
      <c r="X15" s="41"/>
      <c r="Y15" s="83"/>
      <c r="Z15" s="83"/>
      <c r="AA15" s="83"/>
      <c r="AB15" s="83"/>
      <c r="AC15" s="83"/>
      <c r="AD15" s="83"/>
    </row>
    <row r="16" spans="1:30" x14ac:dyDescent="0.25">
      <c r="A16" s="8"/>
      <c r="B16" s="95"/>
      <c r="C16" s="41"/>
      <c r="D16" s="95"/>
      <c r="E16" s="96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19"/>
      <c r="R16" s="119"/>
      <c r="S16" s="119"/>
      <c r="T16" s="119"/>
      <c r="U16" s="119"/>
      <c r="V16" s="41"/>
      <c r="W16" s="95"/>
      <c r="X16" s="41"/>
      <c r="Y16" s="83"/>
      <c r="Z16" s="83"/>
      <c r="AA16" s="83"/>
      <c r="AB16" s="83"/>
      <c r="AC16" s="83"/>
      <c r="AD16" s="83"/>
    </row>
    <row r="17" spans="1:30" x14ac:dyDescent="0.25">
      <c r="A17" s="8"/>
      <c r="B17" s="95"/>
      <c r="C17" s="41"/>
      <c r="D17" s="95"/>
      <c r="E17" s="96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19"/>
      <c r="R17" s="119"/>
      <c r="S17" s="119"/>
      <c r="T17" s="119"/>
      <c r="U17" s="119"/>
      <c r="V17" s="41"/>
      <c r="W17" s="95"/>
      <c r="X17" s="41"/>
      <c r="Y17" s="83"/>
      <c r="Z17" s="83"/>
      <c r="AA17" s="83"/>
      <c r="AB17" s="83"/>
      <c r="AC17" s="83"/>
      <c r="AD17" s="83"/>
    </row>
    <row r="18" spans="1:30" x14ac:dyDescent="0.25">
      <c r="A18" s="8"/>
      <c r="B18" s="95"/>
      <c r="C18" s="41"/>
      <c r="D18" s="95"/>
      <c r="E18" s="96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19"/>
      <c r="R18" s="119"/>
      <c r="S18" s="119"/>
      <c r="T18" s="119"/>
      <c r="U18" s="119"/>
      <c r="V18" s="41"/>
      <c r="W18" s="95"/>
      <c r="X18" s="41"/>
      <c r="Y18" s="83"/>
      <c r="Z18" s="83"/>
      <c r="AA18" s="83"/>
      <c r="AB18" s="83"/>
      <c r="AC18" s="83"/>
      <c r="AD18" s="83"/>
    </row>
    <row r="19" spans="1:30" x14ac:dyDescent="0.25">
      <c r="A19" s="8"/>
      <c r="B19" s="95"/>
      <c r="C19" s="41"/>
      <c r="D19" s="95"/>
      <c r="E19" s="96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19"/>
      <c r="R19" s="119"/>
      <c r="S19" s="119"/>
      <c r="T19" s="119"/>
      <c r="U19" s="119"/>
      <c r="V19" s="41"/>
      <c r="W19" s="95"/>
      <c r="X19" s="41"/>
      <c r="Y19" s="83"/>
      <c r="Z19" s="83"/>
      <c r="AA19" s="83"/>
      <c r="AB19" s="83"/>
      <c r="AC19" s="83"/>
      <c r="AD19" s="83"/>
    </row>
    <row r="20" spans="1:30" x14ac:dyDescent="0.25">
      <c r="A20" s="8"/>
      <c r="B20" s="95"/>
      <c r="C20" s="41"/>
      <c r="D20" s="95"/>
      <c r="E20" s="96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19"/>
      <c r="R20" s="119"/>
      <c r="S20" s="119"/>
      <c r="T20" s="119"/>
      <c r="U20" s="119"/>
      <c r="V20" s="41"/>
      <c r="W20" s="95"/>
      <c r="X20" s="41"/>
      <c r="Y20" s="83"/>
      <c r="Z20" s="83"/>
      <c r="AA20" s="83"/>
      <c r="AB20" s="83"/>
      <c r="AC20" s="83"/>
      <c r="AD20" s="83"/>
    </row>
    <row r="21" spans="1:30" x14ac:dyDescent="0.25">
      <c r="A21" s="8"/>
      <c r="B21" s="95"/>
      <c r="C21" s="41"/>
      <c r="D21" s="95"/>
      <c r="E21" s="96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19"/>
      <c r="R21" s="119"/>
      <c r="S21" s="119"/>
      <c r="T21" s="119"/>
      <c r="U21" s="119"/>
      <c r="V21" s="41"/>
      <c r="W21" s="95"/>
      <c r="X21" s="41"/>
      <c r="Y21" s="83"/>
      <c r="Z21" s="83"/>
      <c r="AA21" s="83"/>
      <c r="AB21" s="83"/>
      <c r="AC21" s="83"/>
      <c r="AD21" s="83"/>
    </row>
    <row r="22" spans="1:30" x14ac:dyDescent="0.25">
      <c r="A22" s="8"/>
      <c r="B22" s="95"/>
      <c r="C22" s="41"/>
      <c r="D22" s="95"/>
      <c r="E22" s="96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19"/>
      <c r="R22" s="119"/>
      <c r="S22" s="119"/>
      <c r="T22" s="119"/>
      <c r="U22" s="119"/>
      <c r="V22" s="41"/>
      <c r="W22" s="95"/>
      <c r="X22" s="41"/>
      <c r="Y22" s="83"/>
      <c r="Z22" s="83"/>
      <c r="AA22" s="83"/>
      <c r="AB22" s="83"/>
      <c r="AC22" s="83"/>
      <c r="AD22" s="83"/>
    </row>
    <row r="23" spans="1:30" x14ac:dyDescent="0.25">
      <c r="A23" s="8"/>
      <c r="B23" s="95"/>
      <c r="C23" s="41"/>
      <c r="D23" s="95"/>
      <c r="E23" s="96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19"/>
      <c r="R23" s="119"/>
      <c r="S23" s="119"/>
      <c r="T23" s="119"/>
      <c r="U23" s="119"/>
      <c r="V23" s="41"/>
      <c r="W23" s="95"/>
      <c r="X23" s="41"/>
      <c r="Y23" s="83"/>
      <c r="Z23" s="83"/>
      <c r="AA23" s="83"/>
      <c r="AB23" s="83"/>
      <c r="AC23" s="83"/>
      <c r="AD23" s="83"/>
    </row>
    <row r="24" spans="1:30" x14ac:dyDescent="0.25">
      <c r="A24" s="8"/>
      <c r="B24" s="95"/>
      <c r="C24" s="41"/>
      <c r="D24" s="95"/>
      <c r="E24" s="96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19"/>
      <c r="R24" s="119"/>
      <c r="S24" s="119"/>
      <c r="T24" s="119"/>
      <c r="U24" s="119"/>
      <c r="V24" s="41"/>
      <c r="W24" s="95"/>
      <c r="X24" s="41"/>
      <c r="Y24" s="83"/>
      <c r="Z24" s="83"/>
      <c r="AA24" s="83"/>
      <c r="AB24" s="83"/>
      <c r="AC24" s="83"/>
      <c r="AD24" s="83"/>
    </row>
    <row r="25" spans="1:30" x14ac:dyDescent="0.25">
      <c r="A25" s="8"/>
      <c r="B25" s="95"/>
      <c r="C25" s="41"/>
      <c r="D25" s="95"/>
      <c r="E25" s="96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19"/>
      <c r="R25" s="119"/>
      <c r="S25" s="119"/>
      <c r="T25" s="119"/>
      <c r="U25" s="119"/>
      <c r="V25" s="41"/>
      <c r="W25" s="95"/>
      <c r="X25" s="41"/>
      <c r="Y25" s="83"/>
      <c r="Z25" s="83"/>
      <c r="AA25" s="83"/>
      <c r="AB25" s="83"/>
      <c r="AC25" s="83"/>
      <c r="AD25" s="83"/>
    </row>
    <row r="26" spans="1:30" x14ac:dyDescent="0.25">
      <c r="A26" s="8"/>
      <c r="B26" s="95"/>
      <c r="C26" s="41"/>
      <c r="D26" s="95"/>
      <c r="E26" s="96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19"/>
      <c r="R26" s="119"/>
      <c r="S26" s="119"/>
      <c r="T26" s="119"/>
      <c r="U26" s="119"/>
      <c r="V26" s="41"/>
      <c r="W26" s="95"/>
      <c r="X26" s="41"/>
      <c r="Y26" s="83"/>
      <c r="Z26" s="83"/>
      <c r="AA26" s="83"/>
      <c r="AB26" s="83"/>
      <c r="AC26" s="83"/>
      <c r="AD26" s="83"/>
    </row>
    <row r="27" spans="1:30" x14ac:dyDescent="0.25">
      <c r="A27" s="8"/>
      <c r="B27" s="95"/>
      <c r="C27" s="41"/>
      <c r="D27" s="95"/>
      <c r="E27" s="96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19"/>
      <c r="R27" s="119"/>
      <c r="S27" s="119"/>
      <c r="T27" s="119"/>
      <c r="U27" s="119"/>
      <c r="V27" s="41"/>
      <c r="W27" s="95"/>
      <c r="X27" s="41"/>
      <c r="Y27" s="83"/>
      <c r="Z27" s="83"/>
      <c r="AA27" s="83"/>
      <c r="AB27" s="83"/>
      <c r="AC27" s="83"/>
      <c r="AD27" s="83"/>
    </row>
    <row r="28" spans="1:30" x14ac:dyDescent="0.25">
      <c r="A28" s="8"/>
      <c r="B28" s="95"/>
      <c r="C28" s="41"/>
      <c r="D28" s="95"/>
      <c r="E28" s="96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19"/>
      <c r="R28" s="119"/>
      <c r="S28" s="119"/>
      <c r="T28" s="119"/>
      <c r="U28" s="119"/>
      <c r="V28" s="41"/>
      <c r="W28" s="95"/>
      <c r="X28" s="41"/>
      <c r="Y28" s="83"/>
      <c r="Z28" s="83"/>
      <c r="AA28" s="83"/>
      <c r="AB28" s="83"/>
      <c r="AC28" s="83"/>
      <c r="AD28" s="83"/>
    </row>
    <row r="29" spans="1:30" x14ac:dyDescent="0.25">
      <c r="A29" s="8"/>
      <c r="B29" s="95"/>
      <c r="C29" s="41"/>
      <c r="D29" s="95"/>
      <c r="E29" s="96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19"/>
      <c r="R29" s="119"/>
      <c r="S29" s="119"/>
      <c r="T29" s="119"/>
      <c r="U29" s="119"/>
      <c r="V29" s="41"/>
      <c r="W29" s="95"/>
      <c r="X29" s="41"/>
      <c r="Y29" s="83"/>
      <c r="Z29" s="83"/>
      <c r="AA29" s="83"/>
      <c r="AB29" s="83"/>
      <c r="AC29" s="83"/>
      <c r="AD29" s="83"/>
    </row>
    <row r="30" spans="1:30" x14ac:dyDescent="0.25">
      <c r="A30" s="8"/>
      <c r="B30" s="95"/>
      <c r="C30" s="41"/>
      <c r="D30" s="95"/>
      <c r="E30" s="96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19"/>
      <c r="R30" s="119"/>
      <c r="S30" s="119"/>
      <c r="T30" s="119"/>
      <c r="U30" s="119"/>
      <c r="V30" s="41"/>
      <c r="W30" s="95"/>
      <c r="X30" s="41"/>
      <c r="Y30" s="83"/>
      <c r="Z30" s="83"/>
      <c r="AA30" s="83"/>
      <c r="AB30" s="83"/>
      <c r="AC30" s="83"/>
      <c r="AD30" s="83"/>
    </row>
    <row r="31" spans="1:30" x14ac:dyDescent="0.25">
      <c r="A31" s="8"/>
      <c r="B31" s="95"/>
      <c r="C31" s="41"/>
      <c r="D31" s="95"/>
      <c r="E31" s="96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19"/>
      <c r="R31" s="119"/>
      <c r="S31" s="119"/>
      <c r="T31" s="119"/>
      <c r="U31" s="119"/>
      <c r="V31" s="41"/>
      <c r="W31" s="95"/>
      <c r="X31" s="41"/>
      <c r="Y31" s="83"/>
      <c r="Z31" s="83"/>
      <c r="AA31" s="83"/>
      <c r="AB31" s="83"/>
      <c r="AC31" s="83"/>
      <c r="AD31" s="83"/>
    </row>
    <row r="32" spans="1:30" x14ac:dyDescent="0.25">
      <c r="A32" s="8"/>
      <c r="B32" s="95"/>
      <c r="C32" s="41"/>
      <c r="D32" s="95"/>
      <c r="E32" s="96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19"/>
      <c r="R32" s="119"/>
      <c r="S32" s="119"/>
      <c r="T32" s="119"/>
      <c r="U32" s="119"/>
      <c r="V32" s="41"/>
      <c r="W32" s="95"/>
      <c r="X32" s="41"/>
      <c r="Y32" s="83"/>
      <c r="Z32" s="83"/>
      <c r="AA32" s="83"/>
      <c r="AB32" s="83"/>
      <c r="AC32" s="83"/>
      <c r="AD32" s="83"/>
    </row>
    <row r="33" spans="1:30" x14ac:dyDescent="0.25">
      <c r="A33" s="8"/>
      <c r="B33" s="95"/>
      <c r="C33" s="41"/>
      <c r="D33" s="95"/>
      <c r="E33" s="96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19"/>
      <c r="R33" s="119"/>
      <c r="S33" s="119"/>
      <c r="T33" s="119"/>
      <c r="U33" s="119"/>
      <c r="V33" s="41"/>
      <c r="W33" s="95"/>
      <c r="X33" s="41"/>
      <c r="Y33" s="83"/>
      <c r="Z33" s="83"/>
      <c r="AA33" s="83"/>
      <c r="AB33" s="83"/>
      <c r="AC33" s="83"/>
      <c r="AD33" s="83"/>
    </row>
    <row r="34" spans="1:30" x14ac:dyDescent="0.25">
      <c r="A34" s="8"/>
      <c r="B34" s="95"/>
      <c r="C34" s="41"/>
      <c r="D34" s="95"/>
      <c r="E34" s="96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19"/>
      <c r="R34" s="119"/>
      <c r="S34" s="119"/>
      <c r="T34" s="119"/>
      <c r="U34" s="119"/>
      <c r="V34" s="41"/>
      <c r="W34" s="95"/>
      <c r="X34" s="41"/>
      <c r="Y34" s="83"/>
      <c r="Z34" s="83"/>
      <c r="AA34" s="83"/>
      <c r="AB34" s="83"/>
      <c r="AC34" s="83"/>
      <c r="AD34" s="83"/>
    </row>
    <row r="35" spans="1:30" x14ac:dyDescent="0.25">
      <c r="A35" s="8"/>
      <c r="B35" s="95"/>
      <c r="C35" s="41"/>
      <c r="D35" s="95"/>
      <c r="E35" s="96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19"/>
      <c r="R35" s="119"/>
      <c r="S35" s="119"/>
      <c r="T35" s="119"/>
      <c r="U35" s="119"/>
      <c r="V35" s="41"/>
      <c r="W35" s="95"/>
      <c r="X35" s="41"/>
      <c r="Y35" s="83"/>
      <c r="Z35" s="83"/>
      <c r="AA35" s="83"/>
      <c r="AB35" s="83"/>
      <c r="AC35" s="83"/>
      <c r="AD35" s="83"/>
    </row>
    <row r="36" spans="1:30" x14ac:dyDescent="0.25">
      <c r="A36" s="8"/>
      <c r="B36" s="95"/>
      <c r="C36" s="41"/>
      <c r="D36" s="95"/>
      <c r="E36" s="96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19"/>
      <c r="R36" s="119"/>
      <c r="S36" s="119"/>
      <c r="T36" s="119"/>
      <c r="U36" s="119"/>
      <c r="V36" s="41"/>
      <c r="W36" s="95"/>
      <c r="X36" s="41"/>
      <c r="Y36" s="83"/>
      <c r="Z36" s="83"/>
      <c r="AA36" s="83"/>
      <c r="AB36" s="83"/>
      <c r="AC36" s="83"/>
      <c r="AD36" s="83"/>
    </row>
    <row r="37" spans="1:30" x14ac:dyDescent="0.25">
      <c r="A37" s="8"/>
      <c r="B37" s="95"/>
      <c r="C37" s="41"/>
      <c r="D37" s="95"/>
      <c r="E37" s="96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19"/>
      <c r="R37" s="119"/>
      <c r="S37" s="119"/>
      <c r="T37" s="119"/>
      <c r="U37" s="119"/>
      <c r="V37" s="41"/>
      <c r="W37" s="95"/>
      <c r="X37" s="41"/>
      <c r="Y37" s="83"/>
      <c r="Z37" s="83"/>
      <c r="AA37" s="83"/>
      <c r="AB37" s="83"/>
      <c r="AC37" s="83"/>
      <c r="AD37" s="83"/>
    </row>
    <row r="38" spans="1:30" x14ac:dyDescent="0.25">
      <c r="A38" s="8"/>
      <c r="B38" s="95"/>
      <c r="C38" s="41"/>
      <c r="D38" s="95"/>
      <c r="E38" s="96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19"/>
      <c r="R38" s="119"/>
      <c r="S38" s="119"/>
      <c r="T38" s="119"/>
      <c r="U38" s="119"/>
      <c r="V38" s="41"/>
      <c r="W38" s="95"/>
      <c r="X38" s="41"/>
      <c r="Y38" s="83"/>
      <c r="Z38" s="83"/>
      <c r="AA38" s="83"/>
      <c r="AB38" s="83"/>
      <c r="AC38" s="83"/>
      <c r="AD38" s="83"/>
    </row>
    <row r="39" spans="1:30" x14ac:dyDescent="0.25">
      <c r="A39" s="8"/>
      <c r="B39" s="95"/>
      <c r="C39" s="41"/>
      <c r="D39" s="95"/>
      <c r="E39" s="96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19"/>
      <c r="R39" s="119"/>
      <c r="S39" s="119"/>
      <c r="T39" s="119"/>
      <c r="U39" s="119"/>
      <c r="V39" s="41"/>
      <c r="W39" s="95"/>
      <c r="X39" s="41"/>
      <c r="Y39" s="83"/>
      <c r="Z39" s="83"/>
      <c r="AA39" s="83"/>
      <c r="AB39" s="83"/>
      <c r="AC39" s="83"/>
      <c r="AD39" s="83"/>
    </row>
    <row r="40" spans="1:30" x14ac:dyDescent="0.25">
      <c r="A40" s="8"/>
      <c r="B40" s="95"/>
      <c r="C40" s="41"/>
      <c r="D40" s="95"/>
      <c r="E40" s="96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19"/>
      <c r="R40" s="119"/>
      <c r="S40" s="119"/>
      <c r="T40" s="119"/>
      <c r="U40" s="119"/>
      <c r="V40" s="41"/>
      <c r="W40" s="95"/>
      <c r="X40" s="41"/>
      <c r="Y40" s="83"/>
      <c r="Z40" s="83"/>
      <c r="AA40" s="83"/>
      <c r="AB40" s="83"/>
      <c r="AC40" s="83"/>
      <c r="AD40" s="83"/>
    </row>
    <row r="41" spans="1:30" x14ac:dyDescent="0.25">
      <c r="A41" s="8"/>
      <c r="B41" s="95"/>
      <c r="C41" s="41"/>
      <c r="D41" s="95"/>
      <c r="E41" s="96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19"/>
      <c r="R41" s="119"/>
      <c r="S41" s="119"/>
      <c r="T41" s="119"/>
      <c r="U41" s="119"/>
      <c r="V41" s="41"/>
      <c r="W41" s="95"/>
      <c r="X41" s="41"/>
      <c r="Y41" s="83"/>
      <c r="Z41" s="83"/>
      <c r="AA41" s="83"/>
      <c r="AB41" s="83"/>
      <c r="AC41" s="83"/>
      <c r="AD41" s="83"/>
    </row>
    <row r="42" spans="1:30" x14ac:dyDescent="0.25">
      <c r="A42" s="8"/>
      <c r="B42" s="95"/>
      <c r="C42" s="41"/>
      <c r="D42" s="95"/>
      <c r="E42" s="96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19"/>
      <c r="R42" s="119"/>
      <c r="S42" s="119"/>
      <c r="T42" s="119"/>
      <c r="U42" s="119"/>
      <c r="V42" s="41"/>
      <c r="W42" s="95"/>
      <c r="X42" s="41"/>
      <c r="Y42" s="83"/>
      <c r="Z42" s="83"/>
      <c r="AA42" s="83"/>
      <c r="AB42" s="83"/>
      <c r="AC42" s="83"/>
      <c r="AD42" s="83"/>
    </row>
    <row r="43" spans="1:30" x14ac:dyDescent="0.25">
      <c r="A43" s="8"/>
      <c r="B43" s="95"/>
      <c r="C43" s="41"/>
      <c r="D43" s="95"/>
      <c r="E43" s="96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19"/>
      <c r="R43" s="119"/>
      <c r="S43" s="119"/>
      <c r="T43" s="119"/>
      <c r="U43" s="119"/>
      <c r="V43" s="41"/>
      <c r="W43" s="95"/>
      <c r="X43" s="41"/>
      <c r="Y43" s="83"/>
      <c r="Z43" s="83"/>
      <c r="AA43" s="83"/>
      <c r="AB43" s="83"/>
      <c r="AC43" s="83"/>
      <c r="AD43" s="83"/>
    </row>
    <row r="44" spans="1:30" x14ac:dyDescent="0.25">
      <c r="A44" s="8"/>
      <c r="B44" s="95"/>
      <c r="C44" s="41"/>
      <c r="D44" s="95"/>
      <c r="E44" s="96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19"/>
      <c r="R44" s="119"/>
      <c r="S44" s="119"/>
      <c r="T44" s="119"/>
      <c r="U44" s="119"/>
      <c r="V44" s="41"/>
      <c r="W44" s="95"/>
      <c r="X44" s="41"/>
      <c r="Y44" s="83"/>
      <c r="Z44" s="83"/>
      <c r="AA44" s="83"/>
      <c r="AB44" s="83"/>
      <c r="AC44" s="83"/>
      <c r="AD44" s="83"/>
    </row>
    <row r="45" spans="1:30" x14ac:dyDescent="0.25">
      <c r="A45" s="8"/>
      <c r="B45" s="95"/>
      <c r="C45" s="41"/>
      <c r="D45" s="95"/>
      <c r="E45" s="96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19"/>
      <c r="R45" s="119"/>
      <c r="S45" s="119"/>
      <c r="T45" s="119"/>
      <c r="U45" s="119"/>
      <c r="V45" s="41"/>
      <c r="W45" s="95"/>
      <c r="X45" s="41"/>
      <c r="Y45" s="83"/>
      <c r="Z45" s="83"/>
      <c r="AA45" s="83"/>
      <c r="AB45" s="83"/>
      <c r="AC45" s="83"/>
      <c r="AD45" s="83"/>
    </row>
    <row r="46" spans="1:30" x14ac:dyDescent="0.25">
      <c r="A46" s="8"/>
      <c r="B46" s="95"/>
      <c r="C46" s="41"/>
      <c r="D46" s="95"/>
      <c r="E46" s="96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19"/>
      <c r="R46" s="119"/>
      <c r="S46" s="119"/>
      <c r="T46" s="119"/>
      <c r="U46" s="119"/>
      <c r="V46" s="41"/>
      <c r="W46" s="95"/>
      <c r="X46" s="41"/>
      <c r="Y46" s="83"/>
      <c r="Z46" s="83"/>
      <c r="AA46" s="83"/>
      <c r="AB46" s="83"/>
      <c r="AC46" s="83"/>
      <c r="AD46" s="83"/>
    </row>
    <row r="47" spans="1:30" x14ac:dyDescent="0.25">
      <c r="A47" s="8"/>
      <c r="B47" s="95"/>
      <c r="C47" s="41"/>
      <c r="D47" s="95"/>
      <c r="E47" s="96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19"/>
      <c r="R47" s="119"/>
      <c r="S47" s="119"/>
      <c r="T47" s="119"/>
      <c r="U47" s="119"/>
      <c r="V47" s="41"/>
      <c r="W47" s="95"/>
      <c r="X47" s="41"/>
      <c r="Y47" s="83"/>
      <c r="Z47" s="83"/>
      <c r="AA47" s="83"/>
      <c r="AB47" s="83"/>
      <c r="AC47" s="83"/>
      <c r="AD47" s="83"/>
    </row>
    <row r="48" spans="1:30" x14ac:dyDescent="0.25">
      <c r="A48" s="8"/>
      <c r="B48" s="95"/>
      <c r="C48" s="41"/>
      <c r="D48" s="95"/>
      <c r="E48" s="96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19"/>
      <c r="R48" s="119"/>
      <c r="S48" s="119"/>
      <c r="T48" s="119"/>
      <c r="U48" s="119"/>
      <c r="V48" s="41"/>
      <c r="W48" s="95"/>
      <c r="X48" s="41"/>
      <c r="Y48" s="83"/>
      <c r="Z48" s="83"/>
      <c r="AA48" s="83"/>
      <c r="AB48" s="83"/>
      <c r="AC48" s="83"/>
      <c r="AD48" s="83"/>
    </row>
    <row r="49" spans="1:30" x14ac:dyDescent="0.25">
      <c r="A49" s="8"/>
      <c r="B49" s="95"/>
      <c r="C49" s="41"/>
      <c r="D49" s="95"/>
      <c r="E49" s="96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19"/>
      <c r="R49" s="119"/>
      <c r="S49" s="119"/>
      <c r="T49" s="119"/>
      <c r="U49" s="119"/>
      <c r="V49" s="41"/>
      <c r="W49" s="95"/>
      <c r="X49" s="41"/>
      <c r="Y49" s="83"/>
      <c r="Z49" s="83"/>
      <c r="AA49" s="83"/>
      <c r="AB49" s="83"/>
      <c r="AC49" s="83"/>
      <c r="AD49" s="83"/>
    </row>
    <row r="50" spans="1:30" x14ac:dyDescent="0.25">
      <c r="A50" s="8"/>
      <c r="B50" s="95"/>
      <c r="C50" s="41"/>
      <c r="D50" s="95"/>
      <c r="E50" s="96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19"/>
      <c r="R50" s="119"/>
      <c r="S50" s="119"/>
      <c r="T50" s="119"/>
      <c r="U50" s="119"/>
      <c r="V50" s="41"/>
      <c r="W50" s="95"/>
      <c r="X50" s="41"/>
      <c r="Y50" s="83"/>
      <c r="Z50" s="83"/>
      <c r="AA50" s="83"/>
      <c r="AB50" s="83"/>
      <c r="AC50" s="83"/>
      <c r="AD50" s="83"/>
    </row>
    <row r="51" spans="1:30" x14ac:dyDescent="0.25">
      <c r="A51" s="8"/>
      <c r="B51" s="95"/>
      <c r="C51" s="41"/>
      <c r="D51" s="95"/>
      <c r="E51" s="96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19"/>
      <c r="R51" s="119"/>
      <c r="S51" s="119"/>
      <c r="T51" s="119"/>
      <c r="U51" s="119"/>
      <c r="V51" s="41"/>
      <c r="W51" s="95"/>
      <c r="X51" s="41"/>
      <c r="Y51" s="83"/>
      <c r="Z51" s="83"/>
      <c r="AA51" s="83"/>
      <c r="AB51" s="83"/>
      <c r="AC51" s="83"/>
      <c r="AD51" s="83"/>
    </row>
    <row r="52" spans="1:30" x14ac:dyDescent="0.25">
      <c r="A52" s="8"/>
      <c r="B52" s="95"/>
      <c r="C52" s="41"/>
      <c r="D52" s="95"/>
      <c r="E52" s="96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19"/>
      <c r="R52" s="119"/>
      <c r="S52" s="119"/>
      <c r="T52" s="119"/>
      <c r="U52" s="119"/>
      <c r="V52" s="41"/>
      <c r="W52" s="95"/>
      <c r="X52" s="41"/>
      <c r="Y52" s="83"/>
      <c r="Z52" s="83"/>
      <c r="AA52" s="83"/>
      <c r="AB52" s="83"/>
      <c r="AC52" s="83"/>
      <c r="AD52" s="83"/>
    </row>
    <row r="53" spans="1:30" x14ac:dyDescent="0.25">
      <c r="A53" s="8"/>
      <c r="B53" s="95"/>
      <c r="C53" s="41"/>
      <c r="D53" s="95"/>
      <c r="E53" s="96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19"/>
      <c r="R53" s="119"/>
      <c r="S53" s="119"/>
      <c r="T53" s="119"/>
      <c r="U53" s="119"/>
      <c r="V53" s="41"/>
      <c r="W53" s="95"/>
      <c r="X53" s="41"/>
      <c r="Y53" s="83"/>
      <c r="Z53" s="83"/>
      <c r="AA53" s="83"/>
      <c r="AB53" s="83"/>
      <c r="AC53" s="83"/>
      <c r="AD53" s="83"/>
    </row>
    <row r="54" spans="1:30" x14ac:dyDescent="0.25">
      <c r="A54" s="8"/>
      <c r="B54" s="95"/>
      <c r="C54" s="41"/>
      <c r="D54" s="95"/>
      <c r="E54" s="96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19"/>
      <c r="R54" s="119"/>
      <c r="S54" s="119"/>
      <c r="T54" s="119"/>
      <c r="U54" s="119"/>
      <c r="V54" s="41"/>
      <c r="W54" s="95"/>
      <c r="X54" s="41"/>
      <c r="Y54" s="83"/>
      <c r="Z54" s="83"/>
      <c r="AA54" s="83"/>
      <c r="AB54" s="83"/>
      <c r="AC54" s="83"/>
      <c r="AD54" s="83"/>
    </row>
    <row r="55" spans="1:30" x14ac:dyDescent="0.25">
      <c r="A55" s="8"/>
      <c r="B55" s="95"/>
      <c r="C55" s="41"/>
      <c r="D55" s="95"/>
      <c r="E55" s="96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19"/>
      <c r="R55" s="119"/>
      <c r="S55" s="119"/>
      <c r="T55" s="119"/>
      <c r="U55" s="119"/>
      <c r="V55" s="41"/>
      <c r="W55" s="95"/>
      <c r="X55" s="41"/>
      <c r="Y55" s="83"/>
      <c r="Z55" s="83"/>
      <c r="AA55" s="83"/>
      <c r="AB55" s="83"/>
      <c r="AC55" s="83"/>
      <c r="AD55" s="83"/>
    </row>
    <row r="56" spans="1:30" x14ac:dyDescent="0.25">
      <c r="A56" s="8"/>
      <c r="B56" s="95"/>
      <c r="C56" s="41"/>
      <c r="D56" s="95"/>
      <c r="E56" s="96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19"/>
      <c r="R56" s="119"/>
      <c r="S56" s="119"/>
      <c r="T56" s="119"/>
      <c r="U56" s="119"/>
      <c r="V56" s="41"/>
      <c r="W56" s="95"/>
      <c r="X56" s="41"/>
      <c r="Y56" s="83"/>
      <c r="Z56" s="83"/>
      <c r="AA56" s="83"/>
      <c r="AB56" s="83"/>
      <c r="AC56" s="83"/>
      <c r="AD56" s="83"/>
    </row>
    <row r="57" spans="1:30" x14ac:dyDescent="0.25">
      <c r="A57" s="8"/>
      <c r="B57" s="95"/>
      <c r="C57" s="41"/>
      <c r="D57" s="95"/>
      <c r="E57" s="96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19"/>
      <c r="R57" s="119"/>
      <c r="S57" s="119"/>
      <c r="T57" s="119"/>
      <c r="U57" s="119"/>
      <c r="V57" s="41"/>
      <c r="W57" s="95"/>
      <c r="X57" s="41"/>
      <c r="Y57" s="83"/>
      <c r="Z57" s="83"/>
      <c r="AA57" s="83"/>
      <c r="AB57" s="83"/>
      <c r="AC57" s="83"/>
      <c r="AD57" s="83"/>
    </row>
    <row r="58" spans="1:30" x14ac:dyDescent="0.25">
      <c r="A58" s="8"/>
      <c r="B58" s="95"/>
      <c r="C58" s="41"/>
      <c r="D58" s="95"/>
      <c r="E58" s="96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19"/>
      <c r="R58" s="119"/>
      <c r="S58" s="119"/>
      <c r="T58" s="119"/>
      <c r="U58" s="119"/>
      <c r="V58" s="41"/>
      <c r="W58" s="95"/>
      <c r="X58" s="41"/>
      <c r="Y58" s="83"/>
      <c r="Z58" s="83"/>
      <c r="AA58" s="83"/>
      <c r="AB58" s="83"/>
      <c r="AC58" s="83"/>
      <c r="AD58" s="83"/>
    </row>
    <row r="59" spans="1:30" x14ac:dyDescent="0.25">
      <c r="A59" s="8"/>
      <c r="B59" s="95"/>
      <c r="C59" s="41"/>
      <c r="D59" s="95"/>
      <c r="E59" s="96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19"/>
      <c r="R59" s="119"/>
      <c r="S59" s="119"/>
      <c r="T59" s="119"/>
      <c r="U59" s="119"/>
      <c r="V59" s="41"/>
      <c r="W59" s="95"/>
      <c r="X59" s="41"/>
      <c r="Y59" s="83"/>
      <c r="Z59" s="83"/>
      <c r="AA59" s="83"/>
      <c r="AB59" s="83"/>
      <c r="AC59" s="83"/>
      <c r="AD5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2020-09-07T17:56:23Z</dcterms:modified>
</cp:coreProperties>
</file>