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O19" i="3"/>
  <c r="N19" i="3"/>
  <c r="M19" i="3"/>
  <c r="L19" i="3"/>
  <c r="J20" i="3"/>
  <c r="K19" i="3"/>
  <c r="K22" i="3" s="1"/>
  <c r="AT16" i="3"/>
  <c r="AS16" i="3"/>
  <c r="AR16" i="3"/>
  <c r="AQ16" i="3"/>
  <c r="AP16" i="3"/>
  <c r="AO16" i="3"/>
  <c r="AN16" i="3"/>
  <c r="AH16" i="3"/>
  <c r="K21" i="3" s="1"/>
  <c r="AF16" i="3"/>
  <c r="I21" i="3" s="1"/>
  <c r="AE16" i="3"/>
  <c r="AD16" i="3"/>
  <c r="G21" i="3" s="1"/>
  <c r="AC16" i="3"/>
  <c r="AB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F22" i="3" l="1"/>
  <c r="F21" i="3"/>
  <c r="H21" i="3"/>
  <c r="N21" i="3" s="1"/>
  <c r="J22" i="3"/>
  <c r="O22" i="3"/>
  <c r="O21" i="3"/>
  <c r="J21" i="3"/>
  <c r="L21" i="3"/>
  <c r="H22" i="3"/>
  <c r="M22" i="3" s="1"/>
  <c r="AG16" i="3"/>
  <c r="Y16" i="1"/>
  <c r="X16" i="1"/>
  <c r="W16" i="1"/>
  <c r="V16" i="1"/>
  <c r="U16" i="1"/>
  <c r="T16" i="1"/>
  <c r="I23" i="1"/>
  <c r="H23" i="1"/>
  <c r="G23" i="1"/>
  <c r="F23" i="1"/>
  <c r="E23" i="1"/>
  <c r="N22" i="3" l="1"/>
  <c r="L22" i="3"/>
  <c r="M21" i="3"/>
  <c r="L23" i="1"/>
  <c r="O21" i="1"/>
  <c r="O24" i="1" s="1"/>
  <c r="O25" i="1" s="1"/>
  <c r="AQ16" i="1"/>
  <c r="AP16" i="1"/>
  <c r="AO16" i="1"/>
  <c r="AN16" i="1"/>
  <c r="AM16" i="1"/>
  <c r="AL16" i="1"/>
  <c r="O16" i="1"/>
  <c r="N16" i="1"/>
  <c r="N21" i="1" s="1"/>
  <c r="M16" i="1"/>
  <c r="L16" i="1"/>
  <c r="K16" i="1"/>
  <c r="J16" i="1"/>
  <c r="I16" i="1"/>
  <c r="I21" i="1" s="1"/>
  <c r="H16" i="1"/>
  <c r="H21" i="1" s="1"/>
  <c r="G16" i="1"/>
  <c r="G21" i="1" s="1"/>
  <c r="G24" i="1" s="1"/>
  <c r="F16" i="1"/>
  <c r="F21" i="1" s="1"/>
  <c r="E16" i="1"/>
  <c r="E21" i="1" s="1"/>
  <c r="E24" i="1" s="1"/>
  <c r="I24" i="1" l="1"/>
  <c r="M21" i="1"/>
  <c r="F24" i="1"/>
  <c r="K24" i="1" s="1"/>
  <c r="K21" i="1"/>
  <c r="H24" i="1"/>
  <c r="L24" i="1" s="1"/>
  <c r="L21" i="1"/>
  <c r="N23" i="1"/>
  <c r="M23" i="1"/>
  <c r="K23" i="1"/>
  <c r="D18" i="1"/>
  <c r="M24" i="1" l="1"/>
  <c r="N24" i="1"/>
</calcChain>
</file>

<file path=xl/sharedStrings.xml><?xml version="1.0" encoding="utf-8"?>
<sst xmlns="http://schemas.openxmlformats.org/spreadsheetml/2006/main" count="225" uniqueCount="92">
  <si>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</si>
  <si>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</si>
  <si>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</si>
  <si>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</si>
  <si>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</si>
  <si>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</si>
  <si>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</si>
  <si>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</si>
  <si>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</si>
  <si>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</si>
  <si>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</si>
  <si>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</si>
  <si>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</si>
  <si>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</si>
  <si>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</si>
  <si>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</si>
  <si>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</si>
  <si>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</si>
  <si>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</si>
  <si>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</si>
  <si>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</si>
  <si>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</si>
  <si>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</si>
  <si>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</si>
  <si>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</si>
  <si>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</si>
  <si>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</si>
  <si>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</si>
  <si>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</si>
  <si>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</si>
  <si>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</si>
  <si>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</si>
  <si>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</si>
  <si>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</si>
  <si>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</si>
  <si>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</si>
  <si>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</si>
  <si>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Seurat</t>
  </si>
  <si>
    <t>JoMa</t>
  </si>
  <si>
    <t>Jari Komulainen</t>
  </si>
  <si>
    <t>JoMa = Joensuun Maila  (1957)</t>
  </si>
  <si>
    <t>KuKi = Kuhmon Kiva  (1934),  kasvattajaseura</t>
  </si>
  <si>
    <t>VuVe</t>
  </si>
  <si>
    <t>VuVe = Vuokatin Veto  (1946)</t>
  </si>
  <si>
    <t>SoJy  2</t>
  </si>
  <si>
    <t>SoJy = Sotkamon Jymy  (1909)</t>
  </si>
  <si>
    <t>SuRa</t>
  </si>
  <si>
    <t>05.06. 2012  JoMa - KiPa  2-1  (2-4, 5-0, 2-1)</t>
  </si>
  <si>
    <t>1.</t>
  </si>
  <si>
    <t>2.</t>
  </si>
  <si>
    <t>3.</t>
  </si>
  <si>
    <t>6.</t>
  </si>
  <si>
    <t>SuRa = Suomussalmen Rasti  (1952)</t>
  </si>
  <si>
    <t>5.</t>
  </si>
  <si>
    <t>4.</t>
  </si>
  <si>
    <t>YKKÖSPESIS</t>
  </si>
  <si>
    <t>IPV</t>
  </si>
  <si>
    <t>ykköspesis</t>
  </si>
  <si>
    <t>IPV = Imatran Pallo-Veikot  (1955)</t>
  </si>
  <si>
    <t>12.</t>
  </si>
  <si>
    <t>14.4.1991   Kuhmo</t>
  </si>
  <si>
    <t xml:space="preserve">  21 v   1 kk 21 pv</t>
  </si>
  <si>
    <t>23.04. 2017  SoJy - IPV  2-0  (5-4, 12-1)</t>
  </si>
  <si>
    <t>4.  ottelu</t>
  </si>
  <si>
    <t xml:space="preserve">  26 v   0 kk   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</si>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</sst>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/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0" borderId="0" xfId="0" applyFont="1" applyFill="1"/>
    <xf numFmtId="0" fontId="3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3" fillId="4" borderId="2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7" customWidth="1"/>
    <col min="3" max="3" width="6.140625" style="76" customWidth="1"/>
    <col min="4" max="4" width="8.57031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5.7109375" style="76" customWidth="1"/>
    <col min="34" max="34" width="13.42578125" style="76" customWidth="1"/>
    <col min="35" max="35" width="13" style="76" customWidth="1"/>
    <col min="36" max="36" width="12.1406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5"/>
      <c r="B1" s="2" t="s">
        <v>39</v>
      </c>
      <c r="C1" s="3"/>
      <c r="D1" s="4"/>
      <c r="E1" s="5" t="s">
        <v>60</v>
      </c>
      <c r="F1" s="2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90" customFormat="1" ht="15" customHeight="1" x14ac:dyDescent="0.25">
      <c r="A2" s="8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81</v>
      </c>
      <c r="Q2" s="13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82</v>
      </c>
      <c r="AC2" s="19"/>
      <c r="AD2" s="13"/>
      <c r="AE2" s="20"/>
      <c r="AF2" s="18"/>
      <c r="AG2" s="21" t="s">
        <v>65</v>
      </c>
      <c r="AH2" s="13"/>
      <c r="AI2" s="13"/>
      <c r="AJ2" s="14"/>
      <c r="AK2" s="18"/>
      <c r="AL2" s="21" t="s">
        <v>66</v>
      </c>
      <c r="AM2" s="19"/>
      <c r="AN2" s="13"/>
      <c r="AO2" s="97" t="s">
        <v>67</v>
      </c>
      <c r="AP2" s="13"/>
      <c r="AQ2" s="14"/>
      <c r="AR2" s="42"/>
    </row>
    <row r="3" spans="1:44" s="90" customFormat="1" ht="15" customHeight="1" x14ac:dyDescent="0.25">
      <c r="A3" s="8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68</v>
      </c>
      <c r="AE3" s="17" t="s">
        <v>17</v>
      </c>
      <c r="AF3" s="22"/>
      <c r="AG3" s="17" t="s">
        <v>69</v>
      </c>
      <c r="AH3" s="17" t="s">
        <v>70</v>
      </c>
      <c r="AI3" s="14" t="s">
        <v>71</v>
      </c>
      <c r="AJ3" s="17" t="s">
        <v>72</v>
      </c>
      <c r="AK3" s="22"/>
      <c r="AL3" s="17" t="s">
        <v>23</v>
      </c>
      <c r="AM3" s="17" t="s">
        <v>24</v>
      </c>
      <c r="AN3" s="14" t="s">
        <v>73</v>
      </c>
      <c r="AO3" s="14" t="s">
        <v>31</v>
      </c>
      <c r="AP3" s="16" t="s">
        <v>32</v>
      </c>
      <c r="AQ3" s="17" t="s">
        <v>33</v>
      </c>
      <c r="AR3" s="42"/>
    </row>
    <row r="4" spans="1:44" s="90" customFormat="1" ht="15" customHeight="1" x14ac:dyDescent="0.25">
      <c r="A4" s="87"/>
      <c r="B4" s="23">
        <v>2007</v>
      </c>
      <c r="C4" s="23" t="s">
        <v>48</v>
      </c>
      <c r="D4" s="24" t="s">
        <v>44</v>
      </c>
      <c r="E4" s="23"/>
      <c r="F4" s="25" t="s">
        <v>35</v>
      </c>
      <c r="G4" s="23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4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2"/>
    </row>
    <row r="5" spans="1:44" s="90" customFormat="1" ht="15" customHeight="1" x14ac:dyDescent="0.25">
      <c r="A5" s="87"/>
      <c r="B5" s="23">
        <v>2008</v>
      </c>
      <c r="C5" s="23" t="s">
        <v>36</v>
      </c>
      <c r="D5" s="24" t="s">
        <v>46</v>
      </c>
      <c r="E5" s="23"/>
      <c r="F5" s="25" t="s">
        <v>35</v>
      </c>
      <c r="G5" s="23"/>
      <c r="H5" s="26"/>
      <c r="I5" s="23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34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30"/>
      <c r="AN5" s="30"/>
      <c r="AO5" s="30"/>
      <c r="AP5" s="32"/>
      <c r="AQ5" s="29"/>
      <c r="AR5" s="42"/>
    </row>
    <row r="6" spans="1:44" s="90" customFormat="1" ht="15" customHeight="1" x14ac:dyDescent="0.25">
      <c r="A6" s="87"/>
      <c r="B6" s="23">
        <v>2009</v>
      </c>
      <c r="C6" s="23" t="s">
        <v>49</v>
      </c>
      <c r="D6" s="24" t="s">
        <v>44</v>
      </c>
      <c r="E6" s="23"/>
      <c r="F6" s="25" t="s">
        <v>35</v>
      </c>
      <c r="G6" s="23"/>
      <c r="H6" s="26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4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30"/>
      <c r="AN6" s="30"/>
      <c r="AO6" s="30"/>
      <c r="AP6" s="32"/>
      <c r="AQ6" s="29"/>
      <c r="AR6" s="42"/>
    </row>
    <row r="7" spans="1:44" s="90" customFormat="1" ht="15" customHeight="1" x14ac:dyDescent="0.25">
      <c r="A7" s="87"/>
      <c r="B7" s="23">
        <v>2010</v>
      </c>
      <c r="C7" s="23" t="s">
        <v>50</v>
      </c>
      <c r="D7" s="24" t="s">
        <v>44</v>
      </c>
      <c r="E7" s="23"/>
      <c r="F7" s="25" t="s">
        <v>35</v>
      </c>
      <c r="G7" s="23"/>
      <c r="H7" s="26"/>
      <c r="I7" s="23"/>
      <c r="J7" s="23"/>
      <c r="K7" s="23"/>
      <c r="L7" s="23"/>
      <c r="M7" s="23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34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2"/>
    </row>
    <row r="8" spans="1:44" s="90" customFormat="1" ht="15" customHeight="1" x14ac:dyDescent="0.25">
      <c r="A8" s="87"/>
      <c r="B8" s="23">
        <v>2011</v>
      </c>
      <c r="C8" s="23" t="s">
        <v>51</v>
      </c>
      <c r="D8" s="24" t="s">
        <v>42</v>
      </c>
      <c r="E8" s="23"/>
      <c r="F8" s="25" t="s">
        <v>35</v>
      </c>
      <c r="G8" s="23"/>
      <c r="H8" s="26"/>
      <c r="I8" s="23"/>
      <c r="J8" s="23"/>
      <c r="K8" s="23"/>
      <c r="L8" s="23"/>
      <c r="M8" s="23"/>
      <c r="N8" s="27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34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2"/>
    </row>
    <row r="9" spans="1:44" s="90" customFormat="1" ht="15" customHeight="1" x14ac:dyDescent="0.25">
      <c r="A9" s="87"/>
      <c r="B9" s="23">
        <v>2012</v>
      </c>
      <c r="C9" s="23" t="s">
        <v>53</v>
      </c>
      <c r="D9" s="24" t="s">
        <v>34</v>
      </c>
      <c r="E9" s="23"/>
      <c r="F9" s="25" t="s">
        <v>35</v>
      </c>
      <c r="G9" s="23"/>
      <c r="H9" s="26"/>
      <c r="I9" s="23"/>
      <c r="J9" s="23"/>
      <c r="K9" s="23"/>
      <c r="L9" s="23"/>
      <c r="M9" s="23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34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2"/>
    </row>
    <row r="10" spans="1:44" s="90" customFormat="1" ht="15" customHeight="1" x14ac:dyDescent="0.25">
      <c r="A10" s="87"/>
      <c r="B10" s="29">
        <v>2012</v>
      </c>
      <c r="C10" s="29" t="s">
        <v>54</v>
      </c>
      <c r="D10" s="33" t="s">
        <v>38</v>
      </c>
      <c r="E10" s="29">
        <v>3</v>
      </c>
      <c r="F10" s="29">
        <v>0</v>
      </c>
      <c r="G10" s="29">
        <v>0</v>
      </c>
      <c r="H10" s="30">
        <v>0</v>
      </c>
      <c r="I10" s="29">
        <v>1</v>
      </c>
      <c r="J10" s="29">
        <v>0</v>
      </c>
      <c r="K10" s="29">
        <v>1</v>
      </c>
      <c r="L10" s="29">
        <v>0</v>
      </c>
      <c r="M10" s="29">
        <v>0</v>
      </c>
      <c r="N10" s="34">
        <v>0</v>
      </c>
      <c r="O10" s="22">
        <v>10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4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2"/>
    </row>
    <row r="11" spans="1:44" s="90" customFormat="1" ht="15" customHeight="1" x14ac:dyDescent="0.25">
      <c r="A11" s="87"/>
      <c r="B11" s="81">
        <v>2013</v>
      </c>
      <c r="C11" s="81" t="s">
        <v>53</v>
      </c>
      <c r="D11" s="82" t="s">
        <v>56</v>
      </c>
      <c r="E11" s="81"/>
      <c r="F11" s="88" t="s">
        <v>57</v>
      </c>
      <c r="G11" s="85"/>
      <c r="H11" s="89"/>
      <c r="I11" s="81"/>
      <c r="J11" s="81"/>
      <c r="K11" s="81"/>
      <c r="L11" s="81"/>
      <c r="M11" s="81"/>
      <c r="N11" s="83"/>
      <c r="O11" s="40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4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2"/>
    </row>
    <row r="12" spans="1:44" s="90" customFormat="1" ht="15" customHeight="1" x14ac:dyDescent="0.25">
      <c r="A12" s="87"/>
      <c r="B12" s="81">
        <v>2014</v>
      </c>
      <c r="C12" s="81" t="s">
        <v>48</v>
      </c>
      <c r="D12" s="82" t="s">
        <v>56</v>
      </c>
      <c r="E12" s="81"/>
      <c r="F12" s="88" t="s">
        <v>57</v>
      </c>
      <c r="G12" s="85"/>
      <c r="H12" s="89"/>
      <c r="I12" s="81"/>
      <c r="J12" s="81"/>
      <c r="K12" s="81"/>
      <c r="L12" s="81"/>
      <c r="M12" s="81"/>
      <c r="N12" s="83"/>
      <c r="O12" s="40"/>
      <c r="P12" s="17"/>
      <c r="Q12" s="17"/>
      <c r="R12" s="17"/>
      <c r="S12" s="17"/>
      <c r="T12" s="22"/>
      <c r="U12" s="31">
        <v>2</v>
      </c>
      <c r="V12" s="84">
        <v>0</v>
      </c>
      <c r="W12" s="84">
        <v>0</v>
      </c>
      <c r="X12" s="84">
        <v>0</v>
      </c>
      <c r="Y12" s="84">
        <v>1</v>
      </c>
      <c r="Z12" s="66">
        <v>0.2</v>
      </c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2"/>
    </row>
    <row r="13" spans="1:44" s="90" customFormat="1" ht="15" customHeight="1" x14ac:dyDescent="0.25">
      <c r="A13" s="87"/>
      <c r="B13" s="81">
        <v>2015</v>
      </c>
      <c r="C13" s="81" t="s">
        <v>54</v>
      </c>
      <c r="D13" s="82" t="s">
        <v>56</v>
      </c>
      <c r="E13" s="81"/>
      <c r="F13" s="88" t="s">
        <v>57</v>
      </c>
      <c r="G13" s="85"/>
      <c r="H13" s="89"/>
      <c r="I13" s="81"/>
      <c r="J13" s="81"/>
      <c r="K13" s="81"/>
      <c r="L13" s="81"/>
      <c r="M13" s="81"/>
      <c r="N13" s="83"/>
      <c r="O13" s="93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34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9"/>
      <c r="AN13" s="29"/>
      <c r="AO13" s="30"/>
      <c r="AP13" s="32"/>
      <c r="AQ13" s="29"/>
      <c r="AR13" s="42"/>
    </row>
    <row r="14" spans="1:44" s="90" customFormat="1" ht="15" customHeight="1" x14ac:dyDescent="0.25">
      <c r="A14" s="87"/>
      <c r="B14" s="81">
        <v>2016</v>
      </c>
      <c r="C14" s="81" t="s">
        <v>59</v>
      </c>
      <c r="D14" s="82" t="s">
        <v>34</v>
      </c>
      <c r="E14" s="81"/>
      <c r="F14" s="88" t="s">
        <v>57</v>
      </c>
      <c r="G14" s="85"/>
      <c r="H14" s="89"/>
      <c r="I14" s="81"/>
      <c r="J14" s="81"/>
      <c r="K14" s="81"/>
      <c r="L14" s="81"/>
      <c r="M14" s="81"/>
      <c r="N14" s="83"/>
      <c r="O14" s="92"/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34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9"/>
      <c r="AN14" s="29"/>
      <c r="AO14" s="30"/>
      <c r="AP14" s="32"/>
      <c r="AQ14" s="29"/>
      <c r="AR14" s="42"/>
    </row>
    <row r="15" spans="1:44" s="90" customFormat="1" ht="15" customHeight="1" x14ac:dyDescent="0.25">
      <c r="A15" s="87"/>
      <c r="B15" s="29">
        <v>2017</v>
      </c>
      <c r="C15" s="29" t="s">
        <v>74</v>
      </c>
      <c r="D15" s="33" t="s">
        <v>56</v>
      </c>
      <c r="E15" s="29">
        <v>13</v>
      </c>
      <c r="F15" s="29">
        <v>0</v>
      </c>
      <c r="G15" s="29">
        <v>5</v>
      </c>
      <c r="H15" s="29">
        <v>0</v>
      </c>
      <c r="I15" s="29">
        <v>15</v>
      </c>
      <c r="J15" s="29">
        <v>1</v>
      </c>
      <c r="K15" s="29">
        <v>3</v>
      </c>
      <c r="L15" s="29">
        <v>6</v>
      </c>
      <c r="M15" s="29">
        <v>5</v>
      </c>
      <c r="N15" s="48">
        <v>0.40500000000000003</v>
      </c>
      <c r="O15" s="40">
        <v>37</v>
      </c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34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9"/>
      <c r="AN15" s="29"/>
      <c r="AO15" s="30"/>
      <c r="AP15" s="32"/>
      <c r="AQ15" s="29"/>
      <c r="AR15" s="42"/>
    </row>
    <row r="16" spans="1:44" s="90" customFormat="1" ht="15" customHeight="1" x14ac:dyDescent="0.25">
      <c r="A16" s="98"/>
      <c r="B16" s="15" t="s">
        <v>7</v>
      </c>
      <c r="C16" s="16"/>
      <c r="D16" s="14"/>
      <c r="E16" s="17">
        <f t="shared" ref="E16:M16" si="0">SUM(E4:E15)</f>
        <v>16</v>
      </c>
      <c r="F16" s="17">
        <f t="shared" si="0"/>
        <v>0</v>
      </c>
      <c r="G16" s="17">
        <f t="shared" si="0"/>
        <v>5</v>
      </c>
      <c r="H16" s="17">
        <f t="shared" si="0"/>
        <v>0</v>
      </c>
      <c r="I16" s="17">
        <f t="shared" si="0"/>
        <v>16</v>
      </c>
      <c r="J16" s="17">
        <f t="shared" si="0"/>
        <v>1</v>
      </c>
      <c r="K16" s="17">
        <f t="shared" si="0"/>
        <v>4</v>
      </c>
      <c r="L16" s="17">
        <f t="shared" si="0"/>
        <v>6</v>
      </c>
      <c r="M16" s="16">
        <f t="shared" si="0"/>
        <v>5</v>
      </c>
      <c r="N16" s="35">
        <f>PRODUCT(I16/O16)</f>
        <v>0.34042553191489361</v>
      </c>
      <c r="O16" s="99">
        <f>SUM(O3:O15)</f>
        <v>47</v>
      </c>
      <c r="P16" s="100" t="s">
        <v>75</v>
      </c>
      <c r="Q16" s="100" t="s">
        <v>75</v>
      </c>
      <c r="R16" s="100" t="s">
        <v>75</v>
      </c>
      <c r="S16" s="100" t="s">
        <v>75</v>
      </c>
      <c r="T16" s="22">
        <f>SUM(T10:T14)</f>
        <v>0</v>
      </c>
      <c r="U16" s="17">
        <f>SUM(U10:U14)</f>
        <v>2</v>
      </c>
      <c r="V16" s="17">
        <f>SUM(V10:V14)</f>
        <v>0</v>
      </c>
      <c r="W16" s="17">
        <f>SUM(W10:W14)</f>
        <v>0</v>
      </c>
      <c r="X16" s="17">
        <f>SUM(X10:X14)</f>
        <v>0</v>
      </c>
      <c r="Y16" s="17">
        <f>PRODUCT(M22)</f>
        <v>0</v>
      </c>
      <c r="Z16" s="35">
        <v>0</v>
      </c>
      <c r="AA16" s="99"/>
      <c r="AB16" s="100" t="s">
        <v>75</v>
      </c>
      <c r="AC16" s="100" t="s">
        <v>75</v>
      </c>
      <c r="AD16" s="100" t="s">
        <v>75</v>
      </c>
      <c r="AE16" s="100" t="s">
        <v>75</v>
      </c>
      <c r="AF16" s="22"/>
      <c r="AG16" s="100" t="s">
        <v>76</v>
      </c>
      <c r="AH16" s="100" t="s">
        <v>76</v>
      </c>
      <c r="AI16" s="100" t="s">
        <v>76</v>
      </c>
      <c r="AJ16" s="100" t="s">
        <v>76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2"/>
    </row>
    <row r="17" spans="1:45" s="90" customFormat="1" ht="15" customHeight="1" x14ac:dyDescent="0.25">
      <c r="A17" s="98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01"/>
      <c r="O17" s="22"/>
      <c r="P17" s="21"/>
      <c r="Q17" s="19"/>
      <c r="R17" s="102"/>
      <c r="S17" s="103"/>
      <c r="T17" s="22"/>
      <c r="U17" s="16"/>
      <c r="V17" s="13"/>
      <c r="W17" s="13"/>
      <c r="X17" s="13"/>
      <c r="Y17" s="13"/>
      <c r="Z17" s="14"/>
      <c r="AA17" s="22"/>
      <c r="AB17" s="104"/>
      <c r="AC17" s="105"/>
      <c r="AD17" s="102"/>
      <c r="AE17" s="103"/>
      <c r="AF17" s="22"/>
      <c r="AG17" s="106">
        <v>0</v>
      </c>
      <c r="AH17" s="106">
        <v>0</v>
      </c>
      <c r="AI17" s="106">
        <v>0</v>
      </c>
      <c r="AJ17" s="106">
        <v>0</v>
      </c>
      <c r="AK17" s="22"/>
      <c r="AL17" s="16"/>
      <c r="AM17" s="13"/>
      <c r="AN17" s="13"/>
      <c r="AO17" s="13"/>
      <c r="AP17" s="13"/>
      <c r="AQ17" s="14"/>
      <c r="AR17" s="42"/>
    </row>
    <row r="18" spans="1:45" ht="15" customHeight="1" x14ac:dyDescent="0.25">
      <c r="A18" s="87"/>
      <c r="B18" s="33" t="s">
        <v>2</v>
      </c>
      <c r="C18" s="32"/>
      <c r="D18" s="36">
        <f>SUM(F16:H16)+((I16-F16-G16)/3)+(E16/3)+(AL16*25)+(AM16*25)+(AN16*10)+(AO16*25)+(AP16*20)+(AQ16*15)</f>
        <v>14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22"/>
      <c r="Q18" s="22"/>
      <c r="R18" s="22"/>
      <c r="S18" s="22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2"/>
      <c r="AG18" s="37"/>
      <c r="AH18" s="37"/>
      <c r="AI18" s="37"/>
      <c r="AJ18" s="37"/>
      <c r="AK18" s="22"/>
      <c r="AL18" s="37"/>
      <c r="AM18" s="37"/>
      <c r="AN18" s="37"/>
      <c r="AO18" s="37"/>
      <c r="AP18" s="37"/>
      <c r="AQ18" s="37"/>
      <c r="AR18" s="42"/>
    </row>
    <row r="19" spans="1:45" s="90" customFormat="1" ht="15" customHeight="1" x14ac:dyDescent="0.25">
      <c r="A19" s="8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40"/>
      <c r="P19" s="40"/>
      <c r="Q19" s="40"/>
      <c r="R19" s="40"/>
      <c r="S19" s="40"/>
      <c r="T19" s="40"/>
      <c r="U19" s="37"/>
      <c r="V19" s="41"/>
      <c r="W19" s="37"/>
      <c r="X19" s="37"/>
      <c r="Y19" s="37"/>
      <c r="Z19" s="37"/>
      <c r="AA19" s="37"/>
      <c r="AB19" s="37"/>
      <c r="AC19" s="37"/>
      <c r="AD19" s="37"/>
      <c r="AE19" s="37"/>
      <c r="AF19" s="22"/>
      <c r="AG19" s="37"/>
      <c r="AH19" s="37"/>
      <c r="AI19" s="37"/>
      <c r="AJ19" s="37"/>
      <c r="AK19" s="22"/>
      <c r="AL19" s="37"/>
      <c r="AM19" s="37"/>
      <c r="AN19" s="37"/>
      <c r="AO19" s="37"/>
      <c r="AP19" s="37"/>
      <c r="AQ19" s="37"/>
      <c r="AR19" s="42"/>
    </row>
    <row r="20" spans="1:45" ht="15" customHeight="1" x14ac:dyDescent="0.25">
      <c r="A20" s="87"/>
      <c r="B20" s="21" t="s">
        <v>25</v>
      </c>
      <c r="C20" s="43"/>
      <c r="D20" s="43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37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4" t="s">
        <v>30</v>
      </c>
      <c r="Q20" s="11"/>
      <c r="R20" s="11"/>
      <c r="S20" s="11"/>
      <c r="T20" s="45"/>
      <c r="U20" s="45"/>
      <c r="V20" s="45"/>
      <c r="W20" s="45"/>
      <c r="X20" s="45"/>
      <c r="Y20" s="11"/>
      <c r="Z20" s="11"/>
      <c r="AA20" s="11"/>
      <c r="AB20" s="45"/>
      <c r="AC20" s="45"/>
      <c r="AD20" s="11"/>
      <c r="AE20" s="46"/>
      <c r="AF20" s="22"/>
      <c r="AG20" s="44" t="s">
        <v>77</v>
      </c>
      <c r="AH20" s="11"/>
      <c r="AI20" s="45"/>
      <c r="AJ20" s="46"/>
      <c r="AK20" s="22"/>
      <c r="AL20" s="9" t="s">
        <v>78</v>
      </c>
      <c r="AM20" s="11"/>
      <c r="AN20" s="11"/>
      <c r="AO20" s="11"/>
      <c r="AP20" s="11"/>
      <c r="AQ20" s="46"/>
      <c r="AR20" s="42"/>
    </row>
    <row r="21" spans="1:45" ht="15" customHeight="1" x14ac:dyDescent="0.25">
      <c r="A21" s="87"/>
      <c r="B21" s="44" t="s">
        <v>13</v>
      </c>
      <c r="C21" s="11"/>
      <c r="D21" s="46"/>
      <c r="E21" s="29">
        <f>PRODUCT(E16)</f>
        <v>16</v>
      </c>
      <c r="F21" s="29">
        <f>PRODUCT(F16)</f>
        <v>0</v>
      </c>
      <c r="G21" s="29">
        <f>PRODUCT(G16)</f>
        <v>5</v>
      </c>
      <c r="H21" s="29">
        <f>PRODUCT(H16)</f>
        <v>0</v>
      </c>
      <c r="I21" s="29">
        <f>PRODUCT(I16)</f>
        <v>16</v>
      </c>
      <c r="J21" s="37"/>
      <c r="K21" s="47">
        <f>PRODUCT((F21+G21)/E21)</f>
        <v>0.3125</v>
      </c>
      <c r="L21" s="47">
        <f>PRODUCT(H21/E21)</f>
        <v>0</v>
      </c>
      <c r="M21" s="47">
        <f>PRODUCT(I21/E21)</f>
        <v>1</v>
      </c>
      <c r="N21" s="48">
        <f>PRODUCT(N16)</f>
        <v>0.34042553191489361</v>
      </c>
      <c r="O21" s="22">
        <f>PRODUCT(O16)</f>
        <v>47</v>
      </c>
      <c r="P21" s="49" t="s">
        <v>9</v>
      </c>
      <c r="Q21" s="50"/>
      <c r="R21" s="51" t="s">
        <v>47</v>
      </c>
      <c r="S21" s="51"/>
      <c r="T21" s="51"/>
      <c r="U21" s="51"/>
      <c r="V21" s="51"/>
      <c r="W21" s="51"/>
      <c r="X21" s="51"/>
      <c r="Y21" s="52"/>
      <c r="Z21" s="52" t="s">
        <v>11</v>
      </c>
      <c r="AA21" s="52"/>
      <c r="AB21" s="51"/>
      <c r="AC21" s="53" t="s">
        <v>61</v>
      </c>
      <c r="AD21" s="107"/>
      <c r="AE21" s="108"/>
      <c r="AF21" s="22"/>
      <c r="AG21" s="57"/>
      <c r="AH21" s="109"/>
      <c r="AI21" s="51"/>
      <c r="AJ21" s="108"/>
      <c r="AK21" s="22"/>
      <c r="AL21" s="49"/>
      <c r="AM21" s="52"/>
      <c r="AN21" s="51"/>
      <c r="AO21" s="51"/>
      <c r="AP21" s="51"/>
      <c r="AQ21" s="108"/>
      <c r="AR21" s="42"/>
    </row>
    <row r="22" spans="1:45" ht="15" customHeight="1" x14ac:dyDescent="0.25">
      <c r="A22" s="87"/>
      <c r="B22" s="54" t="s">
        <v>15</v>
      </c>
      <c r="C22" s="55"/>
      <c r="D22" s="56"/>
      <c r="E22" s="29"/>
      <c r="F22" s="29"/>
      <c r="G22" s="29"/>
      <c r="H22" s="29"/>
      <c r="I22" s="29"/>
      <c r="J22" s="37"/>
      <c r="K22" s="47"/>
      <c r="L22" s="47"/>
      <c r="M22" s="47"/>
      <c r="N22" s="48"/>
      <c r="O22" s="22"/>
      <c r="P22" s="57" t="s">
        <v>79</v>
      </c>
      <c r="Q22" s="58"/>
      <c r="R22" s="59" t="s">
        <v>62</v>
      </c>
      <c r="S22" s="59"/>
      <c r="T22" s="59"/>
      <c r="U22" s="59"/>
      <c r="V22" s="59"/>
      <c r="W22" s="59"/>
      <c r="X22" s="59"/>
      <c r="Y22" s="60"/>
      <c r="Z22" s="60" t="s">
        <v>63</v>
      </c>
      <c r="AA22" s="60"/>
      <c r="AB22" s="59"/>
      <c r="AC22" s="61" t="s">
        <v>64</v>
      </c>
      <c r="AD22" s="110"/>
      <c r="AE22" s="111"/>
      <c r="AF22" s="22"/>
      <c r="AG22" s="57"/>
      <c r="AH22" s="112"/>
      <c r="AI22" s="59"/>
      <c r="AJ22" s="111"/>
      <c r="AK22" s="22"/>
      <c r="AL22" s="57"/>
      <c r="AM22" s="60"/>
      <c r="AN22" s="59"/>
      <c r="AO22" s="59"/>
      <c r="AP22" s="59"/>
      <c r="AQ22" s="111"/>
      <c r="AR22" s="42"/>
    </row>
    <row r="23" spans="1:45" ht="15" customHeight="1" x14ac:dyDescent="0.25">
      <c r="A23" s="87"/>
      <c r="B23" s="62" t="s">
        <v>16</v>
      </c>
      <c r="C23" s="63"/>
      <c r="D23" s="64"/>
      <c r="E23" s="31">
        <f>PRODUCT(U16)</f>
        <v>2</v>
      </c>
      <c r="F23" s="31">
        <f t="shared" ref="F23:I23" si="2">PRODUCT(V16)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7"/>
      <c r="K23" s="65">
        <f>PRODUCT((F23+G23)/E23)</f>
        <v>0</v>
      </c>
      <c r="L23" s="65">
        <f>PRODUCT(H23/E23)</f>
        <v>0</v>
      </c>
      <c r="M23" s="65">
        <f>PRODUCT(I23/E23)</f>
        <v>0</v>
      </c>
      <c r="N23" s="66">
        <f>PRODUCT(I23/O23)</f>
        <v>0</v>
      </c>
      <c r="O23" s="22">
        <v>5</v>
      </c>
      <c r="P23" s="57" t="s">
        <v>80</v>
      </c>
      <c r="Q23" s="58"/>
      <c r="R23" s="59"/>
      <c r="S23" s="59"/>
      <c r="T23" s="59"/>
      <c r="U23" s="59"/>
      <c r="V23" s="59"/>
      <c r="W23" s="59"/>
      <c r="X23" s="59"/>
      <c r="Y23" s="60"/>
      <c r="Z23" s="60"/>
      <c r="AA23" s="60"/>
      <c r="AB23" s="59"/>
      <c r="AC23" s="110"/>
      <c r="AD23" s="110"/>
      <c r="AE23" s="111"/>
      <c r="AF23" s="22"/>
      <c r="AG23" s="113"/>
      <c r="AH23" s="112"/>
      <c r="AI23" s="59"/>
      <c r="AJ23" s="111"/>
      <c r="AK23" s="22"/>
      <c r="AL23" s="57"/>
      <c r="AM23" s="60"/>
      <c r="AN23" s="59"/>
      <c r="AO23" s="59"/>
      <c r="AP23" s="59"/>
      <c r="AQ23" s="111"/>
      <c r="AR23" s="42"/>
    </row>
    <row r="24" spans="1:45" ht="15" customHeight="1" x14ac:dyDescent="0.25">
      <c r="A24" s="87"/>
      <c r="B24" s="67" t="s">
        <v>26</v>
      </c>
      <c r="C24" s="68"/>
      <c r="D24" s="69"/>
      <c r="E24" s="17">
        <f>SUM(E21:E23)</f>
        <v>18</v>
      </c>
      <c r="F24" s="17">
        <f>SUM(F21:F23)</f>
        <v>0</v>
      </c>
      <c r="G24" s="17">
        <f>SUM(G21:G23)</f>
        <v>5</v>
      </c>
      <c r="H24" s="17">
        <f>SUM(H21:H23)</f>
        <v>0</v>
      </c>
      <c r="I24" s="17">
        <f>SUM(I21:I23)</f>
        <v>16</v>
      </c>
      <c r="J24" s="37"/>
      <c r="K24" s="70">
        <f>PRODUCT((F24+G24)/E24)</f>
        <v>0.27777777777777779</v>
      </c>
      <c r="L24" s="70">
        <f>PRODUCT(H24/E24)</f>
        <v>0</v>
      </c>
      <c r="M24" s="70">
        <f>PRODUCT(I24/E24)</f>
        <v>0.88888888888888884</v>
      </c>
      <c r="N24" s="35">
        <f>PRODUCT(I24/O24)</f>
        <v>0.30769230769230771</v>
      </c>
      <c r="O24" s="22">
        <f>SUM(O21:O23)</f>
        <v>52</v>
      </c>
      <c r="P24" s="71" t="s">
        <v>10</v>
      </c>
      <c r="Q24" s="72"/>
      <c r="R24" s="73"/>
      <c r="S24" s="73"/>
      <c r="T24" s="73"/>
      <c r="U24" s="73"/>
      <c r="V24" s="73"/>
      <c r="W24" s="73"/>
      <c r="X24" s="73"/>
      <c r="Y24" s="74"/>
      <c r="Z24" s="74"/>
      <c r="AA24" s="74"/>
      <c r="AB24" s="73"/>
      <c r="AC24" s="114"/>
      <c r="AD24" s="114"/>
      <c r="AE24" s="115"/>
      <c r="AF24" s="22"/>
      <c r="AG24" s="116"/>
      <c r="AH24" s="117"/>
      <c r="AI24" s="118"/>
      <c r="AJ24" s="115"/>
      <c r="AK24" s="22"/>
      <c r="AL24" s="71"/>
      <c r="AM24" s="74"/>
      <c r="AN24" s="73"/>
      <c r="AO24" s="73"/>
      <c r="AP24" s="73"/>
      <c r="AQ24" s="115"/>
      <c r="AR24" s="42"/>
    </row>
    <row r="25" spans="1:45" ht="15" customHeight="1" x14ac:dyDescent="0.25">
      <c r="A25" s="87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2">
        <f>SUM(O22:O24)</f>
        <v>57</v>
      </c>
      <c r="P25" s="37"/>
      <c r="Q25" s="41"/>
      <c r="R25" s="37"/>
      <c r="S25" s="37"/>
      <c r="T25" s="22"/>
      <c r="U25" s="22"/>
      <c r="V25" s="41"/>
      <c r="W25" s="37"/>
      <c r="X25" s="37"/>
      <c r="Y25" s="22"/>
      <c r="Z25" s="22"/>
      <c r="AA25" s="22"/>
      <c r="AB25" s="22"/>
      <c r="AC25" s="22"/>
      <c r="AD25" s="22"/>
      <c r="AE25" s="22"/>
      <c r="AF25" s="22"/>
      <c r="AG25" s="22"/>
      <c r="AH25" s="75"/>
      <c r="AI25" s="37"/>
      <c r="AJ25" s="37"/>
      <c r="AK25" s="22"/>
      <c r="AL25" s="37"/>
      <c r="AM25" s="37"/>
      <c r="AN25" s="37"/>
      <c r="AO25" s="37"/>
      <c r="AP25" s="37"/>
      <c r="AQ25" s="37"/>
      <c r="AR25" s="42"/>
    </row>
    <row r="26" spans="1:45" ht="15" customHeight="1" x14ac:dyDescent="0.2">
      <c r="A26" s="87"/>
      <c r="B26" s="37" t="s">
        <v>37</v>
      </c>
      <c r="C26" s="37"/>
      <c r="D26" s="37" t="s">
        <v>41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87"/>
      <c r="B27" s="37"/>
      <c r="C27" s="37"/>
      <c r="D27" s="37" t="s">
        <v>45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87"/>
      <c r="B28" s="37"/>
      <c r="C28" s="37"/>
      <c r="D28" s="37" t="s">
        <v>52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7" customFormat="1" ht="15" customHeight="1" x14ac:dyDescent="0.2">
      <c r="A29" s="8"/>
      <c r="B29" s="37"/>
      <c r="C29" s="37"/>
      <c r="D29" s="37" t="s">
        <v>43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7" customFormat="1" ht="15" customHeight="1" x14ac:dyDescent="0.25">
      <c r="A30" s="8"/>
      <c r="B30" s="22"/>
      <c r="C30" s="22"/>
      <c r="D30" s="37" t="s">
        <v>40</v>
      </c>
      <c r="E30" s="22"/>
      <c r="F30" s="22"/>
      <c r="G30" s="22"/>
      <c r="H30" s="41"/>
      <c r="I30" s="41"/>
      <c r="J30" s="37"/>
      <c r="K30" s="37"/>
      <c r="L30" s="37"/>
      <c r="M30" s="1"/>
      <c r="N30" s="41"/>
      <c r="O30" s="22"/>
      <c r="P30" s="37"/>
      <c r="Q30" s="41"/>
      <c r="R30" s="37"/>
      <c r="S30" s="37"/>
      <c r="T30" s="22"/>
      <c r="U30" s="22"/>
      <c r="V30" s="75"/>
      <c r="W30" s="37"/>
      <c r="X30" s="37"/>
      <c r="Y30" s="37"/>
      <c r="Z30" s="37"/>
      <c r="AA30" s="37"/>
      <c r="AB30" s="37"/>
      <c r="AC30" s="37"/>
      <c r="AD30" s="37"/>
      <c r="AE30" s="37"/>
      <c r="AF30" s="42"/>
      <c r="AG30" s="1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7" customFormat="1" ht="15" customHeight="1" x14ac:dyDescent="0.25">
      <c r="A31" s="8"/>
      <c r="B31" s="22"/>
      <c r="C31" s="22"/>
      <c r="D31" s="86" t="s">
        <v>58</v>
      </c>
      <c r="E31" s="22"/>
      <c r="F31" s="22"/>
      <c r="G31" s="22"/>
      <c r="H31" s="41"/>
      <c r="I31" s="41"/>
      <c r="J31" s="37"/>
      <c r="K31" s="37"/>
      <c r="L31" s="37"/>
      <c r="M31" s="37"/>
      <c r="N31" s="41"/>
      <c r="O31" s="22"/>
      <c r="P31" s="37"/>
      <c r="Q31" s="41"/>
      <c r="R31" s="37"/>
      <c r="S31" s="37"/>
      <c r="T31" s="22"/>
      <c r="U31" s="22"/>
      <c r="V31" s="75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22"/>
      <c r="C32" s="22"/>
      <c r="D32" s="37"/>
      <c r="E32" s="22"/>
      <c r="F32" s="22"/>
      <c r="G32" s="22"/>
      <c r="H32" s="37"/>
      <c r="I32" s="37"/>
      <c r="J32" s="37"/>
      <c r="K32" s="37"/>
      <c r="L32" s="37"/>
      <c r="M32" s="37"/>
      <c r="N32" s="41"/>
      <c r="O32" s="22"/>
      <c r="P32" s="37"/>
      <c r="Q32" s="41"/>
      <c r="R32" s="37"/>
      <c r="S32" s="37"/>
      <c r="T32" s="22"/>
      <c r="U32" s="22"/>
      <c r="V32" s="75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41"/>
      <c r="C33" s="41"/>
      <c r="D33" s="41"/>
      <c r="E33" s="4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2"/>
      <c r="AH38" s="75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75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75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75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75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75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75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75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75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75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75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75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75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75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75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75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75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75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75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75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75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75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75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75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75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75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75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75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75"/>
      <c r="AI66" s="37"/>
      <c r="AJ66" s="37"/>
      <c r="AK66" s="37"/>
      <c r="AL66" s="37"/>
      <c r="AM66" s="37"/>
      <c r="AN66" s="37"/>
      <c r="AO66" s="37"/>
      <c r="AP66" s="37"/>
      <c r="AQ66" s="37"/>
      <c r="AR66" s="96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75"/>
      <c r="AI67" s="37"/>
      <c r="AJ67" s="37"/>
      <c r="AK67" s="37"/>
      <c r="AL67" s="37"/>
      <c r="AM67" s="37"/>
      <c r="AN67" s="37"/>
      <c r="AO67" s="37"/>
      <c r="AP67" s="37"/>
      <c r="AQ67" s="37"/>
      <c r="AR67" s="96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75"/>
      <c r="AI68" s="37"/>
      <c r="AJ68" s="37"/>
      <c r="AK68" s="37"/>
      <c r="AL68" s="37"/>
      <c r="AM68" s="37"/>
      <c r="AN68" s="37"/>
      <c r="AO68" s="37"/>
      <c r="AP68" s="37"/>
      <c r="AQ68" s="37"/>
      <c r="AR68" s="96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75"/>
      <c r="AI69" s="37"/>
      <c r="AJ69" s="37"/>
      <c r="AK69" s="37"/>
      <c r="AL69" s="37"/>
      <c r="AM69" s="37"/>
      <c r="AN69" s="37"/>
      <c r="AO69" s="37"/>
      <c r="AP69" s="37"/>
      <c r="AQ69" s="37"/>
      <c r="AR69" s="96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75"/>
      <c r="AI70" s="37"/>
      <c r="AJ70" s="37"/>
      <c r="AK70" s="37"/>
      <c r="AL70" s="37"/>
      <c r="AM70" s="37"/>
      <c r="AN70" s="37"/>
      <c r="AO70" s="37"/>
      <c r="AP70" s="37"/>
      <c r="AQ70" s="37"/>
      <c r="AR70" s="96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75"/>
      <c r="AI71" s="37"/>
      <c r="AJ71" s="37"/>
      <c r="AK71" s="37"/>
      <c r="AL71" s="37"/>
      <c r="AM71" s="37"/>
      <c r="AN71" s="37"/>
      <c r="AO71" s="37"/>
      <c r="AP71" s="37"/>
      <c r="AQ71" s="37"/>
      <c r="AR71" s="96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75"/>
      <c r="AI72" s="37"/>
      <c r="AJ72" s="37"/>
      <c r="AK72" s="37"/>
      <c r="AL72" s="37"/>
      <c r="AM72" s="37"/>
      <c r="AN72" s="37"/>
      <c r="AO72" s="37"/>
      <c r="AP72" s="37"/>
      <c r="AQ72" s="37"/>
      <c r="AR72" s="96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75"/>
      <c r="AI73" s="37"/>
      <c r="AJ73" s="37"/>
      <c r="AK73" s="37"/>
      <c r="AL73" s="37"/>
      <c r="AM73" s="37"/>
      <c r="AN73" s="37"/>
      <c r="AO73" s="37"/>
      <c r="AP73" s="37"/>
      <c r="AQ73" s="37"/>
      <c r="AR73" s="96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75"/>
      <c r="AI74" s="37"/>
      <c r="AJ74" s="37"/>
      <c r="AK74" s="37"/>
      <c r="AL74" s="37"/>
      <c r="AM74" s="37"/>
      <c r="AN74" s="37"/>
      <c r="AO74" s="37"/>
      <c r="AP74" s="37"/>
      <c r="AQ74" s="37"/>
      <c r="AR74" s="96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75"/>
      <c r="AI75" s="37"/>
      <c r="AJ75" s="37"/>
      <c r="AK75" s="37"/>
      <c r="AL75" s="37"/>
      <c r="AM75" s="37"/>
      <c r="AN75" s="37"/>
      <c r="AO75" s="37"/>
      <c r="AP75" s="37"/>
      <c r="AQ75" s="37"/>
      <c r="AR75" s="96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75"/>
      <c r="AI76" s="37"/>
      <c r="AJ76" s="37"/>
      <c r="AK76" s="37"/>
      <c r="AL76" s="37"/>
      <c r="AM76" s="37"/>
      <c r="AN76" s="37"/>
      <c r="AO76" s="37"/>
      <c r="AP76" s="37"/>
      <c r="AQ76" s="37"/>
      <c r="AR76" s="96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75"/>
      <c r="AI77" s="37"/>
      <c r="AJ77" s="37"/>
      <c r="AK77" s="37"/>
      <c r="AL77" s="37"/>
      <c r="AM77" s="37"/>
      <c r="AN77" s="37"/>
      <c r="AO77" s="37"/>
      <c r="AP77" s="37"/>
      <c r="AQ77" s="37"/>
      <c r="AR77" s="96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75"/>
      <c r="AI78" s="37"/>
      <c r="AJ78" s="37"/>
      <c r="AK78" s="37"/>
      <c r="AL78" s="37"/>
      <c r="AM78" s="37"/>
      <c r="AN78" s="37"/>
      <c r="AO78" s="37"/>
      <c r="AP78" s="37"/>
      <c r="AQ78" s="37"/>
      <c r="AR78" s="96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75"/>
      <c r="AI79" s="37"/>
      <c r="AJ79" s="37"/>
      <c r="AK79" s="37"/>
      <c r="AL79" s="37"/>
      <c r="AM79" s="37"/>
      <c r="AN79" s="37"/>
      <c r="AO79" s="37"/>
      <c r="AP79" s="37"/>
      <c r="AQ79" s="37"/>
      <c r="AR79" s="96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75"/>
      <c r="AI80" s="37"/>
      <c r="AJ80" s="37"/>
      <c r="AK80" s="37"/>
      <c r="AL80" s="37"/>
      <c r="AM80" s="37"/>
      <c r="AN80" s="37"/>
      <c r="AO80" s="37"/>
      <c r="AP80" s="37"/>
      <c r="AQ80" s="37"/>
      <c r="AR80" s="96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75"/>
      <c r="AI81" s="37"/>
      <c r="AJ81" s="37"/>
      <c r="AK81" s="37"/>
      <c r="AL81" s="37"/>
      <c r="AM81" s="37"/>
      <c r="AN81" s="37"/>
      <c r="AO81" s="37"/>
      <c r="AP81" s="37"/>
      <c r="AQ81" s="37"/>
      <c r="AR81" s="96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75"/>
      <c r="AI82" s="37"/>
      <c r="AJ82" s="37"/>
      <c r="AK82" s="37"/>
      <c r="AL82" s="37"/>
      <c r="AM82" s="37"/>
      <c r="AN82" s="37"/>
      <c r="AO82" s="37"/>
      <c r="AP82" s="37"/>
      <c r="AQ82" s="37"/>
      <c r="AR82" s="96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75"/>
      <c r="AI83" s="37"/>
      <c r="AJ83" s="37"/>
      <c r="AK83" s="37"/>
      <c r="AL83" s="37"/>
      <c r="AM83" s="37"/>
      <c r="AN83" s="37"/>
      <c r="AO83" s="37"/>
      <c r="AP83" s="37"/>
      <c r="AQ83" s="37"/>
      <c r="AR83" s="96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75"/>
      <c r="AI84" s="37"/>
      <c r="AJ84" s="37"/>
      <c r="AK84" s="37"/>
      <c r="AL84" s="37"/>
      <c r="AM84" s="37"/>
      <c r="AN84" s="37"/>
      <c r="AO84" s="37"/>
      <c r="AP84" s="37"/>
      <c r="AQ84" s="37"/>
      <c r="AR84" s="96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22"/>
      <c r="Q85" s="22"/>
      <c r="R85" s="22"/>
      <c r="S85" s="22"/>
      <c r="T85" s="22"/>
      <c r="U85" s="37"/>
      <c r="V85" s="41"/>
      <c r="W85" s="37"/>
      <c r="X85" s="37"/>
      <c r="Y85" s="22"/>
      <c r="Z85" s="22"/>
      <c r="AA85" s="22"/>
      <c r="AB85" s="22"/>
      <c r="AC85" s="22"/>
      <c r="AD85" s="22"/>
      <c r="AE85" s="22"/>
      <c r="AF85" s="22"/>
      <c r="AG85" s="22"/>
      <c r="AH85" s="75"/>
      <c r="AI85" s="37"/>
      <c r="AJ85" s="37"/>
      <c r="AK85" s="22"/>
      <c r="AL85" s="22"/>
      <c r="AM85" s="22"/>
      <c r="AN85" s="22"/>
      <c r="AO85" s="22"/>
      <c r="AP85" s="22"/>
      <c r="AQ85" s="22"/>
      <c r="AR85" s="96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75"/>
      <c r="AI86" s="37"/>
      <c r="AJ86" s="37"/>
      <c r="AK86" s="22"/>
      <c r="AL86" s="22"/>
      <c r="AM86" s="22"/>
      <c r="AN86" s="22"/>
      <c r="AO86" s="22"/>
      <c r="AP86" s="22"/>
      <c r="AQ86" s="22"/>
      <c r="AR86" s="96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75"/>
      <c r="AI87" s="37"/>
      <c r="AJ87" s="37"/>
      <c r="AK87" s="22"/>
      <c r="AL87" s="22"/>
      <c r="AM87" s="22"/>
      <c r="AN87" s="22"/>
      <c r="AO87" s="22"/>
      <c r="AP87" s="22"/>
      <c r="AQ87" s="22"/>
      <c r="AR87" s="96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75"/>
      <c r="AI88" s="37"/>
      <c r="AJ88" s="37"/>
      <c r="AK88" s="22"/>
      <c r="AL88" s="22"/>
      <c r="AM88" s="22"/>
      <c r="AN88" s="22"/>
      <c r="AO88" s="22"/>
      <c r="AP88" s="22"/>
      <c r="AQ88" s="22"/>
      <c r="AR88" s="96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75"/>
      <c r="AI89" s="37"/>
      <c r="AJ89" s="37"/>
      <c r="AK89" s="22"/>
      <c r="AL89" s="22"/>
      <c r="AM89" s="22"/>
      <c r="AN89" s="22"/>
      <c r="AO89" s="22"/>
      <c r="AP89" s="22"/>
      <c r="AQ89" s="22"/>
      <c r="AR89" s="96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75"/>
      <c r="AI90" s="37"/>
      <c r="AJ90" s="37"/>
      <c r="AK90" s="22"/>
      <c r="AL90" s="22"/>
      <c r="AM90" s="22"/>
      <c r="AN90" s="22"/>
      <c r="AO90" s="22"/>
      <c r="AP90" s="22"/>
      <c r="AQ90" s="22"/>
      <c r="AR90" s="96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75"/>
      <c r="AI91" s="37"/>
      <c r="AJ91" s="37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75"/>
      <c r="AI92" s="37"/>
      <c r="AJ92" s="37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75"/>
      <c r="AI93" s="37"/>
      <c r="AJ93" s="37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75"/>
      <c r="AI94" s="37"/>
      <c r="AJ94" s="37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75"/>
      <c r="AI95" s="37"/>
      <c r="AJ95" s="37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75"/>
      <c r="AI96" s="37"/>
      <c r="AJ96" s="37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75"/>
      <c r="AI97" s="37"/>
      <c r="AJ97" s="37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75"/>
      <c r="AI98" s="37"/>
      <c r="AJ98" s="37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75"/>
      <c r="AI99" s="37"/>
      <c r="AJ99" s="37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75"/>
      <c r="AI100" s="37"/>
      <c r="AJ100" s="37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75"/>
      <c r="AI101" s="37"/>
      <c r="AJ101" s="37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75"/>
      <c r="AI102" s="37"/>
      <c r="AJ102" s="37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75"/>
      <c r="AI103" s="37"/>
      <c r="AJ103" s="37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75"/>
      <c r="AI104" s="37"/>
      <c r="AJ104" s="37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75"/>
      <c r="AI105" s="37"/>
      <c r="AJ105" s="37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75"/>
      <c r="AI106" s="37"/>
      <c r="AJ106" s="37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75"/>
      <c r="AI107" s="37"/>
      <c r="AJ107" s="37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75"/>
      <c r="AI108" s="37"/>
      <c r="AJ108" s="37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75"/>
      <c r="AI109" s="37"/>
      <c r="AJ109" s="37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75"/>
      <c r="AI110" s="37"/>
      <c r="AJ110" s="37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75"/>
      <c r="AI111" s="37"/>
      <c r="AJ111" s="37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75"/>
      <c r="AI112" s="37"/>
      <c r="AJ112" s="37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75"/>
      <c r="AI113" s="37"/>
      <c r="AJ113" s="37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75"/>
      <c r="AI114" s="37"/>
      <c r="AJ114" s="37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75"/>
      <c r="AI115" s="37"/>
      <c r="AJ115" s="37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75"/>
      <c r="AI116" s="37"/>
      <c r="AJ116" s="37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75"/>
      <c r="AI117" s="37"/>
      <c r="AJ117" s="37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75"/>
      <c r="AI118" s="37"/>
      <c r="AJ118" s="37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75"/>
      <c r="AI119" s="37"/>
      <c r="AJ119" s="37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75"/>
      <c r="AI120" s="37"/>
      <c r="AJ120" s="37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75"/>
      <c r="AI121" s="37"/>
      <c r="AJ121" s="37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75"/>
      <c r="AI122" s="37"/>
      <c r="AJ122" s="37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75"/>
      <c r="AI123" s="37"/>
      <c r="AJ123" s="37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75"/>
      <c r="AI124" s="37"/>
      <c r="AJ124" s="37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75"/>
      <c r="AI125" s="37"/>
      <c r="AJ125" s="37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75"/>
      <c r="AI126" s="37"/>
      <c r="AJ126" s="37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75"/>
      <c r="AI127" s="37"/>
      <c r="AJ127" s="37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75"/>
      <c r="AI128" s="37"/>
      <c r="AJ128" s="37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75"/>
      <c r="AI129" s="37"/>
      <c r="AJ129" s="37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75"/>
      <c r="AI130" s="37"/>
      <c r="AJ130" s="37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75"/>
      <c r="AI131" s="37"/>
      <c r="AJ131" s="37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75"/>
      <c r="AI132" s="37"/>
      <c r="AJ132" s="37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75"/>
      <c r="AI133" s="37"/>
      <c r="AJ133" s="37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75"/>
      <c r="AI134" s="37"/>
      <c r="AJ134" s="37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75"/>
      <c r="AI135" s="37"/>
      <c r="AJ135" s="37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75"/>
      <c r="AI136" s="37"/>
      <c r="AJ136" s="37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75"/>
      <c r="AI137" s="37"/>
      <c r="AJ137" s="37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75"/>
      <c r="AI138" s="37"/>
      <c r="AJ138" s="37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75"/>
      <c r="AI139" s="37"/>
      <c r="AJ139" s="37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75"/>
      <c r="AI140" s="37"/>
      <c r="AJ140" s="37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75"/>
      <c r="AI141" s="37"/>
      <c r="AJ141" s="37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75"/>
      <c r="AI142" s="37"/>
      <c r="AJ142" s="37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75"/>
      <c r="AI143" s="37"/>
      <c r="AJ143" s="37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75"/>
      <c r="AI144" s="37"/>
      <c r="AJ144" s="37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75"/>
      <c r="AI145" s="37"/>
      <c r="AJ145" s="37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75"/>
      <c r="AI146" s="37"/>
      <c r="AJ146" s="37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75"/>
      <c r="AI147" s="37"/>
      <c r="AJ147" s="37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75"/>
      <c r="AI148" s="37"/>
      <c r="AJ148" s="37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75"/>
      <c r="AI149" s="37"/>
      <c r="AJ149" s="37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75"/>
      <c r="AI150" s="37"/>
      <c r="AJ150" s="37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75"/>
      <c r="AI151" s="37"/>
      <c r="AJ151" s="37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75"/>
      <c r="AI152" s="37"/>
      <c r="AJ152" s="37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75"/>
      <c r="AI153" s="37"/>
      <c r="AJ153" s="37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75"/>
      <c r="AI154" s="37"/>
      <c r="AJ154" s="37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75"/>
      <c r="AI155" s="37"/>
      <c r="AJ155" s="37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75"/>
      <c r="AI156" s="37"/>
      <c r="AJ156" s="37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75"/>
      <c r="AI157" s="37"/>
      <c r="AJ157" s="37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75"/>
      <c r="AI158" s="37"/>
      <c r="AJ158" s="37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75"/>
      <c r="AI159" s="37"/>
      <c r="AJ159" s="37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75"/>
      <c r="AI160" s="37"/>
      <c r="AJ160" s="37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75"/>
      <c r="AI161" s="37"/>
      <c r="AJ161" s="37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75"/>
      <c r="AI162" s="37"/>
      <c r="AJ162" s="37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75"/>
      <c r="AI163" s="37"/>
      <c r="AJ163" s="37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75"/>
      <c r="AI164" s="37"/>
      <c r="AJ164" s="37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75"/>
      <c r="AI165" s="37"/>
      <c r="AJ165" s="37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75"/>
      <c r="AI166" s="37"/>
      <c r="AJ166" s="37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75"/>
      <c r="AI167" s="37"/>
      <c r="AJ167" s="37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75"/>
      <c r="AI168" s="37"/>
      <c r="AJ168" s="37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75"/>
      <c r="AI169" s="37"/>
      <c r="AJ169" s="37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75"/>
      <c r="AI170" s="37"/>
      <c r="AJ170" s="37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75"/>
      <c r="AI171" s="37"/>
      <c r="AJ171" s="37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75"/>
      <c r="AI172" s="37"/>
      <c r="AJ172" s="37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75"/>
      <c r="AI173" s="37"/>
      <c r="AJ173" s="37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75"/>
      <c r="AI174" s="37"/>
      <c r="AJ174" s="37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75"/>
      <c r="AI175" s="37"/>
      <c r="AJ175" s="37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75"/>
      <c r="AI176" s="37"/>
      <c r="AJ176" s="37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75"/>
      <c r="AI177" s="37"/>
      <c r="AJ177" s="37"/>
      <c r="AK177" s="22"/>
      <c r="AL177" s="22"/>
      <c r="AM177" s="22"/>
      <c r="AN177" s="22"/>
      <c r="AO177" s="22"/>
      <c r="AP177" s="22"/>
      <c r="AQ177" s="22"/>
      <c r="AR177" s="96"/>
    </row>
    <row r="178" spans="1:44" ht="15" customHeight="1" x14ac:dyDescent="0.25">
      <c r="AG178" s="22"/>
      <c r="AH178" s="75"/>
      <c r="AI178" s="37"/>
      <c r="AJ178" s="37"/>
    </row>
    <row r="179" spans="1:44" ht="15" customHeight="1" x14ac:dyDescent="0.25">
      <c r="AG179" s="22"/>
      <c r="AH179" s="75"/>
      <c r="AI179" s="37"/>
      <c r="AJ179" s="37"/>
    </row>
    <row r="180" spans="1:44" ht="15" customHeight="1" x14ac:dyDescent="0.25">
      <c r="AG180" s="22"/>
      <c r="AH180" s="75"/>
      <c r="AI180" s="37"/>
      <c r="AJ180" s="37"/>
    </row>
    <row r="181" spans="1:44" ht="15" customHeight="1" x14ac:dyDescent="0.25">
      <c r="AG181" s="22"/>
      <c r="AH181" s="75"/>
      <c r="AI181" s="37"/>
      <c r="AJ181" s="37"/>
    </row>
    <row r="182" spans="1:44" ht="15" customHeight="1" x14ac:dyDescent="0.25">
      <c r="AG182" s="22"/>
      <c r="AH182" s="75"/>
      <c r="AI182" s="37"/>
      <c r="AJ182" s="37"/>
    </row>
    <row r="183" spans="1:44" ht="15" customHeight="1" x14ac:dyDescent="0.25">
      <c r="AG183" s="22"/>
      <c r="AH183" s="75"/>
      <c r="AI183" s="37"/>
      <c r="AJ183" s="37"/>
    </row>
    <row r="184" spans="1:44" ht="15" customHeight="1" x14ac:dyDescent="0.25">
      <c r="AG184" s="22"/>
      <c r="AH184" s="75"/>
      <c r="AI184" s="37"/>
      <c r="AJ184" s="37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4" width="0.7109375" customWidth="1"/>
    <col min="25" max="25" width="6.5703125" customWidth="1"/>
    <col min="26" max="26" width="6" customWidth="1"/>
    <col min="27" max="27" width="8.7109375" customWidth="1"/>
    <col min="28" max="32" width="5.42578125" customWidth="1"/>
    <col min="33" max="33" width="8.7109375" customWidth="1"/>
    <col min="34" max="34" width="0.7109375" customWidth="1"/>
    <col min="35" max="38" width="5.7109375" style="40" customWidth="1"/>
    <col min="39" max="39" width="0.7109375" style="40" customWidth="1"/>
    <col min="40" max="44" width="5.42578125" customWidth="1"/>
    <col min="45" max="45" width="8.140625" customWidth="1"/>
    <col min="46" max="46" width="0.7109375" customWidth="1"/>
  </cols>
  <sheetData>
    <row r="1" spans="1:58" x14ac:dyDescent="0.25">
      <c r="A1" s="37"/>
      <c r="B1" s="2" t="s">
        <v>39</v>
      </c>
      <c r="C1" s="3"/>
      <c r="D1" s="4"/>
      <c r="E1" s="5" t="s">
        <v>60</v>
      </c>
      <c r="F1" s="119"/>
      <c r="G1" s="78"/>
      <c r="H1" s="7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119"/>
      <c r="AC1" s="119"/>
      <c r="AD1" s="78"/>
      <c r="AE1" s="78"/>
      <c r="AF1" s="2"/>
      <c r="AG1" s="3"/>
      <c r="AH1" s="6"/>
      <c r="AI1" s="2"/>
      <c r="AJ1" s="2"/>
      <c r="AK1" s="2"/>
      <c r="AL1" s="2"/>
      <c r="AM1" s="2"/>
      <c r="AN1" s="2"/>
      <c r="AO1" s="3"/>
      <c r="AP1" s="3"/>
      <c r="AQ1" s="3"/>
      <c r="AR1" s="3"/>
      <c r="AS1" s="3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ht="14.25" x14ac:dyDescent="0.2">
      <c r="A2" s="37"/>
      <c r="B2" s="120" t="s">
        <v>55</v>
      </c>
      <c r="C2" s="121"/>
      <c r="D2" s="122"/>
      <c r="E2" s="12" t="s">
        <v>13</v>
      </c>
      <c r="F2" s="13"/>
      <c r="G2" s="13"/>
      <c r="H2" s="13"/>
      <c r="I2" s="19"/>
      <c r="J2" s="14"/>
      <c r="K2" s="91"/>
      <c r="L2" s="21" t="s">
        <v>83</v>
      </c>
      <c r="M2" s="13"/>
      <c r="N2" s="13"/>
      <c r="O2" s="20"/>
      <c r="P2" s="18"/>
      <c r="Q2" s="21" t="s">
        <v>84</v>
      </c>
      <c r="R2" s="13"/>
      <c r="S2" s="13"/>
      <c r="T2" s="13"/>
      <c r="U2" s="19"/>
      <c r="V2" s="20"/>
      <c r="W2" s="18"/>
      <c r="X2" s="94"/>
      <c r="Y2" s="123" t="s">
        <v>85</v>
      </c>
      <c r="Z2" s="124"/>
      <c r="AA2" s="125"/>
      <c r="AB2" s="12" t="s">
        <v>13</v>
      </c>
      <c r="AC2" s="13"/>
      <c r="AD2" s="13"/>
      <c r="AE2" s="13"/>
      <c r="AF2" s="19"/>
      <c r="AG2" s="14"/>
      <c r="AH2" s="91"/>
      <c r="AI2" s="21" t="s">
        <v>86</v>
      </c>
      <c r="AJ2" s="13"/>
      <c r="AK2" s="13"/>
      <c r="AL2" s="20"/>
      <c r="AM2" s="18"/>
      <c r="AN2" s="21" t="s">
        <v>84</v>
      </c>
      <c r="AO2" s="13"/>
      <c r="AP2" s="13"/>
      <c r="AQ2" s="13"/>
      <c r="AR2" s="19"/>
      <c r="AS2" s="20"/>
      <c r="AT2" s="126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6"/>
      <c r="L3" s="17" t="s">
        <v>5</v>
      </c>
      <c r="M3" s="17" t="s">
        <v>6</v>
      </c>
      <c r="N3" s="17" t="s">
        <v>68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6"/>
      <c r="X3" s="126"/>
      <c r="Y3" s="17" t="s">
        <v>0</v>
      </c>
      <c r="Z3" s="17" t="s">
        <v>4</v>
      </c>
      <c r="AA3" s="12" t="s">
        <v>1</v>
      </c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17</v>
      </c>
      <c r="AG3" s="17" t="s">
        <v>22</v>
      </c>
      <c r="AH3" s="126"/>
      <c r="AI3" s="17" t="s">
        <v>5</v>
      </c>
      <c r="AJ3" s="17" t="s">
        <v>6</v>
      </c>
      <c r="AK3" s="17" t="s">
        <v>68</v>
      </c>
      <c r="AL3" s="17" t="s">
        <v>17</v>
      </c>
      <c r="AM3" s="22"/>
      <c r="AN3" s="17" t="s">
        <v>3</v>
      </c>
      <c r="AO3" s="17" t="s">
        <v>8</v>
      </c>
      <c r="AP3" s="14" t="s">
        <v>5</v>
      </c>
      <c r="AQ3" s="17" t="s">
        <v>6</v>
      </c>
      <c r="AR3" s="17" t="s">
        <v>17</v>
      </c>
      <c r="AS3" s="17" t="s">
        <v>22</v>
      </c>
      <c r="AT3" s="126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</row>
    <row r="4" spans="1:58" x14ac:dyDescent="0.25">
      <c r="A4" s="37"/>
      <c r="B4" s="29"/>
      <c r="C4" s="32"/>
      <c r="D4" s="33"/>
      <c r="E4" s="29"/>
      <c r="F4" s="29"/>
      <c r="G4" s="29"/>
      <c r="H4" s="30"/>
      <c r="I4" s="29"/>
      <c r="J4" s="34"/>
      <c r="K4" s="40"/>
      <c r="L4" s="100"/>
      <c r="M4" s="17"/>
      <c r="N4" s="17"/>
      <c r="O4" s="17"/>
      <c r="P4" s="22"/>
      <c r="Q4" s="29"/>
      <c r="R4" s="29"/>
      <c r="S4" s="30"/>
      <c r="T4" s="29"/>
      <c r="U4" s="29"/>
      <c r="V4" s="127"/>
      <c r="W4" s="40"/>
      <c r="X4" s="40"/>
      <c r="Y4" s="29">
        <v>2007</v>
      </c>
      <c r="Z4" s="32" t="s">
        <v>48</v>
      </c>
      <c r="AA4" s="33" t="s">
        <v>44</v>
      </c>
      <c r="AB4" s="29">
        <v>4</v>
      </c>
      <c r="AC4" s="29">
        <v>0</v>
      </c>
      <c r="AD4" s="29">
        <v>1</v>
      </c>
      <c r="AE4" s="30">
        <v>0</v>
      </c>
      <c r="AF4" s="29">
        <v>5</v>
      </c>
      <c r="AG4" s="34">
        <v>0.3846</v>
      </c>
      <c r="AH4" s="40">
        <v>13</v>
      </c>
      <c r="AI4" s="17"/>
      <c r="AJ4" s="17"/>
      <c r="AK4" s="17"/>
      <c r="AL4" s="17"/>
      <c r="AM4" s="22"/>
      <c r="AN4" s="29"/>
      <c r="AO4" s="29"/>
      <c r="AP4" s="29"/>
      <c r="AQ4" s="29"/>
      <c r="AR4" s="29"/>
      <c r="AS4" s="128"/>
      <c r="AT4" s="98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</row>
    <row r="5" spans="1:58" x14ac:dyDescent="0.25">
      <c r="A5" s="37"/>
      <c r="B5" s="29"/>
      <c r="C5" s="32"/>
      <c r="D5" s="33"/>
      <c r="E5" s="29"/>
      <c r="F5" s="29"/>
      <c r="G5" s="29"/>
      <c r="H5" s="30"/>
      <c r="I5" s="29"/>
      <c r="J5" s="34"/>
      <c r="K5" s="40"/>
      <c r="L5" s="100"/>
      <c r="M5" s="17"/>
      <c r="N5" s="17"/>
      <c r="O5" s="17"/>
      <c r="P5" s="22"/>
      <c r="Q5" s="29"/>
      <c r="R5" s="29"/>
      <c r="S5" s="30"/>
      <c r="T5" s="29"/>
      <c r="U5" s="29"/>
      <c r="V5" s="127"/>
      <c r="W5" s="40"/>
      <c r="X5" s="40"/>
      <c r="Y5" s="29">
        <v>2008</v>
      </c>
      <c r="Z5" s="32" t="s">
        <v>36</v>
      </c>
      <c r="AA5" s="33" t="s">
        <v>46</v>
      </c>
      <c r="AB5" s="29">
        <v>11</v>
      </c>
      <c r="AC5" s="29">
        <v>1</v>
      </c>
      <c r="AD5" s="29">
        <v>4</v>
      </c>
      <c r="AE5" s="30">
        <v>6</v>
      </c>
      <c r="AF5" s="29">
        <v>44</v>
      </c>
      <c r="AG5" s="34">
        <v>0.55000000000000004</v>
      </c>
      <c r="AH5" s="40">
        <v>80</v>
      </c>
      <c r="AI5" s="17"/>
      <c r="AJ5" s="17"/>
      <c r="AK5" s="17"/>
      <c r="AL5" s="17"/>
      <c r="AM5" s="22"/>
      <c r="AN5" s="29"/>
      <c r="AO5" s="29"/>
      <c r="AP5" s="29"/>
      <c r="AQ5" s="29"/>
      <c r="AR5" s="29"/>
      <c r="AS5" s="128"/>
      <c r="AT5" s="98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</row>
    <row r="6" spans="1:58" x14ac:dyDescent="0.25">
      <c r="A6" s="37"/>
      <c r="B6" s="29"/>
      <c r="C6" s="32"/>
      <c r="D6" s="33"/>
      <c r="E6" s="29"/>
      <c r="F6" s="29"/>
      <c r="G6" s="29"/>
      <c r="H6" s="30"/>
      <c r="I6" s="29"/>
      <c r="J6" s="34"/>
      <c r="K6" s="40"/>
      <c r="L6" s="100"/>
      <c r="M6" s="17"/>
      <c r="N6" s="17"/>
      <c r="O6" s="17"/>
      <c r="P6" s="22"/>
      <c r="Q6" s="29"/>
      <c r="R6" s="29"/>
      <c r="S6" s="30"/>
      <c r="T6" s="29"/>
      <c r="U6" s="29"/>
      <c r="V6" s="127"/>
      <c r="W6" s="40"/>
      <c r="X6" s="40"/>
      <c r="Y6" s="29">
        <v>2009</v>
      </c>
      <c r="Z6" s="32" t="s">
        <v>49</v>
      </c>
      <c r="AA6" s="33" t="s">
        <v>44</v>
      </c>
      <c r="AB6" s="29">
        <v>7</v>
      </c>
      <c r="AC6" s="29">
        <v>0</v>
      </c>
      <c r="AD6" s="29">
        <v>0</v>
      </c>
      <c r="AE6" s="30">
        <v>4</v>
      </c>
      <c r="AF6" s="29">
        <v>14</v>
      </c>
      <c r="AG6" s="34">
        <v>0.5</v>
      </c>
      <c r="AH6" s="40">
        <v>28</v>
      </c>
      <c r="AI6" s="17"/>
      <c r="AJ6" s="17"/>
      <c r="AK6" s="17"/>
      <c r="AL6" s="17"/>
      <c r="AM6" s="22"/>
      <c r="AN6" s="29">
        <v>6</v>
      </c>
      <c r="AO6" s="29">
        <v>0</v>
      </c>
      <c r="AP6" s="29">
        <v>1</v>
      </c>
      <c r="AQ6" s="29">
        <v>1</v>
      </c>
      <c r="AR6" s="29">
        <v>10</v>
      </c>
      <c r="AS6" s="128">
        <v>0.41660000000000003</v>
      </c>
      <c r="AT6" s="98">
        <v>24</v>
      </c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58" x14ac:dyDescent="0.25">
      <c r="A7" s="37"/>
      <c r="B7" s="29"/>
      <c r="C7" s="32"/>
      <c r="D7" s="33"/>
      <c r="E7" s="29"/>
      <c r="F7" s="29"/>
      <c r="G7" s="29"/>
      <c r="H7" s="30"/>
      <c r="I7" s="29"/>
      <c r="J7" s="34"/>
      <c r="K7" s="40"/>
      <c r="L7" s="100"/>
      <c r="M7" s="17"/>
      <c r="N7" s="17"/>
      <c r="O7" s="17"/>
      <c r="P7" s="22"/>
      <c r="Q7" s="29"/>
      <c r="R7" s="29"/>
      <c r="S7" s="30"/>
      <c r="T7" s="29"/>
      <c r="U7" s="29"/>
      <c r="V7" s="127"/>
      <c r="W7" s="40"/>
      <c r="X7" s="40"/>
      <c r="Y7" s="29">
        <v>2010</v>
      </c>
      <c r="Z7" s="32" t="s">
        <v>50</v>
      </c>
      <c r="AA7" s="33" t="s">
        <v>44</v>
      </c>
      <c r="AB7" s="29">
        <v>15</v>
      </c>
      <c r="AC7" s="29">
        <v>0</v>
      </c>
      <c r="AD7" s="29">
        <v>5</v>
      </c>
      <c r="AE7" s="30">
        <v>14</v>
      </c>
      <c r="AF7" s="29">
        <v>54</v>
      </c>
      <c r="AG7" s="34">
        <v>0.62060000000000004</v>
      </c>
      <c r="AH7" s="40">
        <v>87</v>
      </c>
      <c r="AI7" s="17"/>
      <c r="AJ7" s="17"/>
      <c r="AK7" s="17"/>
      <c r="AL7" s="17"/>
      <c r="AM7" s="22"/>
      <c r="AN7" s="29">
        <v>1</v>
      </c>
      <c r="AO7" s="29">
        <v>0</v>
      </c>
      <c r="AP7" s="29">
        <v>1</v>
      </c>
      <c r="AQ7" s="29">
        <v>1</v>
      </c>
      <c r="AR7" s="29">
        <v>4</v>
      </c>
      <c r="AS7" s="128">
        <v>0.66659999999999997</v>
      </c>
      <c r="AT7" s="98">
        <v>6</v>
      </c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</row>
    <row r="8" spans="1:58" x14ac:dyDescent="0.25">
      <c r="A8" s="37"/>
      <c r="B8" s="29"/>
      <c r="C8" s="32"/>
      <c r="D8" s="33"/>
      <c r="E8" s="29"/>
      <c r="F8" s="29"/>
      <c r="G8" s="29"/>
      <c r="H8" s="30"/>
      <c r="I8" s="29"/>
      <c r="J8" s="34"/>
      <c r="K8" s="40"/>
      <c r="L8" s="100"/>
      <c r="M8" s="17"/>
      <c r="N8" s="17"/>
      <c r="O8" s="17"/>
      <c r="P8" s="22"/>
      <c r="Q8" s="29"/>
      <c r="R8" s="29"/>
      <c r="S8" s="30"/>
      <c r="T8" s="29"/>
      <c r="U8" s="29"/>
      <c r="V8" s="127"/>
      <c r="W8" s="40"/>
      <c r="X8" s="40"/>
      <c r="Y8" s="29">
        <v>2011</v>
      </c>
      <c r="Z8" s="32" t="s">
        <v>51</v>
      </c>
      <c r="AA8" s="33" t="s">
        <v>42</v>
      </c>
      <c r="AB8" s="29">
        <v>15</v>
      </c>
      <c r="AC8" s="29">
        <v>0</v>
      </c>
      <c r="AD8" s="29">
        <v>10</v>
      </c>
      <c r="AE8" s="30">
        <v>23</v>
      </c>
      <c r="AF8" s="29">
        <v>70</v>
      </c>
      <c r="AG8" s="34">
        <v>0.625</v>
      </c>
      <c r="AH8" s="40">
        <v>112</v>
      </c>
      <c r="AI8" s="17"/>
      <c r="AJ8" s="17"/>
      <c r="AK8" s="17"/>
      <c r="AL8" s="17"/>
      <c r="AM8" s="22"/>
      <c r="AN8" s="29"/>
      <c r="AO8" s="29"/>
      <c r="AP8" s="29"/>
      <c r="AQ8" s="29"/>
      <c r="AR8" s="29"/>
      <c r="AS8" s="128"/>
      <c r="AT8" s="98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spans="1:58" x14ac:dyDescent="0.25">
      <c r="A9" s="37"/>
      <c r="B9" s="29"/>
      <c r="C9" s="32"/>
      <c r="D9" s="33"/>
      <c r="E9" s="29"/>
      <c r="F9" s="29"/>
      <c r="G9" s="29"/>
      <c r="H9" s="30"/>
      <c r="I9" s="29"/>
      <c r="J9" s="34"/>
      <c r="K9" s="40"/>
      <c r="L9" s="100"/>
      <c r="M9" s="17"/>
      <c r="N9" s="17"/>
      <c r="O9" s="17"/>
      <c r="P9" s="22"/>
      <c r="Q9" s="29"/>
      <c r="R9" s="29"/>
      <c r="S9" s="30"/>
      <c r="T9" s="29"/>
      <c r="U9" s="29"/>
      <c r="V9" s="127"/>
      <c r="W9" s="40"/>
      <c r="X9" s="40"/>
      <c r="Y9" s="29">
        <v>2012</v>
      </c>
      <c r="Z9" s="32" t="s">
        <v>53</v>
      </c>
      <c r="AA9" s="33" t="s">
        <v>34</v>
      </c>
      <c r="AB9" s="29">
        <v>13</v>
      </c>
      <c r="AC9" s="29">
        <v>1</v>
      </c>
      <c r="AD9" s="29">
        <v>8</v>
      </c>
      <c r="AE9" s="30">
        <v>20</v>
      </c>
      <c r="AF9" s="29">
        <v>83</v>
      </c>
      <c r="AG9" s="34">
        <v>0.77569999999999995</v>
      </c>
      <c r="AH9" s="40">
        <v>107</v>
      </c>
      <c r="AI9" s="17"/>
      <c r="AJ9" s="17"/>
      <c r="AK9" s="17"/>
      <c r="AL9" s="17" t="s">
        <v>54</v>
      </c>
      <c r="AM9" s="22"/>
      <c r="AN9" s="29"/>
      <c r="AO9" s="29"/>
      <c r="AP9" s="29"/>
      <c r="AQ9" s="29"/>
      <c r="AR9" s="29"/>
      <c r="AS9" s="128"/>
      <c r="AT9" s="98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</row>
    <row r="10" spans="1:58" x14ac:dyDescent="0.25">
      <c r="A10" s="37"/>
      <c r="B10" s="29">
        <v>2013</v>
      </c>
      <c r="C10" s="32" t="s">
        <v>53</v>
      </c>
      <c r="D10" s="33" t="s">
        <v>56</v>
      </c>
      <c r="E10" s="29">
        <v>22</v>
      </c>
      <c r="F10" s="29">
        <v>2</v>
      </c>
      <c r="G10" s="29">
        <v>13</v>
      </c>
      <c r="H10" s="30">
        <v>6</v>
      </c>
      <c r="I10" s="29">
        <v>70</v>
      </c>
      <c r="J10" s="34">
        <v>0.55100000000000005</v>
      </c>
      <c r="K10" s="40">
        <v>127</v>
      </c>
      <c r="L10" s="100"/>
      <c r="M10" s="17"/>
      <c r="N10" s="17"/>
      <c r="O10" s="17"/>
      <c r="P10" s="22"/>
      <c r="Q10" s="29"/>
      <c r="R10" s="29"/>
      <c r="S10" s="30"/>
      <c r="T10" s="29"/>
      <c r="U10" s="29"/>
      <c r="V10" s="127"/>
      <c r="W10" s="40"/>
      <c r="X10" s="40"/>
      <c r="Y10" s="29"/>
      <c r="Z10" s="32"/>
      <c r="AA10" s="33"/>
      <c r="AB10" s="29"/>
      <c r="AC10" s="29"/>
      <c r="AD10" s="29"/>
      <c r="AE10" s="30"/>
      <c r="AF10" s="29"/>
      <c r="AG10" s="34"/>
      <c r="AH10" s="40"/>
      <c r="AI10" s="17"/>
      <c r="AJ10" s="17"/>
      <c r="AK10" s="17"/>
      <c r="AL10" s="17"/>
      <c r="AM10" s="22"/>
      <c r="AN10" s="29"/>
      <c r="AO10" s="29"/>
      <c r="AP10" s="29"/>
      <c r="AQ10" s="29"/>
      <c r="AR10" s="29"/>
      <c r="AS10" s="128"/>
      <c r="AT10" s="98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</row>
    <row r="11" spans="1:58" x14ac:dyDescent="0.25">
      <c r="A11" s="37"/>
      <c r="B11" s="29">
        <v>2014</v>
      </c>
      <c r="C11" s="32" t="s">
        <v>48</v>
      </c>
      <c r="D11" s="33" t="s">
        <v>56</v>
      </c>
      <c r="E11" s="29">
        <v>22</v>
      </c>
      <c r="F11" s="29">
        <v>1</v>
      </c>
      <c r="G11" s="29">
        <v>3</v>
      </c>
      <c r="H11" s="30">
        <v>7</v>
      </c>
      <c r="I11" s="29">
        <v>59</v>
      </c>
      <c r="J11" s="34">
        <v>0.47199999999999998</v>
      </c>
      <c r="K11" s="40">
        <v>125</v>
      </c>
      <c r="L11" s="100"/>
      <c r="M11" s="17"/>
      <c r="N11" s="17"/>
      <c r="O11" s="17"/>
      <c r="P11" s="22"/>
      <c r="Q11" s="29">
        <v>3</v>
      </c>
      <c r="R11" s="29">
        <v>0</v>
      </c>
      <c r="S11" s="30">
        <v>1</v>
      </c>
      <c r="T11" s="29">
        <v>1</v>
      </c>
      <c r="U11" s="29">
        <v>6</v>
      </c>
      <c r="V11" s="127"/>
      <c r="W11" s="40"/>
      <c r="X11" s="40"/>
      <c r="Y11" s="29"/>
      <c r="Z11" s="32"/>
      <c r="AA11" s="33"/>
      <c r="AB11" s="29"/>
      <c r="AC11" s="29"/>
      <c r="AD11" s="29"/>
      <c r="AE11" s="30"/>
      <c r="AF11" s="29"/>
      <c r="AG11" s="34"/>
      <c r="AH11" s="40"/>
      <c r="AI11" s="17"/>
      <c r="AJ11" s="17"/>
      <c r="AK11" s="17"/>
      <c r="AL11" s="17"/>
      <c r="AM11" s="22"/>
      <c r="AN11" s="29"/>
      <c r="AO11" s="29"/>
      <c r="AP11" s="29"/>
      <c r="AQ11" s="29"/>
      <c r="AR11" s="29"/>
      <c r="AS11" s="128"/>
      <c r="AT11" s="98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  <row r="12" spans="1:58" x14ac:dyDescent="0.25">
      <c r="A12" s="37"/>
      <c r="B12" s="29">
        <v>2015</v>
      </c>
      <c r="C12" s="32" t="s">
        <v>54</v>
      </c>
      <c r="D12" s="33" t="s">
        <v>56</v>
      </c>
      <c r="E12" s="29">
        <v>24</v>
      </c>
      <c r="F12" s="29">
        <v>3</v>
      </c>
      <c r="G12" s="29">
        <v>7</v>
      </c>
      <c r="H12" s="30">
        <v>18</v>
      </c>
      <c r="I12" s="29">
        <v>76</v>
      </c>
      <c r="J12" s="34">
        <v>0.50660000000000005</v>
      </c>
      <c r="K12" s="40">
        <v>150</v>
      </c>
      <c r="L12" s="100"/>
      <c r="M12" s="17"/>
      <c r="N12" s="17"/>
      <c r="O12" s="17"/>
      <c r="P12" s="22"/>
      <c r="Q12" s="29">
        <v>4</v>
      </c>
      <c r="R12" s="29">
        <v>0</v>
      </c>
      <c r="S12" s="30">
        <v>2</v>
      </c>
      <c r="T12" s="29">
        <v>3</v>
      </c>
      <c r="U12" s="29">
        <v>12</v>
      </c>
      <c r="V12" s="127"/>
      <c r="W12" s="40"/>
      <c r="X12" s="40"/>
      <c r="Y12" s="29"/>
      <c r="Z12" s="32"/>
      <c r="AA12" s="33"/>
      <c r="AB12" s="29"/>
      <c r="AC12" s="29"/>
      <c r="AD12" s="29"/>
      <c r="AE12" s="30"/>
      <c r="AF12" s="29"/>
      <c r="AG12" s="34"/>
      <c r="AH12" s="40"/>
      <c r="AI12" s="17"/>
      <c r="AJ12" s="17"/>
      <c r="AK12" s="17"/>
      <c r="AL12" s="17"/>
      <c r="AM12" s="22"/>
      <c r="AN12" s="29"/>
      <c r="AO12" s="29"/>
      <c r="AP12" s="29"/>
      <c r="AQ12" s="29"/>
      <c r="AR12" s="29"/>
      <c r="AS12" s="128"/>
      <c r="AT12" s="98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</row>
    <row r="13" spans="1:58" x14ac:dyDescent="0.25">
      <c r="A13" s="37"/>
      <c r="B13" s="29">
        <v>2016</v>
      </c>
      <c r="C13" s="32" t="s">
        <v>59</v>
      </c>
      <c r="D13" s="33" t="s">
        <v>34</v>
      </c>
      <c r="E13" s="29">
        <v>8</v>
      </c>
      <c r="F13" s="29">
        <v>0</v>
      </c>
      <c r="G13" s="29">
        <v>0</v>
      </c>
      <c r="H13" s="30">
        <v>3</v>
      </c>
      <c r="I13" s="29">
        <v>15</v>
      </c>
      <c r="J13" s="34">
        <v>0.32600000000000001</v>
      </c>
      <c r="K13" s="40">
        <v>46</v>
      </c>
      <c r="L13" s="100"/>
      <c r="M13" s="17"/>
      <c r="N13" s="17"/>
      <c r="O13" s="17"/>
      <c r="P13" s="22"/>
      <c r="Q13" s="29"/>
      <c r="R13" s="29"/>
      <c r="S13" s="30"/>
      <c r="T13" s="29"/>
      <c r="U13" s="29"/>
      <c r="V13" s="127"/>
      <c r="W13" s="40"/>
      <c r="X13" s="40"/>
      <c r="Y13" s="29"/>
      <c r="Z13" s="32"/>
      <c r="AA13" s="33"/>
      <c r="AB13" s="29"/>
      <c r="AC13" s="29"/>
      <c r="AD13" s="29"/>
      <c r="AE13" s="30"/>
      <c r="AF13" s="29"/>
      <c r="AG13" s="34"/>
      <c r="AH13" s="40"/>
      <c r="AI13" s="17"/>
      <c r="AJ13" s="17"/>
      <c r="AK13" s="17"/>
      <c r="AL13" s="17"/>
      <c r="AM13" s="22"/>
      <c r="AN13" s="29"/>
      <c r="AO13" s="29"/>
      <c r="AP13" s="29"/>
      <c r="AQ13" s="29"/>
      <c r="AR13" s="29"/>
      <c r="AS13" s="128"/>
      <c r="AT13" s="98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</row>
    <row r="14" spans="1:58" x14ac:dyDescent="0.25">
      <c r="A14" s="37"/>
      <c r="B14" s="29"/>
      <c r="C14" s="32"/>
      <c r="D14" s="33"/>
      <c r="E14" s="29"/>
      <c r="F14" s="29"/>
      <c r="G14" s="29"/>
      <c r="H14" s="30"/>
      <c r="I14" s="29"/>
      <c r="J14" s="34"/>
      <c r="K14" s="40"/>
      <c r="L14" s="100"/>
      <c r="M14" s="17"/>
      <c r="N14" s="17"/>
      <c r="O14" s="17"/>
      <c r="P14" s="22"/>
      <c r="Q14" s="29"/>
      <c r="R14" s="29"/>
      <c r="S14" s="30"/>
      <c r="T14" s="29"/>
      <c r="U14" s="29"/>
      <c r="V14" s="127"/>
      <c r="W14" s="40"/>
      <c r="X14" s="40"/>
      <c r="Y14" s="29"/>
      <c r="Z14" s="32"/>
      <c r="AA14" s="33"/>
      <c r="AB14" s="29"/>
      <c r="AC14" s="29"/>
      <c r="AD14" s="29"/>
      <c r="AE14" s="30"/>
      <c r="AF14" s="29"/>
      <c r="AG14" s="34"/>
      <c r="AH14" s="40"/>
      <c r="AI14" s="17"/>
      <c r="AJ14" s="17"/>
      <c r="AK14" s="17"/>
      <c r="AL14" s="17"/>
      <c r="AM14" s="22"/>
      <c r="AN14" s="29"/>
      <c r="AO14" s="29"/>
      <c r="AP14" s="29"/>
      <c r="AQ14" s="29"/>
      <c r="AR14" s="29"/>
      <c r="AS14" s="128"/>
      <c r="AT14" s="98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</row>
    <row r="15" spans="1:58" x14ac:dyDescent="0.25">
      <c r="A15" s="37"/>
      <c r="B15" s="29"/>
      <c r="C15" s="32"/>
      <c r="D15" s="33"/>
      <c r="E15" s="29"/>
      <c r="F15" s="29"/>
      <c r="G15" s="29"/>
      <c r="H15" s="30"/>
      <c r="I15" s="29"/>
      <c r="J15" s="34"/>
      <c r="K15" s="40"/>
      <c r="L15" s="100"/>
      <c r="M15" s="17"/>
      <c r="N15" s="17"/>
      <c r="O15" s="17"/>
      <c r="P15" s="22"/>
      <c r="Q15" s="29"/>
      <c r="R15" s="29"/>
      <c r="S15" s="30"/>
      <c r="T15" s="29"/>
      <c r="U15" s="29"/>
      <c r="V15" s="127"/>
      <c r="W15" s="40"/>
      <c r="X15" s="40"/>
      <c r="Y15" s="29">
        <v>2018</v>
      </c>
      <c r="Z15" s="32" t="s">
        <v>54</v>
      </c>
      <c r="AA15" s="33" t="s">
        <v>91</v>
      </c>
      <c r="AB15" s="29">
        <v>9</v>
      </c>
      <c r="AC15" s="29">
        <v>1</v>
      </c>
      <c r="AD15" s="29">
        <v>4</v>
      </c>
      <c r="AE15" s="30">
        <v>12</v>
      </c>
      <c r="AF15" s="29">
        <v>39</v>
      </c>
      <c r="AG15" s="34">
        <v>0.54920000000000002</v>
      </c>
      <c r="AH15" s="40">
        <v>71.01238164603059</v>
      </c>
      <c r="AI15" s="17"/>
      <c r="AJ15" s="17"/>
      <c r="AK15" s="17"/>
      <c r="AL15" s="17"/>
      <c r="AM15" s="22"/>
      <c r="AN15" s="29">
        <v>2</v>
      </c>
      <c r="AO15" s="29">
        <v>0</v>
      </c>
      <c r="AP15" s="29">
        <v>0</v>
      </c>
      <c r="AQ15" s="29">
        <v>1</v>
      </c>
      <c r="AR15" s="29">
        <v>10</v>
      </c>
      <c r="AS15" s="128">
        <v>0.71419999999999995</v>
      </c>
      <c r="AT15" s="98">
        <v>14.001680201624197</v>
      </c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</row>
    <row r="16" spans="1:58" ht="14.25" x14ac:dyDescent="0.2">
      <c r="A16" s="37"/>
      <c r="B16" s="129" t="s">
        <v>87</v>
      </c>
      <c r="C16" s="80"/>
      <c r="D16" s="79"/>
      <c r="E16" s="130">
        <f>SUM(E4:E15)</f>
        <v>76</v>
      </c>
      <c r="F16" s="130">
        <f>SUM(F4:F15)</f>
        <v>6</v>
      </c>
      <c r="G16" s="130">
        <f>SUM(G4:G15)</f>
        <v>23</v>
      </c>
      <c r="H16" s="130">
        <f>SUM(H4:H15)</f>
        <v>34</v>
      </c>
      <c r="I16" s="130">
        <f>SUM(I4:I15)</f>
        <v>220</v>
      </c>
      <c r="J16" s="131">
        <v>0</v>
      </c>
      <c r="K16" s="91">
        <f>SUM(K4:K15)</f>
        <v>448</v>
      </c>
      <c r="L16" s="21"/>
      <c r="M16" s="19"/>
      <c r="N16" s="102"/>
      <c r="O16" s="103"/>
      <c r="P16" s="22"/>
      <c r="Q16" s="130">
        <f>SUM(Q4:Q15)</f>
        <v>7</v>
      </c>
      <c r="R16" s="130">
        <f>SUM(R4:R15)</f>
        <v>0</v>
      </c>
      <c r="S16" s="130">
        <f>SUM(S4:S15)</f>
        <v>3</v>
      </c>
      <c r="T16" s="130">
        <f>SUM(T4:T15)</f>
        <v>4</v>
      </c>
      <c r="U16" s="130">
        <f>SUM(U4:U15)</f>
        <v>18</v>
      </c>
      <c r="V16" s="35">
        <v>0</v>
      </c>
      <c r="W16" s="91">
        <f>SUM(W4:W15)</f>
        <v>0</v>
      </c>
      <c r="X16" s="91"/>
      <c r="Y16" s="15" t="s">
        <v>87</v>
      </c>
      <c r="Z16" s="16"/>
      <c r="AA16" s="14"/>
      <c r="AB16" s="130">
        <f>SUM(AB4:AB15)</f>
        <v>74</v>
      </c>
      <c r="AC16" s="130">
        <f>SUM(AC4:AC15)</f>
        <v>3</v>
      </c>
      <c r="AD16" s="130">
        <f>SUM(AD4:AD15)</f>
        <v>32</v>
      </c>
      <c r="AE16" s="130">
        <f>SUM(AE4:AE15)</f>
        <v>79</v>
      </c>
      <c r="AF16" s="130">
        <f>SUM(AF4:AF15)</f>
        <v>309</v>
      </c>
      <c r="AG16" s="131">
        <f>PRODUCT(AF16/AH16)</f>
        <v>0.62046650121166302</v>
      </c>
      <c r="AH16" s="91">
        <f>SUM(AH4:AH15)</f>
        <v>498.01238164603058</v>
      </c>
      <c r="AI16" s="21"/>
      <c r="AJ16" s="19"/>
      <c r="AK16" s="102"/>
      <c r="AL16" s="103"/>
      <c r="AM16" s="22"/>
      <c r="AN16" s="130">
        <f>SUM(AN4:AN15)</f>
        <v>9</v>
      </c>
      <c r="AO16" s="130">
        <f>SUM(AO4:AO15)</f>
        <v>0</v>
      </c>
      <c r="AP16" s="130">
        <f>SUM(AP4:AP15)</f>
        <v>2</v>
      </c>
      <c r="AQ16" s="130">
        <f>SUM(AQ4:AQ15)</f>
        <v>3</v>
      </c>
      <c r="AR16" s="130">
        <f>SUM(AR4:AR15)</f>
        <v>24</v>
      </c>
      <c r="AS16" s="131">
        <f>PRODUCT(AR16/AT16)</f>
        <v>0.54543371730414303</v>
      </c>
      <c r="AT16" s="126">
        <f>SUM(AT4:AT15)</f>
        <v>44.001680201624197</v>
      </c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  <row r="17" spans="1:58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40"/>
      <c r="L17" s="22"/>
      <c r="M17" s="22"/>
      <c r="N17" s="22"/>
      <c r="O17" s="22"/>
      <c r="P17" s="37"/>
      <c r="Q17" s="37"/>
      <c r="R17" s="41"/>
      <c r="S17" s="37"/>
      <c r="T17" s="37"/>
      <c r="U17" s="22"/>
      <c r="V17" s="22"/>
      <c r="W17" s="40"/>
      <c r="X17" s="40"/>
      <c r="Y17" s="37"/>
      <c r="Z17" s="37"/>
      <c r="AA17" s="37"/>
      <c r="AB17" s="37"/>
      <c r="AC17" s="37"/>
      <c r="AD17" s="37"/>
      <c r="AE17" s="37"/>
      <c r="AF17" s="37"/>
      <c r="AG17" s="38"/>
      <c r="AH17" s="40"/>
      <c r="AI17" s="22"/>
      <c r="AJ17" s="22"/>
      <c r="AK17" s="22"/>
      <c r="AL17" s="22"/>
      <c r="AM17" s="37"/>
      <c r="AN17" s="37"/>
      <c r="AO17" s="41"/>
      <c r="AP17" s="37"/>
      <c r="AQ17" s="37"/>
      <c r="AR17" s="22"/>
      <c r="AS17" s="22"/>
      <c r="AT17" s="40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</row>
    <row r="18" spans="1:58" x14ac:dyDescent="0.25">
      <c r="A18" s="37"/>
      <c r="B18" s="132" t="s">
        <v>88</v>
      </c>
      <c r="C18" s="133"/>
      <c r="D18" s="134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89</v>
      </c>
      <c r="O18" s="17" t="s">
        <v>90</v>
      </c>
      <c r="Q18" s="41"/>
      <c r="R18" s="41" t="s">
        <v>37</v>
      </c>
      <c r="S18" s="41"/>
      <c r="T18" s="37" t="s">
        <v>41</v>
      </c>
      <c r="U18" s="22"/>
      <c r="V18" s="40"/>
      <c r="W18" s="40"/>
      <c r="X18" s="40"/>
      <c r="Y18" s="93"/>
      <c r="Z18" s="93"/>
      <c r="AA18" s="93"/>
      <c r="AB18" s="93"/>
      <c r="AC18" s="93"/>
      <c r="AD18" s="41"/>
      <c r="AE18" s="41"/>
      <c r="AF18" s="41"/>
      <c r="AG18" s="37"/>
      <c r="AH18" s="37"/>
      <c r="AI18" s="37"/>
      <c r="AJ18" s="37"/>
      <c r="AK18" s="37"/>
      <c r="AL18" s="37"/>
      <c r="AN18" s="40"/>
      <c r="AO18" s="93"/>
      <c r="AP18" s="93"/>
      <c r="AQ18" s="93"/>
      <c r="AR18" s="93"/>
      <c r="AS18" s="93"/>
      <c r="AT18" s="93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</row>
    <row r="19" spans="1:58" x14ac:dyDescent="0.25">
      <c r="A19" s="37"/>
      <c r="B19" s="44" t="s">
        <v>12</v>
      </c>
      <c r="C19" s="11"/>
      <c r="D19" s="46"/>
      <c r="E19" s="135">
        <v>18</v>
      </c>
      <c r="F19" s="135">
        <v>0</v>
      </c>
      <c r="G19" s="135">
        <v>5</v>
      </c>
      <c r="H19" s="135">
        <v>0</v>
      </c>
      <c r="I19" s="135">
        <v>16</v>
      </c>
      <c r="J19" s="136">
        <v>0.308</v>
      </c>
      <c r="K19" s="37">
        <f>PRODUCT(I19/J19)</f>
        <v>51.948051948051948</v>
      </c>
      <c r="L19" s="137">
        <f>PRODUCT((F19+G19)/E19)</f>
        <v>0.27777777777777779</v>
      </c>
      <c r="M19" s="137">
        <f>PRODUCT(H19/E19)</f>
        <v>0</v>
      </c>
      <c r="N19" s="137">
        <f>PRODUCT((F19+G19+H19)/E19)</f>
        <v>0.27777777777777779</v>
      </c>
      <c r="O19" s="137">
        <f>PRODUCT(I19/E19)</f>
        <v>0.88888888888888884</v>
      </c>
      <c r="Q19" s="41"/>
      <c r="R19" s="41"/>
      <c r="S19" s="41"/>
      <c r="T19" s="37" t="s">
        <v>45</v>
      </c>
      <c r="U19" s="37"/>
      <c r="V19" s="37"/>
      <c r="W19" s="37"/>
      <c r="X19" s="37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37"/>
      <c r="AM19" s="37"/>
      <c r="AN19" s="37"/>
      <c r="AO19" s="41"/>
      <c r="AP19" s="41"/>
      <c r="AQ19" s="41"/>
      <c r="AR19" s="41"/>
      <c r="AS19" s="41"/>
      <c r="AT19" s="41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</row>
    <row r="20" spans="1:58" x14ac:dyDescent="0.25">
      <c r="A20" s="37"/>
      <c r="B20" s="138" t="s">
        <v>55</v>
      </c>
      <c r="C20" s="139"/>
      <c r="D20" s="140"/>
      <c r="E20" s="135">
        <f>PRODUCT(E16+Q16)</f>
        <v>83</v>
      </c>
      <c r="F20" s="135">
        <f>PRODUCT(F16+R16)</f>
        <v>6</v>
      </c>
      <c r="G20" s="135">
        <f>PRODUCT(G16+S16)</f>
        <v>26</v>
      </c>
      <c r="H20" s="135">
        <f>PRODUCT(H16+T16)</f>
        <v>38</v>
      </c>
      <c r="I20" s="135">
        <f>PRODUCT(I16+U16)</f>
        <v>238</v>
      </c>
      <c r="J20" s="136">
        <f>PRODUCT(I20/K20)</f>
        <v>0.53125</v>
      </c>
      <c r="K20" s="37">
        <f>PRODUCT(K16+W16)</f>
        <v>448</v>
      </c>
      <c r="L20" s="137">
        <f>PRODUCT((F20+G20)/E20)</f>
        <v>0.38554216867469882</v>
      </c>
      <c r="M20" s="137">
        <f>PRODUCT(H20/E20)</f>
        <v>0.45783132530120479</v>
      </c>
      <c r="N20" s="137">
        <f>PRODUCT((F20+G20+H20)/E20)</f>
        <v>0.84337349397590367</v>
      </c>
      <c r="O20" s="137">
        <f>PRODUCT(I20/E20)</f>
        <v>2.8674698795180724</v>
      </c>
      <c r="Q20" s="41"/>
      <c r="R20" s="41"/>
      <c r="S20" s="41"/>
      <c r="T20" s="37" t="s">
        <v>52</v>
      </c>
      <c r="U20" s="37"/>
      <c r="V20" s="37"/>
      <c r="W20" s="37"/>
      <c r="X20" s="37"/>
      <c r="Y20" s="37"/>
      <c r="Z20" s="37"/>
      <c r="AA20" s="37"/>
      <c r="AB20" s="37"/>
      <c r="AC20" s="37"/>
      <c r="AD20" s="41"/>
      <c r="AE20" s="41"/>
      <c r="AF20" s="41"/>
      <c r="AG20" s="41"/>
      <c r="AH20" s="41"/>
      <c r="AI20" s="41"/>
      <c r="AJ20" s="41"/>
      <c r="AK20" s="41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</row>
    <row r="21" spans="1:58" x14ac:dyDescent="0.25">
      <c r="A21" s="37"/>
      <c r="B21" s="25" t="s">
        <v>85</v>
      </c>
      <c r="C21" s="141"/>
      <c r="D21" s="26"/>
      <c r="E21" s="135">
        <f>PRODUCT(AB16+AN16)</f>
        <v>83</v>
      </c>
      <c r="F21" s="135">
        <f>PRODUCT(AC16+AO16)</f>
        <v>3</v>
      </c>
      <c r="G21" s="135">
        <f>PRODUCT(AD16+AP16)</f>
        <v>34</v>
      </c>
      <c r="H21" s="135">
        <f>PRODUCT(AE16+AQ16)</f>
        <v>82</v>
      </c>
      <c r="I21" s="135">
        <f>PRODUCT(AF16+AR16)</f>
        <v>333</v>
      </c>
      <c r="J21" s="136">
        <f>PRODUCT(I21/K21)</f>
        <v>0.6143752043348224</v>
      </c>
      <c r="K21" s="22">
        <f>PRODUCT(AH16+AT16)</f>
        <v>542.01406184765483</v>
      </c>
      <c r="L21" s="137">
        <f>PRODUCT((F21+G21)/E21)</f>
        <v>0.44578313253012047</v>
      </c>
      <c r="M21" s="137">
        <f>PRODUCT(H21/E21)</f>
        <v>0.98795180722891562</v>
      </c>
      <c r="N21" s="137">
        <f>PRODUCT((F21+G21+H21)/E21)</f>
        <v>1.4337349397590362</v>
      </c>
      <c r="O21" s="137">
        <f>PRODUCT(I21/E21)</f>
        <v>4.0120481927710845</v>
      </c>
      <c r="Q21" s="41"/>
      <c r="R21" s="41"/>
      <c r="S21" s="37"/>
      <c r="T21" s="37" t="s">
        <v>43</v>
      </c>
      <c r="U21" s="22"/>
      <c r="V21" s="22"/>
      <c r="W21" s="37"/>
      <c r="X21" s="37"/>
      <c r="Y21" s="37"/>
      <c r="Z21" s="37"/>
      <c r="AA21" s="37"/>
      <c r="AB21" s="37"/>
      <c r="AC21" s="37"/>
      <c r="AD21" s="41"/>
      <c r="AE21" s="41"/>
      <c r="AF21" s="41"/>
      <c r="AG21" s="41"/>
      <c r="AH21" s="41"/>
      <c r="AI21" s="41"/>
      <c r="AJ21" s="41"/>
      <c r="AK21" s="41"/>
      <c r="AL21" s="37"/>
      <c r="AM21" s="22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1:58" x14ac:dyDescent="0.25">
      <c r="A22" s="37"/>
      <c r="B22" s="142" t="s">
        <v>87</v>
      </c>
      <c r="C22" s="143"/>
      <c r="D22" s="144"/>
      <c r="E22" s="135">
        <f>SUM(E19:E21)</f>
        <v>184</v>
      </c>
      <c r="F22" s="135">
        <f t="shared" ref="F22:I22" si="0">SUM(F19:F21)</f>
        <v>9</v>
      </c>
      <c r="G22" s="135">
        <f t="shared" si="0"/>
        <v>65</v>
      </c>
      <c r="H22" s="135">
        <f t="shared" si="0"/>
        <v>120</v>
      </c>
      <c r="I22" s="135">
        <f t="shared" si="0"/>
        <v>587</v>
      </c>
      <c r="J22" s="136">
        <f>PRODUCT(I22/K22)</f>
        <v>0.56336021456831076</v>
      </c>
      <c r="K22" s="37">
        <f>SUM(K19:K21)</f>
        <v>1041.9621137957067</v>
      </c>
      <c r="L22" s="137">
        <f>PRODUCT((F22+G22)/E22)</f>
        <v>0.40217391304347827</v>
      </c>
      <c r="M22" s="137">
        <f>PRODUCT(H22/E22)</f>
        <v>0.65217391304347827</v>
      </c>
      <c r="N22" s="137">
        <f>PRODUCT((F22+G22+H22)/E22)</f>
        <v>1.0543478260869565</v>
      </c>
      <c r="O22" s="137">
        <f>PRODUCT(I22/E22)</f>
        <v>3.1902173913043477</v>
      </c>
      <c r="Q22" s="22"/>
      <c r="R22" s="22"/>
      <c r="S22" s="22"/>
      <c r="T22" s="37" t="s">
        <v>40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41"/>
      <c r="AG22" s="41"/>
      <c r="AH22" s="41"/>
      <c r="AI22" s="41"/>
      <c r="AJ22" s="41"/>
      <c r="AK22" s="41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spans="1:58" ht="14.25" x14ac:dyDescent="0.2">
      <c r="A23" s="37"/>
      <c r="B23" s="37"/>
      <c r="C23" s="37"/>
      <c r="D23" s="37"/>
      <c r="E23" s="22"/>
      <c r="F23" s="22"/>
      <c r="G23" s="22"/>
      <c r="H23" s="22"/>
      <c r="I23" s="22"/>
      <c r="J23" s="37"/>
      <c r="K23" s="37"/>
      <c r="L23" s="22"/>
      <c r="M23" s="22"/>
      <c r="N23" s="22"/>
      <c r="O23" s="22"/>
      <c r="P23" s="37"/>
      <c r="Q23" s="37"/>
      <c r="R23" s="37"/>
      <c r="S23" s="37"/>
      <c r="T23" s="86" t="s">
        <v>58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41"/>
      <c r="AG23" s="41"/>
      <c r="AH23" s="41"/>
      <c r="AI23" s="41"/>
      <c r="AJ23" s="41"/>
      <c r="AK23" s="41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</row>
    <row r="24" spans="1:58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41"/>
      <c r="AG24" s="41"/>
      <c r="AH24" s="41"/>
      <c r="AI24" s="41"/>
      <c r="AJ24" s="41"/>
      <c r="AK24" s="41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</row>
    <row r="25" spans="1:58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41"/>
      <c r="AG25" s="41"/>
      <c r="AH25" s="41"/>
      <c r="AI25" s="41"/>
      <c r="AJ25" s="41"/>
      <c r="AK25" s="41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</row>
    <row r="26" spans="1:58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41"/>
      <c r="AG26" s="41"/>
      <c r="AH26" s="41"/>
      <c r="AI26" s="41"/>
      <c r="AJ26" s="41"/>
      <c r="AK26" s="41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</row>
    <row r="27" spans="1:58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41"/>
      <c r="AG27" s="41"/>
      <c r="AH27" s="41"/>
      <c r="AI27" s="41"/>
      <c r="AJ27" s="41"/>
      <c r="AK27" s="41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1:58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</row>
    <row r="29" spans="1:58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58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1:58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</row>
    <row r="32" spans="1:58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</row>
    <row r="33" spans="1:58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</row>
    <row r="34" spans="1:58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spans="1:58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</row>
    <row r="36" spans="1:58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</row>
    <row r="37" spans="1:58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  <row r="38" spans="1:58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</row>
    <row r="39" spans="1:58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</row>
    <row r="40" spans="1:58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1:58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</row>
    <row r="42" spans="1:58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</row>
    <row r="43" spans="1:58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</row>
    <row r="44" spans="1:58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</row>
    <row r="45" spans="1:58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</row>
    <row r="47" spans="1:58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</row>
    <row r="48" spans="1:58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</row>
    <row r="49" spans="1:58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</row>
    <row r="50" spans="1:58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</row>
    <row r="51" spans="1:58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</row>
    <row r="52" spans="1:58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</row>
    <row r="53" spans="1:58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</row>
    <row r="54" spans="1:58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</row>
    <row r="55" spans="1:58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</row>
    <row r="56" spans="1:58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</row>
    <row r="57" spans="1:58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</row>
    <row r="58" spans="1:58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</row>
    <row r="59" spans="1:58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</row>
    <row r="60" spans="1:58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</row>
    <row r="61" spans="1:58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37"/>
      <c r="AM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</row>
    <row r="62" spans="1:58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37"/>
      <c r="AM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58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37"/>
      <c r="AM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58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37"/>
      <c r="AM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</row>
    <row r="65" spans="1:58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37"/>
      <c r="AM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  <row r="66" spans="1:58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37"/>
      <c r="AM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  <row r="67" spans="1:58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37"/>
      <c r="AM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</row>
    <row r="68" spans="1:58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37"/>
      <c r="AM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</row>
    <row r="69" spans="1:58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37"/>
      <c r="AM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</row>
    <row r="70" spans="1:58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37"/>
      <c r="AM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</row>
    <row r="71" spans="1:58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37"/>
      <c r="AM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</row>
    <row r="72" spans="1:58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37"/>
      <c r="AM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</row>
    <row r="73" spans="1:58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37"/>
      <c r="AM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</row>
    <row r="74" spans="1:58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37"/>
      <c r="AM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</row>
    <row r="75" spans="1:58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37"/>
      <c r="AM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</row>
    <row r="76" spans="1:58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37"/>
      <c r="AM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</row>
    <row r="77" spans="1:58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37"/>
      <c r="AM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</row>
    <row r="78" spans="1:58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37"/>
      <c r="AM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</row>
    <row r="79" spans="1:58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37"/>
      <c r="AM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</row>
    <row r="80" spans="1:58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37"/>
      <c r="AM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</row>
    <row r="81" spans="1:58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37"/>
      <c r="AM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</row>
    <row r="82" spans="1:58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37"/>
      <c r="AM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</row>
    <row r="83" spans="1:58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37"/>
      <c r="AM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</row>
    <row r="84" spans="1:58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37"/>
      <c r="AM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</row>
    <row r="85" spans="1:58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37"/>
      <c r="AM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</row>
    <row r="86" spans="1:58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37"/>
      <c r="AM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</row>
    <row r="87" spans="1:58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37"/>
      <c r="AM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</row>
    <row r="88" spans="1:58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37"/>
      <c r="AM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</row>
    <row r="89" spans="1:58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37"/>
      <c r="AM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</row>
    <row r="90" spans="1:58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37"/>
      <c r="AM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</row>
    <row r="91" spans="1:58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37"/>
      <c r="AM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</row>
    <row r="92" spans="1:58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37"/>
      <c r="AM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</row>
    <row r="93" spans="1:58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37"/>
      <c r="AM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</row>
    <row r="94" spans="1:58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37"/>
      <c r="AM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</row>
    <row r="95" spans="1:58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37"/>
      <c r="AM95" s="22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</row>
    <row r="96" spans="1:58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37"/>
      <c r="AM96" s="22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</row>
    <row r="97" spans="1:58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37"/>
      <c r="AM97" s="22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</row>
    <row r="98" spans="1:58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37"/>
      <c r="AM98" s="22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</row>
    <row r="99" spans="1:58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37"/>
      <c r="AM99" s="22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</row>
    <row r="100" spans="1:58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37"/>
      <c r="AM100" s="22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</row>
    <row r="101" spans="1:58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37"/>
      <c r="AM101" s="22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</row>
    <row r="102" spans="1:58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37"/>
      <c r="AM102" s="22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</row>
    <row r="103" spans="1:58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37"/>
      <c r="AM103" s="22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</row>
    <row r="104" spans="1:58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37"/>
      <c r="AM104" s="22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</row>
    <row r="105" spans="1:58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37"/>
      <c r="AM105" s="22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</row>
    <row r="106" spans="1:58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37"/>
      <c r="AM106" s="22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</row>
    <row r="107" spans="1:58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37"/>
      <c r="AM107" s="22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</row>
    <row r="108" spans="1:58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37"/>
      <c r="AM108" s="22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</row>
    <row r="109" spans="1:58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37"/>
      <c r="AM109" s="22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</row>
    <row r="110" spans="1:58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37"/>
      <c r="AM110" s="22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</row>
    <row r="111" spans="1:58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37"/>
      <c r="AM111" s="22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</row>
    <row r="112" spans="1:58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37"/>
      <c r="AM112" s="22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</row>
    <row r="113" spans="1:58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37"/>
      <c r="AM113" s="22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</row>
    <row r="114" spans="1:58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37"/>
      <c r="AM114" s="22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</row>
    <row r="115" spans="1:58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37"/>
      <c r="AM115" s="22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</row>
    <row r="116" spans="1:58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37"/>
      <c r="AM116" s="22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</row>
    <row r="117" spans="1:58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37"/>
      <c r="AM117" s="22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</row>
    <row r="118" spans="1:58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37"/>
      <c r="AM118" s="22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</row>
    <row r="119" spans="1:58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37"/>
      <c r="AM119" s="22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</row>
    <row r="120" spans="1:58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37"/>
      <c r="AM120" s="22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</row>
    <row r="121" spans="1:58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37"/>
      <c r="AM121" s="22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</row>
    <row r="122" spans="1:58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37"/>
      <c r="AM122" s="22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</row>
    <row r="123" spans="1:58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37"/>
      <c r="AM123" s="22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</row>
    <row r="124" spans="1:58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37"/>
      <c r="AM124" s="22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</row>
    <row r="125" spans="1:58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37"/>
      <c r="AM125" s="22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</row>
    <row r="126" spans="1:58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37"/>
      <c r="AM126" s="22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</row>
    <row r="127" spans="1:58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37"/>
      <c r="AM127" s="22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</row>
    <row r="128" spans="1:58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37"/>
      <c r="AM128" s="22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</row>
    <row r="129" spans="1:58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37"/>
      <c r="AM129" s="22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</row>
    <row r="130" spans="1:58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37"/>
      <c r="AM130" s="22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</row>
    <row r="131" spans="1:58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37"/>
      <c r="AM131" s="22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</row>
    <row r="132" spans="1:58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37"/>
      <c r="AM132" s="22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</row>
    <row r="133" spans="1:58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37"/>
      <c r="AM133" s="22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</row>
    <row r="134" spans="1:58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37"/>
      <c r="AM134" s="22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</row>
    <row r="135" spans="1:58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37"/>
      <c r="AM135" s="22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</row>
    <row r="136" spans="1:58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37"/>
      <c r="AM136" s="22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</row>
    <row r="137" spans="1:58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37"/>
      <c r="AM137" s="22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</row>
    <row r="138" spans="1:58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37"/>
      <c r="AM138" s="22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</row>
    <row r="139" spans="1:58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37"/>
      <c r="AM139" s="22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</row>
    <row r="140" spans="1:58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37"/>
      <c r="AM140" s="22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</row>
    <row r="141" spans="1:58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37"/>
      <c r="AM141" s="22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</row>
    <row r="142" spans="1:58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37"/>
      <c r="AM142" s="22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</row>
    <row r="143" spans="1:58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37"/>
      <c r="AM143" s="22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</row>
    <row r="144" spans="1:58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37"/>
      <c r="AM144" s="22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</row>
    <row r="145" spans="1:58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37"/>
      <c r="AM145" s="22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</row>
    <row r="146" spans="1:58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37"/>
      <c r="AM146" s="22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</row>
    <row r="147" spans="1:58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37"/>
      <c r="AM147" s="22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</row>
    <row r="148" spans="1:58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37"/>
      <c r="AM148" s="22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</row>
    <row r="149" spans="1:58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37"/>
      <c r="AM149" s="22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</row>
    <row r="150" spans="1:58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37"/>
      <c r="AM150" s="22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</row>
    <row r="151" spans="1:58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37"/>
      <c r="AM151" s="22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</row>
    <row r="152" spans="1:58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37"/>
      <c r="AM152" s="22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</row>
    <row r="153" spans="1:58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37"/>
      <c r="AM153" s="22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</row>
    <row r="154" spans="1:58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37"/>
      <c r="AM154" s="22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</row>
    <row r="155" spans="1:58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37"/>
      <c r="AM155" s="22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</row>
    <row r="156" spans="1:58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37"/>
      <c r="AM156" s="22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</row>
    <row r="157" spans="1:58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37"/>
      <c r="AM157" s="22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</row>
    <row r="158" spans="1:58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37"/>
      <c r="AM158" s="22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</row>
    <row r="159" spans="1:58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37"/>
      <c r="AM159" s="22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</row>
    <row r="160" spans="1:58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37"/>
      <c r="AM160" s="22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</row>
    <row r="161" spans="1:58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37"/>
      <c r="AM161" s="22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</row>
    <row r="162" spans="1:58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37"/>
      <c r="AM162" s="22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</row>
    <row r="163" spans="1:58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37"/>
      <c r="AM163" s="22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</row>
    <row r="164" spans="1:58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37"/>
      <c r="AM164" s="22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</row>
    <row r="165" spans="1:58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37"/>
      <c r="AM165" s="22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</row>
    <row r="166" spans="1:58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37"/>
      <c r="AM166" s="22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</row>
    <row r="167" spans="1:58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37"/>
      <c r="AM167" s="22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</row>
    <row r="168" spans="1:58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37"/>
      <c r="AM168" s="22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</row>
    <row r="169" spans="1:58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37"/>
      <c r="AM169" s="22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</row>
    <row r="170" spans="1:58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37"/>
      <c r="AM170" s="22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</row>
    <row r="171" spans="1:58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37"/>
      <c r="AM171" s="22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</row>
    <row r="172" spans="1:58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37"/>
      <c r="AM172" s="22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</row>
    <row r="173" spans="1:58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37"/>
      <c r="AM173" s="22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</row>
    <row r="174" spans="1:58" ht="14.25" x14ac:dyDescent="0.2">
      <c r="A174" s="37"/>
      <c r="B174" s="37"/>
      <c r="C174" s="37"/>
      <c r="D174" s="37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37"/>
      <c r="AM174" s="22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</row>
    <row r="175" spans="1:58" ht="14.25" x14ac:dyDescent="0.2">
      <c r="A175" s="37"/>
      <c r="B175" s="37"/>
      <c r="C175" s="37"/>
      <c r="D175" s="37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37"/>
      <c r="AM175" s="22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</row>
    <row r="176" spans="1:58" ht="14.25" x14ac:dyDescent="0.2">
      <c r="A176" s="37"/>
      <c r="B176" s="37"/>
      <c r="C176" s="37"/>
      <c r="D176" s="37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37"/>
      <c r="AM176" s="22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</row>
    <row r="177" spans="1:58" ht="14.25" x14ac:dyDescent="0.2">
      <c r="A177" s="37"/>
      <c r="B177" s="37"/>
      <c r="C177" s="37"/>
      <c r="D177" s="37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37"/>
      <c r="AM177" s="22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</row>
    <row r="178" spans="1:58" ht="14.25" x14ac:dyDescent="0.2">
      <c r="A178" s="37"/>
      <c r="B178" s="37"/>
      <c r="C178" s="37"/>
      <c r="D178" s="37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37"/>
      <c r="AM178" s="22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</row>
    <row r="179" spans="1:58" ht="14.25" x14ac:dyDescent="0.2">
      <c r="A179" s="37"/>
      <c r="B179" s="37"/>
      <c r="C179" s="37"/>
      <c r="D179" s="37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37"/>
      <c r="AM179" s="22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</row>
    <row r="180" spans="1:58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37"/>
      <c r="AM180" s="22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</row>
    <row r="181" spans="1:58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37"/>
      <c r="AM181" s="22"/>
    </row>
    <row r="182" spans="1:58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37"/>
      <c r="AM182" s="22"/>
    </row>
    <row r="183" spans="1:58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37"/>
      <c r="AM183" s="22"/>
    </row>
    <row r="184" spans="1:58" ht="14.25" x14ac:dyDescent="0.2">
      <c r="L184" s="22"/>
      <c r="M184" s="22"/>
      <c r="N184" s="22"/>
      <c r="O184" s="22"/>
      <c r="P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37"/>
      <c r="AM184" s="22"/>
    </row>
    <row r="185" spans="1:58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37"/>
      <c r="AM185" s="22"/>
    </row>
    <row r="186" spans="1:58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37"/>
      <c r="AM186" s="22"/>
    </row>
    <row r="187" spans="1:58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22"/>
      <c r="AM187" s="22"/>
    </row>
    <row r="188" spans="1:58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</row>
    <row r="189" spans="1:58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</row>
    <row r="190" spans="1:58" x14ac:dyDescent="0.25"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</row>
    <row r="191" spans="1:5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/>
      <c r="AM191"/>
    </row>
    <row r="192" spans="1:5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/>
      <c r="AM192"/>
    </row>
    <row r="193" spans="12:39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/>
      <c r="AM193"/>
    </row>
    <row r="194" spans="12:39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/>
      <c r="AM194"/>
    </row>
    <row r="195" spans="12:39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/>
      <c r="AM195"/>
    </row>
    <row r="196" spans="12:39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/>
      <c r="AM196"/>
    </row>
    <row r="197" spans="12:39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/>
      <c r="AM197"/>
    </row>
    <row r="198" spans="12:39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/>
      <c r="AM198"/>
    </row>
    <row r="199" spans="12:39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/>
      <c r="AM199"/>
    </row>
    <row r="200" spans="12:39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/>
      <c r="AM200"/>
    </row>
    <row r="201" spans="12:39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/>
      <c r="AM201"/>
    </row>
    <row r="202" spans="12:39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/>
      <c r="AM202"/>
    </row>
    <row r="203" spans="12:39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/>
      <c r="AM203"/>
    </row>
    <row r="204" spans="12:39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/>
      <c r="AM204"/>
    </row>
    <row r="205" spans="12:39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/>
      <c r="AM205"/>
    </row>
    <row r="206" spans="12:39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/>
      <c r="AM206"/>
    </row>
    <row r="207" spans="12:39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/>
      <c r="AM207"/>
    </row>
    <row r="208" spans="12:39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/>
      <c r="AM208"/>
    </row>
    <row r="209" spans="12:39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/>
      <c r="AM209"/>
    </row>
    <row r="210" spans="12:39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/>
      <c r="AM210"/>
    </row>
    <row r="211" spans="12:39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/>
      <c r="AM211"/>
    </row>
    <row r="212" spans="12:39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/>
      <c r="AM212"/>
    </row>
    <row r="213" spans="12:39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/>
      <c r="AM213"/>
    </row>
    <row r="214" spans="12:39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/>
      <c r="AM214"/>
    </row>
    <row r="215" spans="12:39" x14ac:dyDescent="0.25">
      <c r="L215"/>
      <c r="M215"/>
      <c r="N215"/>
      <c r="O215"/>
      <c r="P215"/>
      <c r="R215" s="40"/>
      <c r="S215" s="4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/>
      <c r="AM215"/>
    </row>
    <row r="216" spans="12:39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/>
      <c r="AM216"/>
    </row>
    <row r="217" spans="12:39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/>
      <c r="AM217"/>
    </row>
    <row r="218" spans="12:39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/>
      <c r="AM218"/>
    </row>
    <row r="219" spans="12:39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/>
      <c r="AM219"/>
    </row>
    <row r="220" spans="12:39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</row>
    <row r="221" spans="12:39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</row>
    <row r="222" spans="12:39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</row>
    <row r="223" spans="12:39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</row>
    <row r="224" spans="12:39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</row>
    <row r="225" spans="20:36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</row>
    <row r="226" spans="20:36" x14ac:dyDescent="0.25"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</row>
    <row r="227" spans="20:36" x14ac:dyDescent="0.25"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</row>
    <row r="228" spans="20:36" x14ac:dyDescent="0.25"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2018-11-19T20:23:38Z</dcterms:modified>
</cp:coreProperties>
</file>