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73" i="1" l="1"/>
  <c r="AP70" i="1"/>
  <c r="AP67" i="1"/>
  <c r="AP44" i="1"/>
  <c r="AP41" i="1"/>
  <c r="AP38" i="1"/>
  <c r="AN76" i="1" l="1"/>
  <c r="AM76" i="1"/>
  <c r="AL76" i="1"/>
  <c r="AN74" i="1"/>
  <c r="AM74" i="1"/>
  <c r="AN71" i="1"/>
  <c r="AM60" i="1" s="1"/>
  <c r="AM71" i="1"/>
  <c r="AN68" i="1"/>
  <c r="AM68" i="1"/>
  <c r="AM61" i="1"/>
  <c r="AM59" i="1"/>
  <c r="AM54" i="1"/>
  <c r="AM53" i="1"/>
  <c r="AM52" i="1"/>
  <c r="AN47" i="1"/>
  <c r="AM47" i="1"/>
  <c r="AL47" i="1"/>
  <c r="AN45" i="1"/>
  <c r="AL61" i="1" s="1"/>
  <c r="AM45" i="1"/>
  <c r="AL54" i="1" s="1"/>
  <c r="AN54" i="1" s="1"/>
  <c r="AN42" i="1"/>
  <c r="AL60" i="1" s="1"/>
  <c r="AN60" i="1" s="1"/>
  <c r="AM42" i="1"/>
  <c r="AL53" i="1" s="1"/>
  <c r="AN53" i="1" s="1"/>
  <c r="AN39" i="1"/>
  <c r="AL59" i="1" s="1"/>
  <c r="AM39" i="1"/>
  <c r="AL52" i="1" s="1"/>
  <c r="AN52" i="1" s="1"/>
  <c r="AM77" i="1" l="1"/>
  <c r="AM55" i="1" s="1"/>
  <c r="AN55" i="1" s="1"/>
  <c r="AN59" i="1"/>
  <c r="AN48" i="1"/>
  <c r="AL62" i="1" s="1"/>
  <c r="AM48" i="1"/>
  <c r="AL55" i="1" s="1"/>
  <c r="AN61" i="1"/>
  <c r="AN77" i="1"/>
  <c r="AM62" i="1" s="1"/>
  <c r="AN62" i="1" s="1"/>
  <c r="J14" i="4"/>
  <c r="O14" i="4"/>
  <c r="N14" i="4"/>
  <c r="M14" i="4"/>
  <c r="L14" i="4"/>
  <c r="O13" i="4"/>
  <c r="N13" i="4"/>
  <c r="M13" i="4"/>
  <c r="L13" i="4"/>
  <c r="K14" i="4"/>
  <c r="K13" i="4"/>
  <c r="K16" i="4" s="1"/>
  <c r="AS10" i="4"/>
  <c r="AQ10" i="4"/>
  <c r="AR10" i="4" s="1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K15" i="4" l="1"/>
  <c r="F15" i="4"/>
  <c r="H15" i="4"/>
  <c r="N15" i="4" s="1"/>
  <c r="L15" i="4"/>
  <c r="H16" i="4"/>
  <c r="M16" i="4" s="1"/>
  <c r="J16" i="4"/>
  <c r="O16" i="4"/>
  <c r="O15" i="4"/>
  <c r="J15" i="4"/>
  <c r="F16" i="4"/>
  <c r="AF10" i="4"/>
  <c r="P20" i="3"/>
  <c r="O20" i="3"/>
  <c r="M20" i="3"/>
  <c r="I20" i="3"/>
  <c r="H20" i="3"/>
  <c r="G20" i="3"/>
  <c r="P9" i="3"/>
  <c r="O9" i="3"/>
  <c r="M9" i="3"/>
  <c r="I9" i="3"/>
  <c r="G9" i="3"/>
  <c r="M15" i="4" l="1"/>
  <c r="N16" i="4"/>
  <c r="L16" i="4"/>
  <c r="AA23" i="1"/>
</calcChain>
</file>

<file path=xl/sharedStrings.xml><?xml version="1.0" encoding="utf-8"?>
<sst xmlns="http://schemas.openxmlformats.org/spreadsheetml/2006/main" count="828" uniqueCount="413">
  <si>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</si>
  <si>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</si>
  <si>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</si>
  <si>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</si>
  <si>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</si>
  <si>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</si>
  <si>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</si>
  <si>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</si>
  <si>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</si>
  <si>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</si>
  <si>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</si>
  <si>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</si>
  <si>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</si>
  <si>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</si>
  <si>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</si>
  <si>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</si>
  <si>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</si>
  <si>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</si>
  <si>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</si>
  <si>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</si>
  <si>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</si>
  <si>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</si>
  <si>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</si>
  <si>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</si>
  <si>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</si>
  <si>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</si>
  <si>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</si>
  <si>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</si>
  <si>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</si>
  <si>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</si>
  <si>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</si>
  <si>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</si>
  <si>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</si>
  <si>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</si>
  <si>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</si>
  <si>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</si>
  <si>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</si>
  <si>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</si>
  <si>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</si>
  <si>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</si>
  <si>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</si>
  <si>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</si>
  <si>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</si>
  <si>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</si>
  <si>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</si>
  <si>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</si>
  <si>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</si>
  <si>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</si>
  <si>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</si>
  <si>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</si>
  <si>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</si>
  <si>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</si>
  <si>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</si>
  <si>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</si>
  <si>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</si>
  <si>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</si>
  <si>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</si>
  <si>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</si>
  <si>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</si>
  <si>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</si>
  <si>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</si>
  <si>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</si>
  <si>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</si>
  <si>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</si>
  <si>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</si>
  <si>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</si>
  <si>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</si>
  <si>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</si>
  <si>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</si>
  <si>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</si>
  <si>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</si>
  <si>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</si>
  <si>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</si>
  <si>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</si>
  <si>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 xml:space="preserve">        Mitalit</t>
  </si>
  <si>
    <t>ykköspesis</t>
  </si>
  <si>
    <t>12.</t>
  </si>
  <si>
    <t>14.</t>
  </si>
  <si>
    <t>YKKÖSPESIS</t>
  </si>
  <si>
    <t>5/6</t>
  </si>
  <si>
    <t>0/1</t>
  </si>
  <si>
    <t>2/4</t>
  </si>
  <si>
    <t>4/8</t>
  </si>
  <si>
    <t>hSM</t>
  </si>
  <si>
    <t>Hannu Kiukkonen</t>
  </si>
  <si>
    <t>3.8.1984   Kauhajoki</t>
  </si>
  <si>
    <t>KoU  2</t>
  </si>
  <si>
    <t>suomensarja</t>
  </si>
  <si>
    <t>1.</t>
  </si>
  <si>
    <t>KylKai</t>
  </si>
  <si>
    <t>KoU</t>
  </si>
  <si>
    <t>KaKa</t>
  </si>
  <si>
    <t>11.</t>
  </si>
  <si>
    <t>Kiri</t>
  </si>
  <si>
    <t>JoMa</t>
  </si>
  <si>
    <t>0-0-1</t>
  </si>
  <si>
    <t>0-1-0</t>
  </si>
  <si>
    <t>KaKa = Kauhajoen Karhu  (1910),  kasvattajaseura</t>
  </si>
  <si>
    <t>KoU = Koskenkorvan Urheilijat  (1945)</t>
  </si>
  <si>
    <t>KylKai = Kylävuoren Kaiku, Kurikka</t>
  </si>
  <si>
    <t>Kiri = Jyväskylän Kiri  (1930)</t>
  </si>
  <si>
    <t>JoMa = Joensuun Maila  (1957)</t>
  </si>
  <si>
    <t>15.06. 2002  PattU - KoU  1-2  (4-0, 2-5, 0-0, 1-2)</t>
  </si>
  <si>
    <t>27.07. 2002  KoU - KiPa  1-0  (5-1, 1-1)</t>
  </si>
  <si>
    <t>29.08. 2002  KoU - KiPa  2-0  (9-7, 10-5)</t>
  </si>
  <si>
    <t xml:space="preserve">  17 v 10 kk 12 pv</t>
  </si>
  <si>
    <t>5.  ottelu</t>
  </si>
  <si>
    <t xml:space="preserve">  17 v 11 kk 24 pv</t>
  </si>
  <si>
    <t>9.  ottelu</t>
  </si>
  <si>
    <t xml:space="preserve">  18 v   0 kk 26 pv</t>
  </si>
  <si>
    <t xml:space="preserve">  KL-%</t>
  </si>
  <si>
    <t>29.06. 2008  Raahe</t>
  </si>
  <si>
    <t xml:space="preserve">  0-1  (0-2, 2-2)</t>
  </si>
  <si>
    <t>3v</t>
  </si>
  <si>
    <t>Jussi Järvinen</t>
  </si>
  <si>
    <t>4830</t>
  </si>
  <si>
    <t xml:space="preserve">  2-0  (6-3, 23-6)</t>
  </si>
  <si>
    <t>Itä</t>
  </si>
  <si>
    <t>Mikko Kuosmanen</t>
  </si>
  <si>
    <t>4994</t>
  </si>
  <si>
    <t>22.07. 2012  Sotkamo</t>
  </si>
  <si>
    <t xml:space="preserve">  1-2  (5-1, 5-10, 0-3)</t>
  </si>
  <si>
    <t>2v</t>
  </si>
  <si>
    <t>5214</t>
  </si>
  <si>
    <t>14.07. 2013  Hyvinkää</t>
  </si>
  <si>
    <t xml:space="preserve">  0-2  (1-2, 0-1)</t>
  </si>
  <si>
    <t>jok</t>
  </si>
  <si>
    <t>5621</t>
  </si>
  <si>
    <t>28.06. 2015  Hyvinkää</t>
  </si>
  <si>
    <t>Mikko Huotari</t>
  </si>
  <si>
    <t>4409</t>
  </si>
  <si>
    <t>23 v  10 kk  26 pv</t>
  </si>
  <si>
    <t>B - POJAT</t>
  </si>
  <si>
    <t>13.07. 2001  Hamina</t>
  </si>
  <si>
    <t xml:space="preserve">  2-1  (2-0, 2-4, 0-0, 4-3)</t>
  </si>
  <si>
    <t>1v</t>
  </si>
  <si>
    <t>II p</t>
  </si>
  <si>
    <t>Kimmo Salminen</t>
  </si>
  <si>
    <t>1237</t>
  </si>
  <si>
    <t>A - POJAT</t>
  </si>
  <si>
    <t>29.06. 2002  Seinäjoki</t>
  </si>
  <si>
    <t xml:space="preserve">  2-1  (4-0, 0-6, 1-0)</t>
  </si>
  <si>
    <t>Juha Liljeqvist</t>
  </si>
  <si>
    <t>2763</t>
  </si>
  <si>
    <t>02.08. 2003  Sotkamo</t>
  </si>
  <si>
    <t xml:space="preserve">  1-0  (2-2, 4-2)</t>
  </si>
  <si>
    <t>Tero Lehtinen</t>
  </si>
  <si>
    <t>2665</t>
  </si>
  <si>
    <t>19.06. 2004  Hyvinkää</t>
  </si>
  <si>
    <t xml:space="preserve">  2-0  (4-1, 11-10)</t>
  </si>
  <si>
    <t>I p</t>
  </si>
  <si>
    <t>Matti Iivarinen</t>
  </si>
  <si>
    <t>1435</t>
  </si>
  <si>
    <t>23.07. 2005  Oulu</t>
  </si>
  <si>
    <t xml:space="preserve">  2-1  (0-2, 3-2, 0-0, 2-1)</t>
  </si>
  <si>
    <t>Juha Luhtavaara</t>
  </si>
  <si>
    <t>1462</t>
  </si>
  <si>
    <t xml:space="preserve"> LIITTO - LEHDISTÖ - KORTTI</t>
  </si>
  <si>
    <t xml:space="preserve">  Tulos</t>
  </si>
  <si>
    <t>17.06. 2011  Alajärvi</t>
  </si>
  <si>
    <t xml:space="preserve">  2-0  (3-1, 8-4)</t>
  </si>
  <si>
    <t>Lehdistö</t>
  </si>
  <si>
    <t>26 v  10 kk  14 pv</t>
  </si>
  <si>
    <t>4/7</t>
  </si>
  <si>
    <t>1/1</t>
  </si>
  <si>
    <t>2/3</t>
  </si>
  <si>
    <t>04.07. 2010  Helsinki</t>
  </si>
  <si>
    <t>2/5</t>
  </si>
  <si>
    <t>0/2</t>
  </si>
  <si>
    <t>4/5</t>
  </si>
  <si>
    <t>2/2</t>
  </si>
  <si>
    <t>4/6</t>
  </si>
  <si>
    <t xml:space="preserve">  1-2  (1-2, 1-0, 0-1)</t>
  </si>
  <si>
    <t>1/4</t>
  </si>
  <si>
    <t>3/6</t>
  </si>
  <si>
    <t>6/9</t>
  </si>
  <si>
    <t>7/9</t>
  </si>
  <si>
    <t>2/6</t>
  </si>
  <si>
    <t>18/30</t>
  </si>
  <si>
    <t>4/4</t>
  </si>
  <si>
    <t>9/11</t>
  </si>
  <si>
    <t>3/5</t>
  </si>
  <si>
    <t>0/3</t>
  </si>
  <si>
    <t>1/3</t>
  </si>
  <si>
    <t>3/3</t>
  </si>
  <si>
    <t>3/4</t>
  </si>
  <si>
    <t>5/8</t>
  </si>
  <si>
    <t>5/12</t>
  </si>
  <si>
    <t>3/7</t>
  </si>
  <si>
    <t>3-2  KiPa</t>
  </si>
  <si>
    <t>1-3  SoJy</t>
  </si>
  <si>
    <t>0-2  Tahko</t>
  </si>
  <si>
    <t>3-2  Tahko</t>
  </si>
  <si>
    <t>0-3  SoJy</t>
  </si>
  <si>
    <t>2-0  PattU</t>
  </si>
  <si>
    <t>2-4  ViVe</t>
  </si>
  <si>
    <t>Jatkosarja  4.</t>
  </si>
  <si>
    <t>3-2  NJ (pist.)</t>
  </si>
  <si>
    <t>Jatkosarja  8.</t>
  </si>
  <si>
    <t>4-1  PuPe</t>
  </si>
  <si>
    <t>2-4  KiPe</t>
  </si>
  <si>
    <t>2-1  PattU</t>
  </si>
  <si>
    <t>0/5</t>
  </si>
  <si>
    <t>0/0</t>
  </si>
  <si>
    <t>0-4  SoJy</t>
  </si>
  <si>
    <t>5/7</t>
  </si>
  <si>
    <t xml:space="preserve">       Runkosarja TOP-30</t>
  </si>
  <si>
    <t>15.</t>
  </si>
  <si>
    <t>18.</t>
  </si>
  <si>
    <t>16.</t>
  </si>
  <si>
    <t>20.</t>
  </si>
  <si>
    <t>13.</t>
  </si>
  <si>
    <t>24.</t>
  </si>
  <si>
    <t>28.</t>
  </si>
  <si>
    <t>30.</t>
  </si>
  <si>
    <t>26.</t>
  </si>
  <si>
    <t>17.</t>
  </si>
  <si>
    <t>Ylempi loppusarja TOP-10</t>
  </si>
  <si>
    <t xml:space="preserve"> Poikapesäpalloilija  2002, 2003     &lt;&gt;     Vuoden jokeri  2015</t>
  </si>
  <si>
    <t>42.</t>
  </si>
  <si>
    <t>83.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</si>
  <si>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</si>
  <si>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</si>
  <si>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</si>
  <si>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</si>
  <si>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</si>
  <si>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</si>
  <si>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</si>
  <si>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</si>
  <si>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17/30</t>
  </si>
  <si>
    <t>1/6</t>
  </si>
  <si>
    <t>97.</t>
  </si>
  <si>
    <t>40.</t>
  </si>
  <si>
    <t>84.</t>
  </si>
  <si>
    <t xml:space="preserve"> RUNKOSARJA, KA / OTT</t>
  </si>
  <si>
    <t>IKÄ</t>
  </si>
  <si>
    <t>TEHO</t>
  </si>
  <si>
    <t xml:space="preserve"> PLAY OFF,  KA / OTT</t>
  </si>
  <si>
    <t xml:space="preserve"> 300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</si>
  <si>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</si>
  <si>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</si>
  <si>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</si>
  <si>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</si>
  <si>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</si>
  <si>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</si>
  <si>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</si>
  <si>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</si>
  <si>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>129.</t>
  </si>
  <si>
    <t>157.</t>
  </si>
  <si>
    <t xml:space="preserve"> 1979 - 2010</t>
  </si>
  <si>
    <t>136.</t>
  </si>
  <si>
    <t xml:space="preserve"> 1979 - 2011</t>
  </si>
  <si>
    <t>77.</t>
  </si>
  <si>
    <t>115.</t>
  </si>
  <si>
    <t xml:space="preserve"> 1979 - 2012</t>
  </si>
  <si>
    <t>58.</t>
  </si>
  <si>
    <t xml:space="preserve"> 1979 - 2013</t>
  </si>
  <si>
    <t xml:space="preserve"> 1979 - 2014</t>
  </si>
  <si>
    <t>88.</t>
  </si>
  <si>
    <t xml:space="preserve"> 1979 - 2015</t>
  </si>
  <si>
    <t>82.</t>
  </si>
  <si>
    <t>63.</t>
  </si>
  <si>
    <t>118.</t>
  </si>
  <si>
    <t>64.</t>
  </si>
  <si>
    <t>95.</t>
  </si>
  <si>
    <t>49.</t>
  </si>
  <si>
    <t>35.</t>
  </si>
  <si>
    <t>299.</t>
  </si>
  <si>
    <t>174.</t>
  </si>
  <si>
    <t>149.</t>
  </si>
  <si>
    <t>159.</t>
  </si>
  <si>
    <t>168.</t>
  </si>
  <si>
    <t>131.</t>
  </si>
  <si>
    <t>120.</t>
  </si>
  <si>
    <t>127.</t>
  </si>
  <si>
    <t>135.</t>
  </si>
  <si>
    <t>128.</t>
  </si>
  <si>
    <t>99.</t>
  </si>
  <si>
    <t>101.</t>
  </si>
  <si>
    <t>87.</t>
  </si>
  <si>
    <t>91.</t>
  </si>
  <si>
    <t>94.</t>
  </si>
  <si>
    <t>210.</t>
  </si>
  <si>
    <t>92.</t>
  </si>
  <si>
    <t>54.</t>
  </si>
  <si>
    <t>55.</t>
  </si>
  <si>
    <t>59.</t>
  </si>
  <si>
    <t>52.</t>
  </si>
  <si>
    <t>239.</t>
  </si>
  <si>
    <t>154.</t>
  </si>
  <si>
    <t>167.</t>
  </si>
  <si>
    <t>171.</t>
  </si>
  <si>
    <t>121.</t>
  </si>
  <si>
    <t>116.</t>
  </si>
  <si>
    <t>114.</t>
  </si>
  <si>
    <t>79.</t>
  </si>
  <si>
    <t>237.</t>
  </si>
  <si>
    <t>146.</t>
  </si>
  <si>
    <t>133.</t>
  </si>
  <si>
    <t>143.</t>
  </si>
  <si>
    <t>151.</t>
  </si>
  <si>
    <t>90.</t>
  </si>
  <si>
    <t>96.</t>
  </si>
  <si>
    <t>317.</t>
  </si>
  <si>
    <t>214.</t>
  </si>
  <si>
    <t>186.</t>
  </si>
  <si>
    <t>196.</t>
  </si>
  <si>
    <t>204.</t>
  </si>
  <si>
    <t>150.</t>
  </si>
  <si>
    <t>124.</t>
  </si>
  <si>
    <t>98.</t>
  </si>
  <si>
    <t>72.</t>
  </si>
  <si>
    <t xml:space="preserve"> Lyöjätilasto</t>
  </si>
  <si>
    <t>283. ottelu</t>
  </si>
  <si>
    <t xml:space="preserve"> SIJOITUS</t>
  </si>
  <si>
    <t xml:space="preserve"> 1979 - 2001</t>
  </si>
  <si>
    <t xml:space="preserve"> Tehotilasto</t>
  </si>
  <si>
    <t xml:space="preserve"> 500</t>
  </si>
  <si>
    <t xml:space="preserve"> Kärkilyöjätilasto</t>
  </si>
  <si>
    <t xml:space="preserve"> 100</t>
  </si>
  <si>
    <t xml:space="preserve">  65. ottelu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</si>
  <si>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</si>
  <si>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</si>
  <si>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</si>
  <si>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</si>
  <si>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257.   14.07. 2011  Tahko - Kiri  1-0</t>
  </si>
  <si>
    <t>26 v 11 kk 11 pv</t>
  </si>
  <si>
    <t>116.   29.06. 2012  Kiri - JoMa  2-1</t>
  </si>
  <si>
    <t>220. ottelu</t>
  </si>
  <si>
    <t xml:space="preserve">  54.   07.07. 2015  KPL - Kiri  1-2</t>
  </si>
  <si>
    <t>285. ottelu</t>
  </si>
  <si>
    <t xml:space="preserve">  81.   12.07. 2015  KoU - Kiri  0-2</t>
  </si>
  <si>
    <t>130.   13.06. 2013  JoMa - KaMa  2-0</t>
  </si>
  <si>
    <t>240. ottelu</t>
  </si>
  <si>
    <t>1475.</t>
  </si>
  <si>
    <t>660.</t>
  </si>
  <si>
    <t>422.</t>
  </si>
  <si>
    <t>372.</t>
  </si>
  <si>
    <t>374.</t>
  </si>
  <si>
    <t>248.</t>
  </si>
  <si>
    <t>224.</t>
  </si>
  <si>
    <t>181.</t>
  </si>
  <si>
    <t>144.</t>
  </si>
  <si>
    <t>86.</t>
  </si>
  <si>
    <t>80.</t>
  </si>
  <si>
    <t>41.</t>
  </si>
  <si>
    <t>1369.</t>
  </si>
  <si>
    <t>980.</t>
  </si>
  <si>
    <t>874.</t>
  </si>
  <si>
    <t>671.</t>
  </si>
  <si>
    <t>685.</t>
  </si>
  <si>
    <t>476.</t>
  </si>
  <si>
    <t>371.</t>
  </si>
  <si>
    <t>302.</t>
  </si>
  <si>
    <t>260.</t>
  </si>
  <si>
    <t>209.</t>
  </si>
  <si>
    <t>177.</t>
  </si>
  <si>
    <t>161.</t>
  </si>
  <si>
    <t>1454.</t>
  </si>
  <si>
    <t>826.</t>
  </si>
  <si>
    <t>629.</t>
  </si>
  <si>
    <t>511.</t>
  </si>
  <si>
    <t>517.</t>
  </si>
  <si>
    <t>365.</t>
  </si>
  <si>
    <t>305.</t>
  </si>
  <si>
    <t>252.</t>
  </si>
  <si>
    <t>208.</t>
  </si>
  <si>
    <t>185.</t>
  </si>
  <si>
    <t>119.</t>
  </si>
  <si>
    <t>69.</t>
  </si>
  <si>
    <t>1532.</t>
  </si>
  <si>
    <t>1051.</t>
  </si>
  <si>
    <t>816.</t>
  </si>
  <si>
    <t>652.</t>
  </si>
  <si>
    <t>659.</t>
  </si>
  <si>
    <t>539.</t>
  </si>
  <si>
    <t>449.</t>
  </si>
  <si>
    <t>368.</t>
  </si>
  <si>
    <t>238.</t>
  </si>
  <si>
    <t>191.</t>
  </si>
  <si>
    <t>163.</t>
  </si>
  <si>
    <t>156.</t>
  </si>
  <si>
    <t>834.</t>
  </si>
  <si>
    <t>631.</t>
  </si>
  <si>
    <t>509.</t>
  </si>
  <si>
    <t>455.</t>
  </si>
  <si>
    <t>471.</t>
  </si>
  <si>
    <t>256.</t>
  </si>
  <si>
    <t>137.</t>
  </si>
  <si>
    <t>110.</t>
  </si>
  <si>
    <t xml:space="preserve">    47.   23.08. 2015  KPL - Kiri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</si>
  <si>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</si>
  <si>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</si>
  <si>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</si>
  <si>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</si>
  <si>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</si>
  <si>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</si>
  <si>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</si>
  <si>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Koskenkorvan Urheilijat</t>
  </si>
  <si>
    <t>Jyväskylän Kiri</t>
  </si>
  <si>
    <t>Joensuun Maila</t>
  </si>
  <si>
    <t>OSUUS</t>
  </si>
  <si>
    <t>YLEISÖENNÄTYS  KOTONA</t>
  </si>
  <si>
    <t>YLEISÖENNÄTYS  VIERAISSA</t>
  </si>
  <si>
    <t>154.   10.06. 2012  Tahko - Kiri  2-1</t>
  </si>
  <si>
    <t>SIJA</t>
  </si>
  <si>
    <t>KATSOJIA</t>
  </si>
  <si>
    <t>KA / PELI</t>
  </si>
  <si>
    <t>408.   26.08. 2007  KoU - ViVe  2-1,  jatkosarja 7/7</t>
  </si>
  <si>
    <t>RS JA YLS</t>
  </si>
  <si>
    <t>525 557</t>
  </si>
  <si>
    <t>50.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</si>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</sst>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0" fillId="3" borderId="0" xfId="0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9" borderId="4" xfId="2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5" fillId="3" borderId="3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3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2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7109375" style="59" customWidth="1"/>
    <col min="4" max="4" width="9.5703125" style="60" customWidth="1"/>
    <col min="5" max="12" width="5.7109375" style="59" customWidth="1"/>
    <col min="13" max="13" width="6" style="59" customWidth="1"/>
    <col min="14" max="14" width="9.7109375" style="59" customWidth="1"/>
    <col min="15" max="15" width="0.7109375" style="29" customWidth="1"/>
    <col min="16" max="19" width="6.28515625" style="29" customWidth="1"/>
    <col min="20" max="20" width="0.7109375" style="29" customWidth="1"/>
    <col min="21" max="25" width="5.7109375" style="59" customWidth="1"/>
    <col min="26" max="26" width="9.7109375" style="59" customWidth="1"/>
    <col min="27" max="27" width="0.7109375" style="59" customWidth="1"/>
    <col min="28" max="31" width="6.28515625" style="59" customWidth="1"/>
    <col min="32" max="32" width="0.7109375" style="59" customWidth="1"/>
    <col min="33" max="33" width="13.7109375" style="59" customWidth="1"/>
    <col min="34" max="34" width="13.42578125" style="59" customWidth="1"/>
    <col min="35" max="35" width="13" style="59" customWidth="1"/>
    <col min="36" max="36" width="13.28515625" style="59" customWidth="1"/>
    <col min="37" max="37" width="0.7109375" style="59" customWidth="1"/>
    <col min="38" max="38" width="6.85546875" style="59" customWidth="1"/>
    <col min="39" max="39" width="6.28515625" style="59" customWidth="1"/>
    <col min="40" max="43" width="5.7109375" style="59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84</v>
      </c>
      <c r="C1" s="6"/>
      <c r="D1" s="7"/>
      <c r="E1" s="108" t="s">
        <v>85</v>
      </c>
      <c r="F1" s="115"/>
      <c r="G1" s="8"/>
      <c r="H1" s="8"/>
      <c r="I1" s="6"/>
      <c r="J1" s="6"/>
      <c r="K1" s="6"/>
      <c r="L1" s="8"/>
      <c r="M1" s="6"/>
      <c r="N1" s="6"/>
      <c r="O1" s="6"/>
      <c r="P1" s="116"/>
      <c r="Q1" s="116"/>
      <c r="R1" s="116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206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95"/>
      <c r="AA2" s="20"/>
      <c r="AB2" s="23" t="s">
        <v>217</v>
      </c>
      <c r="AC2" s="21"/>
      <c r="AD2" s="15"/>
      <c r="AE2" s="22"/>
      <c r="AF2" s="20"/>
      <c r="AG2" s="23" t="s">
        <v>64</v>
      </c>
      <c r="AH2" s="15"/>
      <c r="AI2" s="15"/>
      <c r="AJ2" s="16"/>
      <c r="AK2" s="20"/>
      <c r="AL2" s="23" t="s">
        <v>63</v>
      </c>
      <c r="AM2" s="21"/>
      <c r="AN2" s="15"/>
      <c r="AO2" s="181" t="s">
        <v>74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57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57</v>
      </c>
      <c r="AE3" s="19" t="s">
        <v>17</v>
      </c>
      <c r="AF3" s="25"/>
      <c r="AG3" s="19" t="s">
        <v>59</v>
      </c>
      <c r="AH3" s="19" t="s">
        <v>60</v>
      </c>
      <c r="AI3" s="16" t="s">
        <v>65</v>
      </c>
      <c r="AJ3" s="19" t="s">
        <v>61</v>
      </c>
      <c r="AK3" s="25"/>
      <c r="AL3" s="19" t="s">
        <v>23</v>
      </c>
      <c r="AM3" s="19" t="s">
        <v>24</v>
      </c>
      <c r="AN3" s="16" t="s">
        <v>83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117">
        <v>2001</v>
      </c>
      <c r="C4" s="117" t="s">
        <v>58</v>
      </c>
      <c r="D4" s="118" t="s">
        <v>86</v>
      </c>
      <c r="E4" s="119"/>
      <c r="F4" s="119" t="s">
        <v>87</v>
      </c>
      <c r="G4" s="120"/>
      <c r="H4" s="121"/>
      <c r="I4" s="117"/>
      <c r="J4" s="117"/>
      <c r="K4" s="117"/>
      <c r="L4" s="117"/>
      <c r="M4" s="117"/>
      <c r="N4" s="117"/>
      <c r="O4" s="25"/>
      <c r="P4" s="19"/>
      <c r="Q4" s="19"/>
      <c r="R4" s="19"/>
      <c r="S4" s="19"/>
      <c r="T4" s="29"/>
      <c r="U4" s="26"/>
      <c r="V4" s="26"/>
      <c r="W4" s="26"/>
      <c r="X4" s="26"/>
      <c r="Y4" s="26"/>
      <c r="Z4" s="31"/>
      <c r="AA4" s="25"/>
      <c r="AB4" s="19"/>
      <c r="AC4" s="19"/>
      <c r="AD4" s="19"/>
      <c r="AE4" s="19"/>
      <c r="AF4" s="25"/>
      <c r="AG4" s="5"/>
      <c r="AH4" s="5"/>
      <c r="AI4" s="5"/>
      <c r="AJ4" s="5"/>
      <c r="AK4" s="25"/>
      <c r="AL4" s="26"/>
      <c r="AM4" s="5"/>
      <c r="AN4" s="111"/>
      <c r="AO4" s="27"/>
      <c r="AP4" s="30"/>
      <c r="AQ4" s="26"/>
      <c r="AR4" s="40"/>
    </row>
    <row r="5" spans="1:44" s="4" customFormat="1" ht="15" customHeight="1" x14ac:dyDescent="0.25">
      <c r="A5" s="2"/>
      <c r="B5" s="117">
        <v>2002</v>
      </c>
      <c r="C5" s="117" t="s">
        <v>88</v>
      </c>
      <c r="D5" s="118" t="s">
        <v>89</v>
      </c>
      <c r="E5" s="119"/>
      <c r="F5" s="119" t="s">
        <v>87</v>
      </c>
      <c r="G5" s="120"/>
      <c r="H5" s="121"/>
      <c r="I5" s="117"/>
      <c r="J5" s="117"/>
      <c r="K5" s="117"/>
      <c r="L5" s="117"/>
      <c r="M5" s="117"/>
      <c r="N5" s="117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104"/>
      <c r="AA5" s="25"/>
      <c r="AB5" s="19"/>
      <c r="AC5" s="19"/>
      <c r="AD5" s="19"/>
      <c r="AE5" s="19"/>
      <c r="AF5" s="25"/>
      <c r="AG5" s="5"/>
      <c r="AH5" s="5"/>
      <c r="AI5" s="5"/>
      <c r="AJ5" s="5"/>
      <c r="AK5" s="25"/>
      <c r="AL5" s="26"/>
      <c r="AM5" s="5"/>
      <c r="AN5" s="111"/>
      <c r="AO5" s="27"/>
      <c r="AP5" s="30"/>
      <c r="AQ5" s="26"/>
      <c r="AR5" s="40"/>
    </row>
    <row r="6" spans="1:44" s="4" customFormat="1" ht="15" customHeight="1" x14ac:dyDescent="0.25">
      <c r="A6" s="2"/>
      <c r="B6" s="26">
        <v>2002</v>
      </c>
      <c r="C6" s="26" t="s">
        <v>37</v>
      </c>
      <c r="D6" s="33" t="s">
        <v>90</v>
      </c>
      <c r="E6" s="26">
        <v>6</v>
      </c>
      <c r="F6" s="26">
        <v>0</v>
      </c>
      <c r="G6" s="26">
        <v>1</v>
      </c>
      <c r="H6" s="26">
        <v>3</v>
      </c>
      <c r="I6" s="26">
        <v>17</v>
      </c>
      <c r="J6" s="26">
        <v>10</v>
      </c>
      <c r="K6" s="26">
        <v>5</v>
      </c>
      <c r="L6" s="26">
        <v>1</v>
      </c>
      <c r="M6" s="26">
        <v>1</v>
      </c>
      <c r="N6" s="31">
        <v>0.60699999999999998</v>
      </c>
      <c r="O6" s="25">
        <v>28.006589785831959</v>
      </c>
      <c r="P6" s="19"/>
      <c r="Q6" s="19"/>
      <c r="R6" s="19"/>
      <c r="S6" s="19"/>
      <c r="T6" s="25"/>
      <c r="U6" s="26">
        <v>8</v>
      </c>
      <c r="V6" s="26">
        <v>1</v>
      </c>
      <c r="W6" s="26">
        <v>4</v>
      </c>
      <c r="X6" s="26">
        <v>4</v>
      </c>
      <c r="Y6" s="26">
        <v>18</v>
      </c>
      <c r="Z6" s="31">
        <v>0.51400000000000001</v>
      </c>
      <c r="AA6" s="25"/>
      <c r="AB6" s="19"/>
      <c r="AC6" s="19"/>
      <c r="AD6" s="19"/>
      <c r="AE6" s="19"/>
      <c r="AF6" s="25"/>
      <c r="AG6" s="5" t="s">
        <v>189</v>
      </c>
      <c r="AH6" s="5" t="s">
        <v>190</v>
      </c>
      <c r="AI6" s="5" t="s">
        <v>191</v>
      </c>
      <c r="AJ6" s="5"/>
      <c r="AK6" s="25"/>
      <c r="AL6" s="26"/>
      <c r="AM6" s="5"/>
      <c r="AN6" s="111"/>
      <c r="AO6" s="27"/>
      <c r="AP6" s="30"/>
      <c r="AQ6" s="26"/>
      <c r="AR6" s="40"/>
    </row>
    <row r="7" spans="1:44" s="4" customFormat="1" ht="15" customHeight="1" x14ac:dyDescent="0.25">
      <c r="A7" s="2"/>
      <c r="B7" s="109">
        <v>2003</v>
      </c>
      <c r="C7" s="109" t="s">
        <v>77</v>
      </c>
      <c r="D7" s="110" t="s">
        <v>89</v>
      </c>
      <c r="E7" s="122"/>
      <c r="F7" s="122" t="s">
        <v>75</v>
      </c>
      <c r="G7" s="113"/>
      <c r="H7" s="34"/>
      <c r="I7" s="109"/>
      <c r="J7" s="109"/>
      <c r="K7" s="109"/>
      <c r="L7" s="109"/>
      <c r="M7" s="109"/>
      <c r="N7" s="109"/>
      <c r="O7" s="25">
        <v>0</v>
      </c>
      <c r="P7" s="19"/>
      <c r="Q7" s="19"/>
      <c r="R7" s="19"/>
      <c r="S7" s="19"/>
      <c r="T7" s="25"/>
      <c r="U7" s="26"/>
      <c r="V7" s="26"/>
      <c r="W7" s="26"/>
      <c r="X7" s="26"/>
      <c r="Y7" s="26"/>
      <c r="Z7" s="31"/>
      <c r="AA7" s="25"/>
      <c r="AB7" s="19"/>
      <c r="AC7" s="19"/>
      <c r="AD7" s="19"/>
      <c r="AE7" s="19"/>
      <c r="AF7" s="25"/>
      <c r="AG7" s="5"/>
      <c r="AH7" s="5"/>
      <c r="AI7" s="5"/>
      <c r="AJ7" s="5"/>
      <c r="AK7" s="25"/>
      <c r="AL7" s="26"/>
      <c r="AM7" s="5"/>
      <c r="AN7" s="111"/>
      <c r="AO7" s="27"/>
      <c r="AP7" s="30"/>
      <c r="AQ7" s="26"/>
      <c r="AR7" s="40"/>
    </row>
    <row r="8" spans="1:44" s="4" customFormat="1" ht="15" customHeight="1" x14ac:dyDescent="0.25">
      <c r="A8" s="2"/>
      <c r="B8" s="26">
        <v>2003</v>
      </c>
      <c r="C8" s="26" t="s">
        <v>36</v>
      </c>
      <c r="D8" s="33" t="s">
        <v>90</v>
      </c>
      <c r="E8" s="26">
        <v>25</v>
      </c>
      <c r="F8" s="26">
        <v>3</v>
      </c>
      <c r="G8" s="26">
        <v>29</v>
      </c>
      <c r="H8" s="26">
        <v>12</v>
      </c>
      <c r="I8" s="26">
        <v>64</v>
      </c>
      <c r="J8" s="26">
        <v>14</v>
      </c>
      <c r="K8" s="26">
        <v>1</v>
      </c>
      <c r="L8" s="26">
        <v>17</v>
      </c>
      <c r="M8" s="26">
        <v>32</v>
      </c>
      <c r="N8" s="31">
        <v>0.5</v>
      </c>
      <c r="O8" s="25">
        <v>128</v>
      </c>
      <c r="P8" s="19" t="s">
        <v>76</v>
      </c>
      <c r="Q8" s="19"/>
      <c r="R8" s="19" t="s">
        <v>207</v>
      </c>
      <c r="S8" s="19"/>
      <c r="T8" s="25"/>
      <c r="U8" s="26">
        <v>14</v>
      </c>
      <c r="V8" s="26">
        <v>1</v>
      </c>
      <c r="W8" s="26">
        <v>9</v>
      </c>
      <c r="X8" s="26">
        <v>7</v>
      </c>
      <c r="Y8" s="26">
        <v>31</v>
      </c>
      <c r="Z8" s="31">
        <v>0.41899999999999998</v>
      </c>
      <c r="AA8" s="25"/>
      <c r="AB8" s="19"/>
      <c r="AC8" s="19"/>
      <c r="AD8" s="19"/>
      <c r="AE8" s="19"/>
      <c r="AF8" s="25"/>
      <c r="AG8" s="5" t="s">
        <v>199</v>
      </c>
      <c r="AH8" s="5" t="s">
        <v>200</v>
      </c>
      <c r="AI8" s="5" t="s">
        <v>201</v>
      </c>
      <c r="AJ8" s="5"/>
      <c r="AK8" s="25"/>
      <c r="AL8" s="26"/>
      <c r="AM8" s="5"/>
      <c r="AN8" s="111"/>
      <c r="AO8" s="27"/>
      <c r="AP8" s="30"/>
      <c r="AQ8" s="26">
        <v>1</v>
      </c>
      <c r="AR8" s="40"/>
    </row>
    <row r="9" spans="1:44" s="4" customFormat="1" ht="15" customHeight="1" x14ac:dyDescent="0.25">
      <c r="A9" s="2"/>
      <c r="B9" s="109">
        <v>2004</v>
      </c>
      <c r="C9" s="109" t="s">
        <v>40</v>
      </c>
      <c r="D9" s="110" t="s">
        <v>91</v>
      </c>
      <c r="E9" s="122"/>
      <c r="F9" s="122" t="s">
        <v>75</v>
      </c>
      <c r="G9" s="113"/>
      <c r="H9" s="34"/>
      <c r="I9" s="109"/>
      <c r="J9" s="109"/>
      <c r="K9" s="109"/>
      <c r="L9" s="109"/>
      <c r="M9" s="109"/>
      <c r="N9" s="109"/>
      <c r="O9" s="25">
        <v>0</v>
      </c>
      <c r="P9" s="19"/>
      <c r="Q9" s="19"/>
      <c r="R9" s="19"/>
      <c r="S9" s="19"/>
      <c r="T9" s="25"/>
      <c r="U9" s="26"/>
      <c r="V9" s="26"/>
      <c r="W9" s="26"/>
      <c r="X9" s="26"/>
      <c r="Y9" s="26"/>
      <c r="Z9" s="31"/>
      <c r="AA9" s="25"/>
      <c r="AB9" s="19"/>
      <c r="AC9" s="19"/>
      <c r="AD9" s="19"/>
      <c r="AE9" s="19"/>
      <c r="AF9" s="25"/>
      <c r="AG9" s="5"/>
      <c r="AH9" s="5"/>
      <c r="AI9" s="5"/>
      <c r="AJ9" s="5"/>
      <c r="AK9" s="25"/>
      <c r="AL9" s="26"/>
      <c r="AM9" s="5"/>
      <c r="AN9" s="27">
        <v>1</v>
      </c>
      <c r="AO9" s="27"/>
      <c r="AP9" s="30"/>
      <c r="AQ9" s="26"/>
      <c r="AR9" s="40"/>
    </row>
    <row r="10" spans="1:44" s="4" customFormat="1" ht="15" customHeight="1" x14ac:dyDescent="0.25">
      <c r="A10" s="2"/>
      <c r="B10" s="26">
        <v>2004</v>
      </c>
      <c r="C10" s="26" t="s">
        <v>34</v>
      </c>
      <c r="D10" s="33" t="s">
        <v>90</v>
      </c>
      <c r="E10" s="26">
        <v>28</v>
      </c>
      <c r="F10" s="26">
        <v>2</v>
      </c>
      <c r="G10" s="26">
        <v>31</v>
      </c>
      <c r="H10" s="27">
        <v>6</v>
      </c>
      <c r="I10" s="26">
        <v>76</v>
      </c>
      <c r="J10" s="26">
        <v>20</v>
      </c>
      <c r="K10" s="26">
        <v>3</v>
      </c>
      <c r="L10" s="26">
        <v>20</v>
      </c>
      <c r="M10" s="26">
        <v>33</v>
      </c>
      <c r="N10" s="31">
        <v>0.442</v>
      </c>
      <c r="O10" s="25">
        <v>171.94570135746605</v>
      </c>
      <c r="P10" s="19" t="s">
        <v>208</v>
      </c>
      <c r="Q10" s="19"/>
      <c r="R10" s="19"/>
      <c r="S10" s="19"/>
      <c r="T10" s="25" t="e">
        <v>#DIV/0!</v>
      </c>
      <c r="U10" s="26">
        <v>7</v>
      </c>
      <c r="V10" s="26">
        <v>0</v>
      </c>
      <c r="W10" s="26">
        <v>6</v>
      </c>
      <c r="X10" s="26">
        <v>1</v>
      </c>
      <c r="Y10" s="26">
        <v>20</v>
      </c>
      <c r="Z10" s="31">
        <v>0.45500000000000002</v>
      </c>
      <c r="AA10" s="25"/>
      <c r="AB10" s="19"/>
      <c r="AC10" s="19"/>
      <c r="AD10" s="19"/>
      <c r="AE10" s="19"/>
      <c r="AF10" s="25"/>
      <c r="AG10" s="5" t="s">
        <v>198</v>
      </c>
      <c r="AH10" s="5"/>
      <c r="AI10" s="5"/>
      <c r="AJ10" s="5"/>
      <c r="AK10" s="25"/>
      <c r="AL10" s="26"/>
      <c r="AM10" s="5"/>
      <c r="AN10" s="111"/>
      <c r="AO10" s="27"/>
      <c r="AP10" s="30"/>
      <c r="AQ10" s="26"/>
      <c r="AR10" s="40"/>
    </row>
    <row r="11" spans="1:44" s="4" customFormat="1" ht="15" customHeight="1" x14ac:dyDescent="0.25">
      <c r="A11" s="2"/>
      <c r="B11" s="109">
        <v>2005</v>
      </c>
      <c r="C11" s="109" t="s">
        <v>34</v>
      </c>
      <c r="D11" s="110" t="s">
        <v>91</v>
      </c>
      <c r="E11" s="122"/>
      <c r="F11" s="122" t="s">
        <v>75</v>
      </c>
      <c r="G11" s="113"/>
      <c r="H11" s="34"/>
      <c r="I11" s="109"/>
      <c r="J11" s="109"/>
      <c r="K11" s="109"/>
      <c r="L11" s="109"/>
      <c r="M11" s="109"/>
      <c r="N11" s="109"/>
      <c r="O11" s="25"/>
      <c r="P11" s="19"/>
      <c r="Q11" s="19"/>
      <c r="R11" s="19"/>
      <c r="S11" s="19"/>
      <c r="T11" s="25" t="e">
        <v>#DIV/0!</v>
      </c>
      <c r="U11" s="26"/>
      <c r="V11" s="26"/>
      <c r="W11" s="26"/>
      <c r="X11" s="26"/>
      <c r="Y11" s="26"/>
      <c r="Z11" s="31"/>
      <c r="AA11" s="25"/>
      <c r="AB11" s="19"/>
      <c r="AC11" s="19"/>
      <c r="AD11" s="19"/>
      <c r="AE11" s="19"/>
      <c r="AF11" s="25"/>
      <c r="AG11" s="5"/>
      <c r="AH11" s="5"/>
      <c r="AI11" s="5"/>
      <c r="AJ11" s="5"/>
      <c r="AK11" s="25"/>
      <c r="AL11" s="26"/>
      <c r="AM11" s="5"/>
      <c r="AN11" s="27"/>
      <c r="AO11" s="27"/>
      <c r="AP11" s="30"/>
      <c r="AQ11" s="26"/>
      <c r="AR11" s="40"/>
    </row>
    <row r="12" spans="1:44" s="4" customFormat="1" ht="15" customHeight="1" x14ac:dyDescent="0.25">
      <c r="A12" s="2"/>
      <c r="B12" s="26">
        <v>2005</v>
      </c>
      <c r="C12" s="26" t="s">
        <v>92</v>
      </c>
      <c r="D12" s="33" t="s">
        <v>90</v>
      </c>
      <c r="E12" s="26">
        <v>23</v>
      </c>
      <c r="F12" s="26">
        <v>0</v>
      </c>
      <c r="G12" s="26">
        <v>10</v>
      </c>
      <c r="H12" s="26">
        <v>17</v>
      </c>
      <c r="I12" s="26">
        <v>50</v>
      </c>
      <c r="J12" s="26">
        <v>23</v>
      </c>
      <c r="K12" s="26">
        <v>6</v>
      </c>
      <c r="L12" s="26">
        <v>11</v>
      </c>
      <c r="M12" s="26">
        <v>10</v>
      </c>
      <c r="N12" s="31">
        <v>0.442</v>
      </c>
      <c r="O12" s="25">
        <v>113.12217194570135</v>
      </c>
      <c r="P12" s="19"/>
      <c r="Q12" s="19"/>
      <c r="R12" s="19"/>
      <c r="S12" s="19"/>
      <c r="T12" s="25" t="e">
        <v>#DIV/0!</v>
      </c>
      <c r="U12" s="26"/>
      <c r="V12" s="26"/>
      <c r="W12" s="26"/>
      <c r="X12" s="26"/>
      <c r="Y12" s="26"/>
      <c r="Z12" s="31"/>
      <c r="AA12" s="25"/>
      <c r="AB12" s="19"/>
      <c r="AC12" s="19"/>
      <c r="AD12" s="19"/>
      <c r="AE12" s="19"/>
      <c r="AF12" s="25"/>
      <c r="AG12" s="5"/>
      <c r="AH12" s="5"/>
      <c r="AI12" s="5"/>
      <c r="AJ12" s="5"/>
      <c r="AK12" s="25"/>
      <c r="AL12" s="26"/>
      <c r="AM12" s="5"/>
      <c r="AN12" s="111"/>
      <c r="AO12" s="27"/>
      <c r="AP12" s="30"/>
      <c r="AQ12" s="26"/>
      <c r="AR12" s="40"/>
    </row>
    <row r="13" spans="1:44" s="4" customFormat="1" ht="15" customHeight="1" x14ac:dyDescent="0.25">
      <c r="A13" s="2"/>
      <c r="B13" s="109">
        <v>2006</v>
      </c>
      <c r="C13" s="109" t="s">
        <v>38</v>
      </c>
      <c r="D13" s="110" t="s">
        <v>93</v>
      </c>
      <c r="E13" s="122"/>
      <c r="F13" s="122" t="s">
        <v>75</v>
      </c>
      <c r="G13" s="113"/>
      <c r="H13" s="34"/>
      <c r="I13" s="109"/>
      <c r="J13" s="109"/>
      <c r="K13" s="109"/>
      <c r="L13" s="109"/>
      <c r="M13" s="109"/>
      <c r="N13" s="109"/>
      <c r="O13" s="25">
        <v>0</v>
      </c>
      <c r="P13" s="19"/>
      <c r="Q13" s="19"/>
      <c r="R13" s="19"/>
      <c r="S13" s="19"/>
      <c r="T13" s="25" t="e">
        <v>#DIV/0!</v>
      </c>
      <c r="U13" s="26"/>
      <c r="V13" s="26"/>
      <c r="W13" s="26"/>
      <c r="X13" s="26"/>
      <c r="Y13" s="26"/>
      <c r="Z13" s="31"/>
      <c r="AA13" s="25"/>
      <c r="AB13" s="19"/>
      <c r="AC13" s="19"/>
      <c r="AD13" s="19"/>
      <c r="AE13" s="19"/>
      <c r="AF13" s="25"/>
      <c r="AG13" s="5"/>
      <c r="AH13" s="5"/>
      <c r="AI13" s="5"/>
      <c r="AJ13" s="5"/>
      <c r="AK13" s="25"/>
      <c r="AL13" s="26"/>
      <c r="AM13" s="5"/>
      <c r="AN13" s="111"/>
      <c r="AO13" s="27"/>
      <c r="AP13" s="30"/>
      <c r="AQ13" s="26"/>
      <c r="AR13" s="40"/>
    </row>
    <row r="14" spans="1:44" s="4" customFormat="1" ht="15" customHeight="1" x14ac:dyDescent="0.25">
      <c r="A14" s="2"/>
      <c r="B14" s="26">
        <v>2007</v>
      </c>
      <c r="C14" s="26" t="s">
        <v>36</v>
      </c>
      <c r="D14" s="33" t="s">
        <v>90</v>
      </c>
      <c r="E14" s="26">
        <v>26</v>
      </c>
      <c r="F14" s="26">
        <v>3</v>
      </c>
      <c r="G14" s="26">
        <v>36</v>
      </c>
      <c r="H14" s="26">
        <v>28</v>
      </c>
      <c r="I14" s="26">
        <v>115</v>
      </c>
      <c r="J14" s="26">
        <v>21</v>
      </c>
      <c r="K14" s="26">
        <v>11</v>
      </c>
      <c r="L14" s="26">
        <v>44</v>
      </c>
      <c r="M14" s="26">
        <v>39</v>
      </c>
      <c r="N14" s="31">
        <v>0.57499999999999996</v>
      </c>
      <c r="O14" s="25">
        <v>200.00000000000003</v>
      </c>
      <c r="P14" s="19" t="s">
        <v>209</v>
      </c>
      <c r="Q14" s="19" t="s">
        <v>216</v>
      </c>
      <c r="R14" s="19" t="s">
        <v>39</v>
      </c>
      <c r="S14" s="19"/>
      <c r="T14" s="25" t="e">
        <v>#DIV/0!</v>
      </c>
      <c r="U14" s="26">
        <v>12</v>
      </c>
      <c r="V14" s="26">
        <v>2</v>
      </c>
      <c r="W14" s="26">
        <v>12</v>
      </c>
      <c r="X14" s="26">
        <v>10</v>
      </c>
      <c r="Y14" s="26">
        <v>55</v>
      </c>
      <c r="Z14" s="31">
        <v>0.57299999999999995</v>
      </c>
      <c r="AA14" s="25"/>
      <c r="AB14" s="19" t="s">
        <v>35</v>
      </c>
      <c r="AC14" s="19"/>
      <c r="AD14" s="19"/>
      <c r="AE14" s="19"/>
      <c r="AF14" s="25"/>
      <c r="AG14" s="5" t="s">
        <v>196</v>
      </c>
      <c r="AH14" s="5" t="s">
        <v>193</v>
      </c>
      <c r="AI14" s="5" t="s">
        <v>197</v>
      </c>
      <c r="AJ14" s="5"/>
      <c r="AK14" s="25"/>
      <c r="AL14" s="26"/>
      <c r="AM14" s="5"/>
      <c r="AN14" s="111"/>
      <c r="AO14" s="27"/>
      <c r="AP14" s="30"/>
      <c r="AQ14" s="26">
        <v>1</v>
      </c>
      <c r="AR14" s="40"/>
    </row>
    <row r="15" spans="1:44" s="4" customFormat="1" ht="15" customHeight="1" x14ac:dyDescent="0.25">
      <c r="A15" s="2"/>
      <c r="B15" s="26">
        <v>2008</v>
      </c>
      <c r="C15" s="26" t="s">
        <v>92</v>
      </c>
      <c r="D15" s="33" t="s">
        <v>90</v>
      </c>
      <c r="E15" s="26">
        <v>24</v>
      </c>
      <c r="F15" s="26">
        <v>0</v>
      </c>
      <c r="G15" s="26">
        <v>12</v>
      </c>
      <c r="H15" s="26">
        <v>25</v>
      </c>
      <c r="I15" s="26">
        <v>120</v>
      </c>
      <c r="J15" s="26">
        <v>9</v>
      </c>
      <c r="K15" s="26">
        <v>40</v>
      </c>
      <c r="L15" s="26">
        <v>59</v>
      </c>
      <c r="M15" s="26">
        <v>12</v>
      </c>
      <c r="N15" s="31">
        <v>0.625</v>
      </c>
      <c r="O15" s="25">
        <v>192</v>
      </c>
      <c r="P15" s="19"/>
      <c r="Q15" s="19" t="s">
        <v>209</v>
      </c>
      <c r="R15" s="19" t="s">
        <v>210</v>
      </c>
      <c r="S15" s="19" t="s">
        <v>211</v>
      </c>
      <c r="T15" s="25" t="e">
        <v>#DIV/0!</v>
      </c>
      <c r="U15" s="26"/>
      <c r="V15" s="26"/>
      <c r="W15" s="26"/>
      <c r="X15" s="26"/>
      <c r="Y15" s="26"/>
      <c r="Z15" s="31"/>
      <c r="AA15" s="25"/>
      <c r="AB15" s="19"/>
      <c r="AC15" s="19"/>
      <c r="AD15" s="19"/>
      <c r="AE15" s="19"/>
      <c r="AF15" s="25"/>
      <c r="AG15" s="5"/>
      <c r="AH15" s="5"/>
      <c r="AI15" s="5"/>
      <c r="AJ15" s="5"/>
      <c r="AK15" s="25"/>
      <c r="AL15" s="26">
        <v>1</v>
      </c>
      <c r="AM15" s="5"/>
      <c r="AN15" s="111"/>
      <c r="AO15" s="27"/>
      <c r="AP15" s="30"/>
      <c r="AQ15" s="26"/>
      <c r="AR15" s="40"/>
    </row>
    <row r="16" spans="1:44" s="4" customFormat="1" ht="15" customHeight="1" x14ac:dyDescent="0.25">
      <c r="A16" s="2"/>
      <c r="B16" s="26">
        <v>2009</v>
      </c>
      <c r="C16" s="26" t="s">
        <v>41</v>
      </c>
      <c r="D16" s="33" t="s">
        <v>90</v>
      </c>
      <c r="E16" s="26">
        <v>23</v>
      </c>
      <c r="F16" s="26">
        <v>2</v>
      </c>
      <c r="G16" s="27">
        <v>19</v>
      </c>
      <c r="H16" s="26">
        <v>18</v>
      </c>
      <c r="I16" s="26">
        <v>102</v>
      </c>
      <c r="J16" s="26">
        <v>13</v>
      </c>
      <c r="K16" s="26">
        <v>22</v>
      </c>
      <c r="L16" s="26">
        <v>46</v>
      </c>
      <c r="M16" s="26">
        <v>21</v>
      </c>
      <c r="N16" s="31">
        <v>0.56399999999999995</v>
      </c>
      <c r="O16" s="25">
        <v>180.85106382978725</v>
      </c>
      <c r="P16" s="19" t="s">
        <v>212</v>
      </c>
      <c r="Q16" s="19" t="s">
        <v>213</v>
      </c>
      <c r="R16" s="19" t="s">
        <v>208</v>
      </c>
      <c r="S16" s="19" t="s">
        <v>213</v>
      </c>
      <c r="T16" s="25" t="e">
        <v>#DIV/0!</v>
      </c>
      <c r="U16" s="26">
        <v>6</v>
      </c>
      <c r="V16" s="26">
        <v>0</v>
      </c>
      <c r="W16" s="27">
        <v>1</v>
      </c>
      <c r="X16" s="26">
        <v>3</v>
      </c>
      <c r="Y16" s="26">
        <v>30</v>
      </c>
      <c r="Z16" s="31">
        <v>0.63800000000000001</v>
      </c>
      <c r="AA16" s="25"/>
      <c r="AB16" s="19"/>
      <c r="AC16" s="19"/>
      <c r="AD16" s="19"/>
      <c r="AE16" s="19"/>
      <c r="AF16" s="25"/>
      <c r="AG16" s="5" t="s">
        <v>195</v>
      </c>
      <c r="AH16" s="5"/>
      <c r="AI16" s="5"/>
      <c r="AJ16" s="5"/>
      <c r="AK16" s="25"/>
      <c r="AL16" s="26"/>
      <c r="AM16" s="5"/>
      <c r="AN16" s="111"/>
      <c r="AO16" s="27"/>
      <c r="AP16" s="30"/>
      <c r="AQ16" s="26"/>
      <c r="AR16" s="40"/>
    </row>
    <row r="17" spans="1:44" s="4" customFormat="1" ht="15" customHeight="1" x14ac:dyDescent="0.25">
      <c r="A17" s="2"/>
      <c r="B17" s="26">
        <v>2010</v>
      </c>
      <c r="C17" s="26" t="s">
        <v>58</v>
      </c>
      <c r="D17" s="33" t="s">
        <v>93</v>
      </c>
      <c r="E17" s="26">
        <v>25</v>
      </c>
      <c r="F17" s="26">
        <v>1</v>
      </c>
      <c r="G17" s="27">
        <v>13</v>
      </c>
      <c r="H17" s="26">
        <v>18</v>
      </c>
      <c r="I17" s="26">
        <v>131</v>
      </c>
      <c r="J17" s="26">
        <v>16</v>
      </c>
      <c r="K17" s="26">
        <v>46</v>
      </c>
      <c r="L17" s="26">
        <v>55</v>
      </c>
      <c r="M17" s="26">
        <v>14</v>
      </c>
      <c r="N17" s="31">
        <v>0.65200000000000002</v>
      </c>
      <c r="O17" s="25">
        <v>200.92024539877301</v>
      </c>
      <c r="P17" s="19"/>
      <c r="Q17" s="19"/>
      <c r="R17" s="19"/>
      <c r="S17" s="19" t="s">
        <v>208</v>
      </c>
      <c r="T17" s="25" t="e">
        <v>#DIV/0!</v>
      </c>
      <c r="U17" s="26"/>
      <c r="V17" s="26"/>
      <c r="W17" s="26"/>
      <c r="X17" s="26"/>
      <c r="Y17" s="26"/>
      <c r="Z17" s="31"/>
      <c r="AA17" s="25"/>
      <c r="AB17" s="19"/>
      <c r="AC17" s="19"/>
      <c r="AD17" s="19"/>
      <c r="AE17" s="19"/>
      <c r="AF17" s="25"/>
      <c r="AG17" s="5"/>
      <c r="AH17" s="5"/>
      <c r="AI17" s="5"/>
      <c r="AJ17" s="5"/>
      <c r="AK17" s="25"/>
      <c r="AL17" s="26">
        <v>1</v>
      </c>
      <c r="AM17" s="5"/>
      <c r="AN17" s="111"/>
      <c r="AO17" s="27"/>
      <c r="AP17" s="30"/>
      <c r="AQ17" s="26"/>
      <c r="AR17" s="40"/>
    </row>
    <row r="18" spans="1:44" s="4" customFormat="1" ht="15" customHeight="1" x14ac:dyDescent="0.25">
      <c r="A18" s="2"/>
      <c r="B18" s="26">
        <v>2011</v>
      </c>
      <c r="C18" s="26" t="s">
        <v>35</v>
      </c>
      <c r="D18" s="33" t="s">
        <v>93</v>
      </c>
      <c r="E18" s="26">
        <v>26</v>
      </c>
      <c r="F18" s="26">
        <v>0</v>
      </c>
      <c r="G18" s="27">
        <v>12</v>
      </c>
      <c r="H18" s="26">
        <v>22</v>
      </c>
      <c r="I18" s="26">
        <v>141</v>
      </c>
      <c r="J18" s="26">
        <v>19</v>
      </c>
      <c r="K18" s="26">
        <v>45</v>
      </c>
      <c r="L18" s="26">
        <v>65</v>
      </c>
      <c r="M18" s="26">
        <v>12</v>
      </c>
      <c r="N18" s="31">
        <v>0.64100000000000001</v>
      </c>
      <c r="O18" s="25">
        <v>219.96879875195006</v>
      </c>
      <c r="P18" s="19"/>
      <c r="Q18" s="19"/>
      <c r="R18" s="19"/>
      <c r="S18" s="19" t="s">
        <v>92</v>
      </c>
      <c r="T18" s="25" t="e">
        <v>#DIV/0!</v>
      </c>
      <c r="U18" s="5"/>
      <c r="V18" s="26"/>
      <c r="W18" s="26"/>
      <c r="X18" s="26"/>
      <c r="Y18" s="26"/>
      <c r="Z18" s="31"/>
      <c r="AA18" s="25"/>
      <c r="AB18" s="19"/>
      <c r="AC18" s="19"/>
      <c r="AD18" s="19"/>
      <c r="AE18" s="19"/>
      <c r="AF18" s="25"/>
      <c r="AG18" s="5"/>
      <c r="AH18" s="5"/>
      <c r="AI18" s="5"/>
      <c r="AJ18" s="5"/>
      <c r="AK18" s="25"/>
      <c r="AL18" s="26"/>
      <c r="AM18" s="26">
        <v>1</v>
      </c>
      <c r="AN18" s="111"/>
      <c r="AO18" s="27"/>
      <c r="AP18" s="30"/>
      <c r="AQ18" s="26"/>
      <c r="AR18" s="40"/>
    </row>
    <row r="19" spans="1:44" s="4" customFormat="1" ht="15" customHeight="1" x14ac:dyDescent="0.25">
      <c r="A19" s="2"/>
      <c r="B19" s="26">
        <v>2012</v>
      </c>
      <c r="C19" s="26" t="s">
        <v>34</v>
      </c>
      <c r="D19" s="33" t="s">
        <v>93</v>
      </c>
      <c r="E19" s="26">
        <v>25</v>
      </c>
      <c r="F19" s="26">
        <v>1</v>
      </c>
      <c r="G19" s="27">
        <v>38</v>
      </c>
      <c r="H19" s="26">
        <v>17</v>
      </c>
      <c r="I19" s="26">
        <v>140</v>
      </c>
      <c r="J19" s="26">
        <v>15</v>
      </c>
      <c r="K19" s="26">
        <v>29</v>
      </c>
      <c r="L19" s="26">
        <v>57</v>
      </c>
      <c r="M19" s="30">
        <v>39</v>
      </c>
      <c r="N19" s="31">
        <v>0.61899999999999999</v>
      </c>
      <c r="O19" s="25">
        <v>226.17124394184168</v>
      </c>
      <c r="P19" s="19" t="s">
        <v>207</v>
      </c>
      <c r="Q19" s="19"/>
      <c r="R19" s="19" t="s">
        <v>76</v>
      </c>
      <c r="S19" s="19" t="s">
        <v>35</v>
      </c>
      <c r="T19" s="25" t="e">
        <v>#VALUE!</v>
      </c>
      <c r="U19" s="26">
        <v>4</v>
      </c>
      <c r="V19" s="26">
        <v>0</v>
      </c>
      <c r="W19" s="26">
        <v>2</v>
      </c>
      <c r="X19" s="26">
        <v>2</v>
      </c>
      <c r="Y19" s="26">
        <v>17</v>
      </c>
      <c r="Z19" s="31">
        <v>0.51500000000000001</v>
      </c>
      <c r="AA19" s="25"/>
      <c r="AB19" s="19"/>
      <c r="AC19" s="19"/>
      <c r="AD19" s="19"/>
      <c r="AE19" s="19"/>
      <c r="AF19" s="25"/>
      <c r="AG19" s="5" t="s">
        <v>204</v>
      </c>
      <c r="AH19" s="5"/>
      <c r="AI19" s="5"/>
      <c r="AJ19" s="5"/>
      <c r="AK19" s="25"/>
      <c r="AL19" s="26">
        <v>1</v>
      </c>
      <c r="AM19" s="5"/>
      <c r="AN19" s="111"/>
      <c r="AO19" s="27"/>
      <c r="AP19" s="30"/>
      <c r="AQ19" s="26"/>
      <c r="AR19" s="40"/>
    </row>
    <row r="20" spans="1:44" s="4" customFormat="1" ht="15" customHeight="1" x14ac:dyDescent="0.25">
      <c r="A20" s="2"/>
      <c r="B20" s="26">
        <v>2013</v>
      </c>
      <c r="C20" s="26" t="s">
        <v>36</v>
      </c>
      <c r="D20" s="33" t="s">
        <v>94</v>
      </c>
      <c r="E20" s="26">
        <v>26</v>
      </c>
      <c r="F20" s="26">
        <v>3</v>
      </c>
      <c r="G20" s="27">
        <v>23</v>
      </c>
      <c r="H20" s="26">
        <v>16</v>
      </c>
      <c r="I20" s="26">
        <v>127</v>
      </c>
      <c r="J20" s="26">
        <v>27</v>
      </c>
      <c r="K20" s="26">
        <v>32</v>
      </c>
      <c r="L20" s="26">
        <v>42</v>
      </c>
      <c r="M20" s="30">
        <v>26</v>
      </c>
      <c r="N20" s="31">
        <v>0.59619999999999995</v>
      </c>
      <c r="O20" s="123">
        <v>213.0157665213016</v>
      </c>
      <c r="P20" s="19" t="s">
        <v>215</v>
      </c>
      <c r="Q20" s="19"/>
      <c r="R20" s="19" t="s">
        <v>214</v>
      </c>
      <c r="S20" s="19" t="s">
        <v>208</v>
      </c>
      <c r="T20" s="123" t="e">
        <v>#DIV/0!</v>
      </c>
      <c r="U20" s="26">
        <v>10</v>
      </c>
      <c r="V20" s="26">
        <v>1</v>
      </c>
      <c r="W20" s="26">
        <v>12</v>
      </c>
      <c r="X20" s="26">
        <v>12</v>
      </c>
      <c r="Y20" s="26">
        <v>49</v>
      </c>
      <c r="Z20" s="31">
        <v>0.55100000000000005</v>
      </c>
      <c r="AA20" s="25"/>
      <c r="AB20" s="19" t="s">
        <v>40</v>
      </c>
      <c r="AC20" s="19" t="s">
        <v>58</v>
      </c>
      <c r="AD20" s="19" t="s">
        <v>40</v>
      </c>
      <c r="AE20" s="19"/>
      <c r="AF20" s="25"/>
      <c r="AG20" s="5" t="s">
        <v>192</v>
      </c>
      <c r="AH20" s="5" t="s">
        <v>193</v>
      </c>
      <c r="AI20" s="5" t="s">
        <v>194</v>
      </c>
      <c r="AJ20" s="5"/>
      <c r="AK20" s="25"/>
      <c r="AL20" s="26">
        <v>1</v>
      </c>
      <c r="AM20" s="26"/>
      <c r="AN20" s="111"/>
      <c r="AO20" s="27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2014</v>
      </c>
      <c r="C21" s="26" t="s">
        <v>76</v>
      </c>
      <c r="D21" s="33" t="s">
        <v>93</v>
      </c>
      <c r="E21" s="26">
        <v>9</v>
      </c>
      <c r="F21" s="26">
        <v>0</v>
      </c>
      <c r="G21" s="26">
        <v>9</v>
      </c>
      <c r="H21" s="26">
        <v>0</v>
      </c>
      <c r="I21" s="26">
        <v>30</v>
      </c>
      <c r="J21" s="26">
        <v>3</v>
      </c>
      <c r="K21" s="26">
        <v>2</v>
      </c>
      <c r="L21" s="26">
        <v>16</v>
      </c>
      <c r="M21" s="30">
        <v>9</v>
      </c>
      <c r="N21" s="31">
        <v>0.4</v>
      </c>
      <c r="O21" s="25">
        <v>75</v>
      </c>
      <c r="P21" s="19"/>
      <c r="Q21" s="19"/>
      <c r="R21" s="19"/>
      <c r="S21" s="19"/>
      <c r="T21" s="25" t="e">
        <v>#DIV/0!</v>
      </c>
      <c r="U21" s="26"/>
      <c r="V21" s="26"/>
      <c r="W21" s="26"/>
      <c r="X21" s="26"/>
      <c r="Y21" s="26"/>
      <c r="Z21" s="31"/>
      <c r="AA21" s="25"/>
      <c r="AB21" s="19"/>
      <c r="AC21" s="19"/>
      <c r="AD21" s="19"/>
      <c r="AE21" s="19"/>
      <c r="AF21" s="25"/>
      <c r="AG21" s="5"/>
      <c r="AH21" s="5"/>
      <c r="AI21" s="5"/>
      <c r="AJ21" s="5"/>
      <c r="AK21" s="25"/>
      <c r="AL21" s="26"/>
      <c r="AM21" s="5"/>
      <c r="AN21" s="111"/>
      <c r="AO21" s="27"/>
      <c r="AP21" s="30"/>
      <c r="AQ21" s="26"/>
      <c r="AR21" s="40"/>
    </row>
    <row r="22" spans="1:44" s="4" customFormat="1" ht="15" customHeight="1" x14ac:dyDescent="0.25">
      <c r="A22" s="2"/>
      <c r="B22" s="26">
        <v>2015</v>
      </c>
      <c r="C22" s="26" t="s">
        <v>37</v>
      </c>
      <c r="D22" s="33" t="s">
        <v>93</v>
      </c>
      <c r="E22" s="26">
        <v>30</v>
      </c>
      <c r="F22" s="26">
        <v>1</v>
      </c>
      <c r="G22" s="26">
        <v>91</v>
      </c>
      <c r="H22" s="26">
        <v>10</v>
      </c>
      <c r="I22" s="26">
        <v>158</v>
      </c>
      <c r="J22" s="26">
        <v>5</v>
      </c>
      <c r="K22" s="26">
        <v>15</v>
      </c>
      <c r="L22" s="26">
        <v>46</v>
      </c>
      <c r="M22" s="26">
        <v>92</v>
      </c>
      <c r="N22" s="28">
        <v>0.53369999999999995</v>
      </c>
      <c r="O22" s="86">
        <v>296</v>
      </c>
      <c r="P22" s="26" t="s">
        <v>36</v>
      </c>
      <c r="Q22" s="19"/>
      <c r="R22" s="26" t="s">
        <v>38</v>
      </c>
      <c r="S22" s="19" t="s">
        <v>77</v>
      </c>
      <c r="T22" s="25"/>
      <c r="U22" s="26">
        <v>10</v>
      </c>
      <c r="V22" s="26">
        <v>0</v>
      </c>
      <c r="W22" s="26">
        <v>16</v>
      </c>
      <c r="X22" s="26">
        <v>2</v>
      </c>
      <c r="Y22" s="26">
        <v>49</v>
      </c>
      <c r="Z22" s="31">
        <v>0.56299999999999994</v>
      </c>
      <c r="AA22" s="25"/>
      <c r="AB22" s="19" t="s">
        <v>40</v>
      </c>
      <c r="AC22" s="19"/>
      <c r="AD22" s="19"/>
      <c r="AE22" s="19" t="s">
        <v>35</v>
      </c>
      <c r="AF22" s="25"/>
      <c r="AG22" s="5" t="s">
        <v>189</v>
      </c>
      <c r="AH22" s="5" t="s">
        <v>190</v>
      </c>
      <c r="AI22" s="5" t="s">
        <v>191</v>
      </c>
      <c r="AJ22" s="5"/>
      <c r="AK22" s="25"/>
      <c r="AL22" s="26">
        <v>1</v>
      </c>
      <c r="AM22" s="5"/>
      <c r="AN22" s="111"/>
      <c r="AO22" s="27"/>
      <c r="AP22" s="30"/>
      <c r="AQ22" s="26"/>
      <c r="AR22" s="40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v>296</v>
      </c>
      <c r="F23" s="19">
        <v>16</v>
      </c>
      <c r="G23" s="19">
        <v>324</v>
      </c>
      <c r="H23" s="19">
        <v>192</v>
      </c>
      <c r="I23" s="19">
        <v>1271</v>
      </c>
      <c r="J23" s="19">
        <v>195</v>
      </c>
      <c r="K23" s="19">
        <v>257</v>
      </c>
      <c r="L23" s="19">
        <v>479</v>
      </c>
      <c r="M23" s="18">
        <v>340</v>
      </c>
      <c r="N23" s="35">
        <v>0.56614659448582372</v>
      </c>
      <c r="O23" s="124">
        <v>2245.0015815326533</v>
      </c>
      <c r="P23" s="74" t="s">
        <v>95</v>
      </c>
      <c r="Q23" s="74" t="s">
        <v>66</v>
      </c>
      <c r="R23" s="74" t="s">
        <v>96</v>
      </c>
      <c r="S23" s="74" t="s">
        <v>66</v>
      </c>
      <c r="T23" s="123" t="e">
        <v>#DIV/0!</v>
      </c>
      <c r="U23" s="19">
        <v>71</v>
      </c>
      <c r="V23" s="19">
        <v>5</v>
      </c>
      <c r="W23" s="19">
        <v>62</v>
      </c>
      <c r="X23" s="19">
        <v>41</v>
      </c>
      <c r="Y23" s="19">
        <v>269</v>
      </c>
      <c r="Z23" s="35">
        <v>0.53400000000000003</v>
      </c>
      <c r="AA23" s="88">
        <f>SUM(AA4:AA22)</f>
        <v>0</v>
      </c>
      <c r="AB23" s="74" t="s">
        <v>66</v>
      </c>
      <c r="AC23" s="74" t="s">
        <v>66</v>
      </c>
      <c r="AD23" s="74" t="s">
        <v>66</v>
      </c>
      <c r="AE23" s="74" t="s">
        <v>66</v>
      </c>
      <c r="AF23" s="25"/>
      <c r="AG23" s="74" t="s">
        <v>205</v>
      </c>
      <c r="AH23" s="74" t="s">
        <v>202</v>
      </c>
      <c r="AI23" s="74" t="s">
        <v>181</v>
      </c>
      <c r="AJ23" s="74" t="s">
        <v>203</v>
      </c>
      <c r="AK23" s="25"/>
      <c r="AL23" s="19">
        <v>5</v>
      </c>
      <c r="AM23" s="19">
        <v>1</v>
      </c>
      <c r="AN23" s="19">
        <v>1</v>
      </c>
      <c r="AO23" s="19">
        <v>0</v>
      </c>
      <c r="AP23" s="19">
        <v>0</v>
      </c>
      <c r="AQ23" s="19">
        <v>3</v>
      </c>
      <c r="AR23" s="40"/>
    </row>
    <row r="24" spans="1:44" s="4" customFormat="1" ht="15" customHeight="1" x14ac:dyDescent="0.25">
      <c r="A24" s="1"/>
      <c r="B24" s="17" t="s">
        <v>412</v>
      </c>
      <c r="C24" s="18"/>
      <c r="D24" s="16"/>
      <c r="E24" s="18"/>
      <c r="F24" s="15"/>
      <c r="G24" s="15" t="s">
        <v>411</v>
      </c>
      <c r="H24" s="15"/>
      <c r="I24" s="15"/>
      <c r="J24" s="15"/>
      <c r="K24" s="15"/>
      <c r="L24" s="15"/>
      <c r="M24" s="15"/>
      <c r="N24" s="95"/>
      <c r="O24" s="25"/>
      <c r="P24" s="23"/>
      <c r="Q24" s="21"/>
      <c r="R24" s="91"/>
      <c r="S24" s="92"/>
      <c r="T24" s="25"/>
      <c r="U24" s="18" t="s">
        <v>231</v>
      </c>
      <c r="V24" s="15" t="s">
        <v>219</v>
      </c>
      <c r="W24" s="15" t="s">
        <v>232</v>
      </c>
      <c r="X24" s="15" t="s">
        <v>233</v>
      </c>
      <c r="Y24" s="15" t="s">
        <v>220</v>
      </c>
      <c r="Z24" s="16"/>
      <c r="AA24" s="25"/>
      <c r="AB24" s="89"/>
      <c r="AC24" s="90"/>
      <c r="AD24" s="91"/>
      <c r="AE24" s="92"/>
      <c r="AF24" s="25"/>
      <c r="AG24" s="107">
        <v>0.71399999999999997</v>
      </c>
      <c r="AH24" s="93">
        <v>0</v>
      </c>
      <c r="AI24" s="93">
        <v>0.6</v>
      </c>
      <c r="AJ24" s="94">
        <v>0</v>
      </c>
      <c r="AK24" s="25"/>
      <c r="AL24" s="18"/>
      <c r="AM24" s="15"/>
      <c r="AN24" s="15"/>
      <c r="AO24" s="15"/>
      <c r="AP24" s="15"/>
      <c r="AQ24" s="16"/>
      <c r="AR24" s="40"/>
    </row>
    <row r="25" spans="1:44" ht="15" customHeight="1" x14ac:dyDescent="0.25">
      <c r="A25" s="2"/>
      <c r="B25" s="33" t="s">
        <v>2</v>
      </c>
      <c r="C25" s="30"/>
      <c r="D25" s="36">
        <v>1146</v>
      </c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7"/>
      <c r="P25" s="37"/>
      <c r="Q25" s="39"/>
      <c r="R25" s="37"/>
      <c r="S25" s="37"/>
      <c r="T25" s="25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5"/>
      <c r="AG25" s="37"/>
      <c r="AH25" s="37"/>
      <c r="AI25" s="37"/>
      <c r="AJ25" s="37"/>
      <c r="AK25" s="25"/>
      <c r="AL25" s="37"/>
      <c r="AM25" s="37"/>
      <c r="AN25" s="37"/>
      <c r="AO25" s="37"/>
      <c r="AP25" s="37"/>
      <c r="AQ25" s="37"/>
      <c r="AR25" s="40"/>
    </row>
    <row r="26" spans="1:44" s="4" customFormat="1" ht="14.2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9"/>
      <c r="P26" s="37"/>
      <c r="Q26" s="39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25"/>
      <c r="AG26" s="37"/>
      <c r="AH26" s="37"/>
      <c r="AI26" s="37"/>
      <c r="AJ26" s="37"/>
      <c r="AK26" s="25"/>
      <c r="AL26" s="37"/>
      <c r="AM26" s="37"/>
      <c r="AN26" s="37"/>
      <c r="AO26" s="37"/>
      <c r="AP26" s="37"/>
      <c r="AQ26" s="37"/>
      <c r="AR26" s="40"/>
    </row>
    <row r="27" spans="1:44" ht="15" customHeight="1" x14ac:dyDescent="0.25">
      <c r="A27" s="2"/>
      <c r="B27" s="23" t="s">
        <v>25</v>
      </c>
      <c r="C27" s="41"/>
      <c r="D27" s="41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37"/>
      <c r="K27" s="19" t="s">
        <v>27</v>
      </c>
      <c r="L27" s="19" t="s">
        <v>28</v>
      </c>
      <c r="M27" s="19" t="s">
        <v>29</v>
      </c>
      <c r="N27" s="19" t="s">
        <v>22</v>
      </c>
      <c r="O27" s="25"/>
      <c r="P27" s="42" t="s">
        <v>30</v>
      </c>
      <c r="Q27" s="13"/>
      <c r="R27" s="13"/>
      <c r="S27" s="13"/>
      <c r="T27" s="43"/>
      <c r="U27" s="43"/>
      <c r="V27" s="43"/>
      <c r="W27" s="43"/>
      <c r="X27" s="43"/>
      <c r="Y27" s="13"/>
      <c r="Z27" s="13"/>
      <c r="AA27" s="13"/>
      <c r="AB27" s="43"/>
      <c r="AC27" s="43"/>
      <c r="AD27" s="13"/>
      <c r="AE27" s="44"/>
      <c r="AF27" s="25"/>
      <c r="AG27" s="42" t="s">
        <v>68</v>
      </c>
      <c r="AH27" s="13"/>
      <c r="AI27" s="43"/>
      <c r="AJ27" s="44"/>
      <c r="AK27" s="25"/>
      <c r="AL27" s="11" t="s">
        <v>69</v>
      </c>
      <c r="AM27" s="13"/>
      <c r="AN27" s="13"/>
      <c r="AO27" s="13"/>
      <c r="AP27" s="13"/>
      <c r="AQ27" s="44"/>
      <c r="AR27" s="40"/>
    </row>
    <row r="28" spans="1:44" ht="15" customHeight="1" x14ac:dyDescent="0.25">
      <c r="A28" s="2"/>
      <c r="B28" s="42" t="s">
        <v>13</v>
      </c>
      <c r="C28" s="13"/>
      <c r="D28" s="44"/>
      <c r="E28" s="26">
        <v>296</v>
      </c>
      <c r="F28" s="26">
        <v>16</v>
      </c>
      <c r="G28" s="26">
        <v>324</v>
      </c>
      <c r="H28" s="26">
        <v>192</v>
      </c>
      <c r="I28" s="26">
        <v>1271</v>
      </c>
      <c r="J28" s="37"/>
      <c r="K28" s="45">
        <v>1.1486486486486487</v>
      </c>
      <c r="L28" s="45">
        <v>0.64864864864864868</v>
      </c>
      <c r="M28" s="45">
        <v>4.2939189189189193</v>
      </c>
      <c r="N28" s="28">
        <v>0.56614659448582372</v>
      </c>
      <c r="O28" s="25">
        <v>3608</v>
      </c>
      <c r="P28" s="194" t="s">
        <v>9</v>
      </c>
      <c r="Q28" s="232"/>
      <c r="R28" s="195" t="s">
        <v>102</v>
      </c>
      <c r="S28" s="195"/>
      <c r="T28" s="195"/>
      <c r="U28" s="195"/>
      <c r="V28" s="195"/>
      <c r="W28" s="195"/>
      <c r="X28" s="195"/>
      <c r="Y28" s="195"/>
      <c r="Z28" s="233"/>
      <c r="AA28" s="234" t="s">
        <v>11</v>
      </c>
      <c r="AB28" s="195"/>
      <c r="AC28" s="195"/>
      <c r="AD28" s="235" t="s">
        <v>105</v>
      </c>
      <c r="AE28" s="196"/>
      <c r="AF28" s="25"/>
      <c r="AG28" s="214"/>
      <c r="AH28" s="218"/>
      <c r="AI28" s="218"/>
      <c r="AJ28" s="196"/>
      <c r="AK28" s="25"/>
      <c r="AL28" s="194" t="s">
        <v>70</v>
      </c>
      <c r="AM28" s="233">
        <v>2015</v>
      </c>
      <c r="AN28" s="195"/>
      <c r="AO28" s="195"/>
      <c r="AP28" s="195"/>
      <c r="AQ28" s="196"/>
      <c r="AR28" s="40"/>
    </row>
    <row r="29" spans="1:44" ht="15" customHeight="1" x14ac:dyDescent="0.25">
      <c r="A29" s="2"/>
      <c r="B29" s="46" t="s">
        <v>15</v>
      </c>
      <c r="C29" s="47"/>
      <c r="D29" s="48"/>
      <c r="E29" s="26">
        <v>71</v>
      </c>
      <c r="F29" s="26">
        <v>5</v>
      </c>
      <c r="G29" s="26">
        <v>62</v>
      </c>
      <c r="H29" s="26">
        <v>41</v>
      </c>
      <c r="I29" s="26">
        <v>269</v>
      </c>
      <c r="J29" s="37"/>
      <c r="K29" s="45">
        <v>0.94366197183098588</v>
      </c>
      <c r="L29" s="45">
        <v>0.57746478873239437</v>
      </c>
      <c r="M29" s="45">
        <v>3.788732394366197</v>
      </c>
      <c r="N29" s="28">
        <v>0.53373015873015872</v>
      </c>
      <c r="O29" s="25">
        <v>522.94160583941607</v>
      </c>
      <c r="P29" s="236" t="s">
        <v>71</v>
      </c>
      <c r="Q29" s="237"/>
      <c r="R29" s="211" t="s">
        <v>102</v>
      </c>
      <c r="S29" s="211"/>
      <c r="T29" s="211"/>
      <c r="U29" s="211"/>
      <c r="V29" s="211"/>
      <c r="W29" s="211"/>
      <c r="X29" s="211"/>
      <c r="Y29" s="211"/>
      <c r="Z29" s="238"/>
      <c r="AA29" s="124" t="s">
        <v>11</v>
      </c>
      <c r="AB29" s="211"/>
      <c r="AC29" s="211"/>
      <c r="AD29" s="226" t="s">
        <v>105</v>
      </c>
      <c r="AE29" s="217"/>
      <c r="AF29" s="25"/>
      <c r="AG29" s="236"/>
      <c r="AH29" s="218"/>
      <c r="AI29" s="218"/>
      <c r="AJ29" s="217"/>
      <c r="AK29" s="25"/>
      <c r="AL29" s="236"/>
      <c r="AM29" s="238"/>
      <c r="AN29" s="211"/>
      <c r="AO29" s="211"/>
      <c r="AP29" s="211"/>
      <c r="AQ29" s="217"/>
      <c r="AR29" s="40"/>
    </row>
    <row r="30" spans="1:44" ht="15" customHeight="1" x14ac:dyDescent="0.25">
      <c r="A30" s="2"/>
      <c r="B30" s="49" t="s">
        <v>16</v>
      </c>
      <c r="C30" s="50"/>
      <c r="D30" s="51"/>
      <c r="E30" s="32">
        <v>22</v>
      </c>
      <c r="F30" s="32">
        <v>2</v>
      </c>
      <c r="G30" s="32">
        <v>29</v>
      </c>
      <c r="H30" s="32">
        <v>24</v>
      </c>
      <c r="I30" s="32">
        <v>98</v>
      </c>
      <c r="J30" s="37"/>
      <c r="K30" s="52">
        <v>1.4090909090909092</v>
      </c>
      <c r="L30" s="52">
        <v>1.0909090909090908</v>
      </c>
      <c r="M30" s="52">
        <v>4.4545454545454541</v>
      </c>
      <c r="N30" s="53">
        <v>0.58333333333333337</v>
      </c>
      <c r="O30" s="25">
        <v>150</v>
      </c>
      <c r="P30" s="236" t="s">
        <v>72</v>
      </c>
      <c r="Q30" s="237"/>
      <c r="R30" s="211" t="s">
        <v>103</v>
      </c>
      <c r="S30" s="211"/>
      <c r="T30" s="211"/>
      <c r="U30" s="211"/>
      <c r="V30" s="211"/>
      <c r="W30" s="211"/>
      <c r="X30" s="211"/>
      <c r="Y30" s="211"/>
      <c r="Z30" s="238"/>
      <c r="AA30" s="124" t="s">
        <v>106</v>
      </c>
      <c r="AB30" s="211"/>
      <c r="AC30" s="211"/>
      <c r="AD30" s="226" t="s">
        <v>107</v>
      </c>
      <c r="AE30" s="217"/>
      <c r="AF30" s="25"/>
      <c r="AG30" s="214"/>
      <c r="AH30" s="218"/>
      <c r="AI30" s="211"/>
      <c r="AJ30" s="217"/>
      <c r="AK30" s="25"/>
      <c r="AL30" s="236"/>
      <c r="AM30" s="238"/>
      <c r="AN30" s="211"/>
      <c r="AO30" s="211"/>
      <c r="AP30" s="211"/>
      <c r="AQ30" s="217"/>
      <c r="AR30" s="40"/>
    </row>
    <row r="31" spans="1:44" ht="15" customHeight="1" x14ac:dyDescent="0.25">
      <c r="A31" s="2"/>
      <c r="B31" s="54" t="s">
        <v>26</v>
      </c>
      <c r="C31" s="55"/>
      <c r="D31" s="56"/>
      <c r="E31" s="19">
        <v>389</v>
      </c>
      <c r="F31" s="19">
        <v>23</v>
      </c>
      <c r="G31" s="19">
        <v>415</v>
      </c>
      <c r="H31" s="19">
        <v>257</v>
      </c>
      <c r="I31" s="19">
        <v>1638</v>
      </c>
      <c r="J31" s="37"/>
      <c r="K31" s="57">
        <v>1.1259640102827764</v>
      </c>
      <c r="L31" s="57">
        <v>0.66066838046272491</v>
      </c>
      <c r="M31" s="57">
        <v>4.2107969151670952</v>
      </c>
      <c r="N31" s="35">
        <v>0.56153552002510765</v>
      </c>
      <c r="O31" s="25">
        <v>4280.9416058394163</v>
      </c>
      <c r="P31" s="219" t="s">
        <v>10</v>
      </c>
      <c r="Q31" s="239"/>
      <c r="R31" s="220" t="s">
        <v>104</v>
      </c>
      <c r="S31" s="220"/>
      <c r="T31" s="220"/>
      <c r="U31" s="220"/>
      <c r="V31" s="220"/>
      <c r="W31" s="220"/>
      <c r="X31" s="220"/>
      <c r="Y31" s="220"/>
      <c r="Z31" s="240"/>
      <c r="AA31" s="230" t="s">
        <v>108</v>
      </c>
      <c r="AB31" s="220"/>
      <c r="AC31" s="220"/>
      <c r="AD31" s="63" t="s">
        <v>109</v>
      </c>
      <c r="AE31" s="223"/>
      <c r="AF31" s="25"/>
      <c r="AG31" s="68"/>
      <c r="AH31" s="231"/>
      <c r="AI31" s="241"/>
      <c r="AJ31" s="223"/>
      <c r="AK31" s="25"/>
      <c r="AL31" s="219"/>
      <c r="AM31" s="240"/>
      <c r="AN31" s="220"/>
      <c r="AO31" s="220"/>
      <c r="AP31" s="220"/>
      <c r="AQ31" s="223"/>
      <c r="AR31" s="40"/>
    </row>
    <row r="32" spans="1:44" ht="15" customHeight="1" x14ac:dyDescent="0.25">
      <c r="A32" s="2"/>
      <c r="B32" s="106"/>
      <c r="C32" s="106"/>
      <c r="D32" s="106"/>
      <c r="E32" s="106"/>
      <c r="F32" s="106"/>
      <c r="G32" s="106"/>
      <c r="H32" s="106"/>
      <c r="I32" s="106"/>
      <c r="J32" s="37"/>
      <c r="K32" s="106"/>
      <c r="L32" s="106"/>
      <c r="M32" s="106"/>
      <c r="N32" s="38"/>
      <c r="O32" s="25"/>
      <c r="P32" s="25"/>
      <c r="Q32" s="25"/>
      <c r="R32" s="25"/>
      <c r="S32" s="25"/>
      <c r="T32" s="25"/>
      <c r="U32" s="37"/>
      <c r="V32" s="39"/>
      <c r="W32" s="25"/>
      <c r="X32" s="25"/>
      <c r="Y32" s="25"/>
      <c r="Z32" s="25"/>
      <c r="AA32" s="25"/>
      <c r="AB32" s="25"/>
      <c r="AC32" s="25"/>
      <c r="AD32" s="25"/>
      <c r="AE32" s="37"/>
      <c r="AF32" s="37"/>
      <c r="AG32" s="37"/>
      <c r="AH32" s="37"/>
      <c r="AI32" s="37"/>
      <c r="AJ32" s="37"/>
      <c r="AK32" s="40"/>
      <c r="AL32" s="25"/>
      <c r="AM32" s="25"/>
      <c r="AN32" s="25"/>
      <c r="AO32" s="37"/>
      <c r="AP32" s="37"/>
      <c r="AQ32" s="37"/>
      <c r="AR32" s="40"/>
    </row>
    <row r="33" spans="1:45" ht="15" customHeight="1" x14ac:dyDescent="0.25">
      <c r="A33" s="2"/>
      <c r="B33" s="42" t="s">
        <v>218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82"/>
      <c r="O33" s="12"/>
      <c r="P33" s="12"/>
      <c r="Q33" s="12"/>
      <c r="R33" s="12"/>
      <c r="S33" s="12"/>
      <c r="T33" s="12"/>
      <c r="U33" s="13"/>
      <c r="V33" s="13"/>
      <c r="W33" s="12"/>
      <c r="X33" s="12"/>
      <c r="Y33" s="12"/>
      <c r="Z33" s="12"/>
      <c r="AA33" s="12"/>
      <c r="AB33" s="12"/>
      <c r="AC33" s="12"/>
      <c r="AD33" s="12"/>
      <c r="AE33" s="13"/>
      <c r="AF33" s="13"/>
      <c r="AG33" s="13"/>
      <c r="AH33" s="13"/>
      <c r="AI33" s="13"/>
      <c r="AJ33" s="13"/>
      <c r="AK33" s="183"/>
      <c r="AL33" s="12"/>
      <c r="AM33" s="12"/>
      <c r="AN33" s="12"/>
      <c r="AO33" s="13"/>
      <c r="AP33" s="13"/>
      <c r="AQ33" s="44"/>
      <c r="AR33" s="40"/>
    </row>
    <row r="34" spans="1:45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5"/>
      <c r="P34" s="25"/>
      <c r="Q34" s="25"/>
      <c r="R34" s="25"/>
      <c r="S34" s="25"/>
      <c r="T34" s="25"/>
      <c r="U34" s="37"/>
      <c r="V34" s="39"/>
      <c r="W34" s="25"/>
      <c r="X34" s="25"/>
      <c r="Y34" s="25"/>
      <c r="Z34" s="25"/>
      <c r="AA34" s="25"/>
      <c r="AB34" s="25"/>
      <c r="AC34" s="25"/>
      <c r="AD34" s="25"/>
      <c r="AE34" s="37"/>
      <c r="AF34" s="37"/>
      <c r="AG34" s="37"/>
      <c r="AH34" s="37"/>
      <c r="AI34" s="37"/>
      <c r="AJ34" s="37"/>
      <c r="AK34" s="40"/>
      <c r="AL34" s="25"/>
      <c r="AM34" s="25"/>
      <c r="AN34" s="25"/>
      <c r="AO34" s="37"/>
      <c r="AP34" s="37"/>
      <c r="AQ34" s="37"/>
      <c r="AR34" s="40"/>
    </row>
    <row r="35" spans="1:45" ht="15" customHeight="1" x14ac:dyDescent="0.25">
      <c r="A35" s="2"/>
      <c r="B35" s="37" t="s">
        <v>42</v>
      </c>
      <c r="C35" s="37"/>
      <c r="D35" s="37" t="s">
        <v>97</v>
      </c>
      <c r="E35" s="37"/>
      <c r="F35" s="37"/>
      <c r="G35" s="37"/>
      <c r="H35" s="37"/>
      <c r="I35" s="37"/>
      <c r="J35" s="37"/>
      <c r="K35" s="37"/>
      <c r="L35" s="37"/>
      <c r="M35" s="37" t="s">
        <v>98</v>
      </c>
      <c r="N35" s="38"/>
      <c r="O35" s="39"/>
      <c r="P35" s="39"/>
      <c r="Q35" s="39"/>
      <c r="R35" s="39"/>
      <c r="S35" s="39"/>
      <c r="T35" s="39"/>
      <c r="U35" s="37" t="s">
        <v>99</v>
      </c>
      <c r="V35" s="25"/>
      <c r="W35" s="25"/>
      <c r="X35" s="25"/>
      <c r="Y35" s="25"/>
      <c r="Z35" s="25"/>
      <c r="AA35" s="25"/>
      <c r="AB35" s="25"/>
      <c r="AC35" s="37" t="s">
        <v>100</v>
      </c>
      <c r="AD35" s="25"/>
      <c r="AE35" s="25"/>
      <c r="AF35" s="25"/>
      <c r="AG35" s="25"/>
      <c r="AH35" s="37" t="s">
        <v>101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40"/>
    </row>
    <row r="36" spans="1:45" ht="15" customHeight="1" x14ac:dyDescent="0.25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9"/>
      <c r="O36" s="39"/>
      <c r="P36" s="39"/>
      <c r="Q36" s="39"/>
      <c r="R36" s="39"/>
      <c r="S36" s="39"/>
      <c r="T36" s="39"/>
      <c r="U36" s="37"/>
      <c r="V36" s="39"/>
      <c r="W36" s="25"/>
      <c r="X36" s="25"/>
      <c r="Y36" s="25"/>
      <c r="Z36" s="25"/>
      <c r="AA36" s="25"/>
      <c r="AB36" s="25"/>
      <c r="AC36" s="25"/>
      <c r="AD36" s="25"/>
      <c r="AE36" s="37"/>
      <c r="AF36" s="37"/>
      <c r="AG36" s="37"/>
      <c r="AH36" s="37"/>
      <c r="AI36" s="37"/>
      <c r="AJ36" s="37"/>
      <c r="AK36" s="40"/>
      <c r="AL36" s="25"/>
      <c r="AM36" s="25"/>
      <c r="AN36" s="25"/>
      <c r="AO36" s="37"/>
      <c r="AP36" s="37"/>
      <c r="AQ36" s="37"/>
      <c r="AR36" s="40"/>
    </row>
    <row r="37" spans="1:45" ht="15" customHeight="1" x14ac:dyDescent="0.2">
      <c r="A37" s="2"/>
      <c r="B37" s="208" t="s">
        <v>234</v>
      </c>
      <c r="C37" s="81"/>
      <c r="D37" s="81"/>
      <c r="E37" s="81"/>
      <c r="F37" s="81" t="s">
        <v>235</v>
      </c>
      <c r="G37" s="81" t="s">
        <v>3</v>
      </c>
      <c r="H37" s="81" t="s">
        <v>5</v>
      </c>
      <c r="I37" s="81" t="s">
        <v>6</v>
      </c>
      <c r="J37" s="81" t="s">
        <v>236</v>
      </c>
      <c r="K37" s="209" t="s">
        <v>17</v>
      </c>
      <c r="L37" s="37"/>
      <c r="M37" s="225" t="s">
        <v>314</v>
      </c>
      <c r="N37" s="82"/>
      <c r="O37" s="82"/>
      <c r="P37" s="81" t="s">
        <v>3</v>
      </c>
      <c r="Q37" s="81" t="s">
        <v>5</v>
      </c>
      <c r="R37" s="81" t="s">
        <v>6</v>
      </c>
      <c r="S37" s="81" t="s">
        <v>236</v>
      </c>
      <c r="T37" s="82"/>
      <c r="U37" s="209" t="s">
        <v>17</v>
      </c>
      <c r="V37" s="37"/>
      <c r="W37" s="225" t="s">
        <v>321</v>
      </c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242"/>
      <c r="AI37" s="165" t="s">
        <v>391</v>
      </c>
      <c r="AJ37" s="83"/>
      <c r="AK37" s="83"/>
      <c r="AL37" s="260" t="s">
        <v>3</v>
      </c>
      <c r="AM37" s="260" t="s">
        <v>5</v>
      </c>
      <c r="AN37" s="260" t="s">
        <v>6</v>
      </c>
      <c r="AO37" s="82"/>
      <c r="AP37" s="81" t="s">
        <v>401</v>
      </c>
      <c r="AQ37" s="84"/>
      <c r="AR37" s="25"/>
      <c r="AS37" s="25"/>
    </row>
    <row r="38" spans="1:45" ht="15" customHeight="1" x14ac:dyDescent="0.2">
      <c r="A38" s="2"/>
      <c r="B38" s="210">
        <v>2002</v>
      </c>
      <c r="C38" s="124" t="s">
        <v>37</v>
      </c>
      <c r="D38" s="211" t="s">
        <v>90</v>
      </c>
      <c r="E38" s="124"/>
      <c r="F38" s="124">
        <v>18</v>
      </c>
      <c r="G38" s="124">
        <v>6</v>
      </c>
      <c r="H38" s="212">
        <v>1.28</v>
      </c>
      <c r="I38" s="212">
        <v>0.48</v>
      </c>
      <c r="J38" s="212">
        <v>1.76</v>
      </c>
      <c r="K38" s="213">
        <v>2.56</v>
      </c>
      <c r="L38" s="39"/>
      <c r="M38" s="214" t="s">
        <v>239</v>
      </c>
      <c r="N38" s="124"/>
      <c r="O38" s="124">
        <v>20</v>
      </c>
      <c r="P38" s="254" t="s">
        <v>370</v>
      </c>
      <c r="Q38" s="254" t="s">
        <v>334</v>
      </c>
      <c r="R38" s="254" t="s">
        <v>346</v>
      </c>
      <c r="S38" s="254" t="s">
        <v>358</v>
      </c>
      <c r="T38" s="216"/>
      <c r="U38" s="226" t="s">
        <v>382</v>
      </c>
      <c r="V38" s="39"/>
      <c r="W38" s="214" t="s">
        <v>323</v>
      </c>
      <c r="X38" s="218"/>
      <c r="Y38" s="211"/>
      <c r="Z38" s="211"/>
      <c r="AA38" s="211"/>
      <c r="AB38" s="211"/>
      <c r="AC38" s="211"/>
      <c r="AD38" s="211"/>
      <c r="AE38" s="211"/>
      <c r="AF38" s="211"/>
      <c r="AG38" s="238"/>
      <c r="AH38" s="243"/>
      <c r="AI38" s="211" t="s">
        <v>398</v>
      </c>
      <c r="AJ38" s="211"/>
      <c r="AK38" s="211"/>
      <c r="AL38" s="238">
        <v>155</v>
      </c>
      <c r="AM38" s="238">
        <v>148</v>
      </c>
      <c r="AN38" s="238">
        <v>109</v>
      </c>
      <c r="AO38" s="211"/>
      <c r="AP38" s="265">
        <f>PRODUCT(AL38/AL47)</f>
        <v>0.52364864864864868</v>
      </c>
      <c r="AQ38" s="217"/>
      <c r="AR38" s="25"/>
      <c r="AS38" s="25"/>
    </row>
    <row r="39" spans="1:45" ht="15" customHeight="1" x14ac:dyDescent="0.2">
      <c r="A39" s="2"/>
      <c r="B39" s="210">
        <v>2003</v>
      </c>
      <c r="C39" s="124" t="s">
        <v>36</v>
      </c>
      <c r="D39" s="211" t="s">
        <v>90</v>
      </c>
      <c r="E39" s="124"/>
      <c r="F39" s="124">
        <v>19</v>
      </c>
      <c r="G39" s="124">
        <v>25</v>
      </c>
      <c r="H39" s="212">
        <v>1.28</v>
      </c>
      <c r="I39" s="212">
        <v>0.48</v>
      </c>
      <c r="J39" s="212">
        <v>1.76</v>
      </c>
      <c r="K39" s="213">
        <v>2.56</v>
      </c>
      <c r="L39" s="39"/>
      <c r="M39" s="214" t="s">
        <v>240</v>
      </c>
      <c r="N39" s="124"/>
      <c r="O39" s="124">
        <v>20</v>
      </c>
      <c r="P39" s="254" t="s">
        <v>371</v>
      </c>
      <c r="Q39" s="254" t="s">
        <v>335</v>
      </c>
      <c r="R39" s="254" t="s">
        <v>347</v>
      </c>
      <c r="S39" s="254" t="s">
        <v>359</v>
      </c>
      <c r="T39" s="216"/>
      <c r="U39" s="226" t="s">
        <v>383</v>
      </c>
      <c r="V39" s="39"/>
      <c r="W39" s="227" t="s">
        <v>324</v>
      </c>
      <c r="X39" s="218"/>
      <c r="Y39" s="218" t="s">
        <v>325</v>
      </c>
      <c r="Z39" s="251"/>
      <c r="AA39" s="251"/>
      <c r="AB39" s="251"/>
      <c r="AC39" s="251"/>
      <c r="AD39" s="251"/>
      <c r="AE39" s="251"/>
      <c r="AF39" s="251"/>
      <c r="AG39" s="252" t="s">
        <v>326</v>
      </c>
      <c r="AH39" s="217"/>
      <c r="AI39" s="211" t="s">
        <v>392</v>
      </c>
      <c r="AJ39" s="211"/>
      <c r="AK39" s="211"/>
      <c r="AL39" s="238"/>
      <c r="AM39" s="261">
        <f>PRODUCT(AM38/AL38)</f>
        <v>0.95483870967741935</v>
      </c>
      <c r="AN39" s="261">
        <f>PRODUCT(AN38/AL38)</f>
        <v>0.70322580645161292</v>
      </c>
      <c r="AO39" s="211"/>
      <c r="AP39" s="211"/>
      <c r="AQ39" s="217"/>
      <c r="AR39" s="25"/>
      <c r="AS39" s="25"/>
    </row>
    <row r="40" spans="1:45" ht="15" customHeight="1" x14ac:dyDescent="0.2">
      <c r="A40" s="2"/>
      <c r="B40" s="210">
        <v>2004</v>
      </c>
      <c r="C40" s="124" t="s">
        <v>34</v>
      </c>
      <c r="D40" s="211" t="s">
        <v>90</v>
      </c>
      <c r="E40" s="124"/>
      <c r="F40" s="124">
        <v>20</v>
      </c>
      <c r="G40" s="124">
        <v>28</v>
      </c>
      <c r="H40" s="212">
        <v>1.1785714285714286</v>
      </c>
      <c r="I40" s="212">
        <v>0.21428571428571427</v>
      </c>
      <c r="J40" s="212">
        <v>1.3928571428571428</v>
      </c>
      <c r="K40" s="213">
        <v>2.7142857142857144</v>
      </c>
      <c r="L40" s="39"/>
      <c r="M40" s="214" t="s">
        <v>241</v>
      </c>
      <c r="N40" s="124"/>
      <c r="O40" s="124">
        <v>21</v>
      </c>
      <c r="P40" s="254" t="s">
        <v>372</v>
      </c>
      <c r="Q40" s="254" t="s">
        <v>336</v>
      </c>
      <c r="R40" s="254" t="s">
        <v>348</v>
      </c>
      <c r="S40" s="254" t="s">
        <v>360</v>
      </c>
      <c r="T40" s="216"/>
      <c r="U40" s="226" t="s">
        <v>384</v>
      </c>
      <c r="V40" s="39"/>
      <c r="W40" s="227"/>
      <c r="X40" s="218"/>
      <c r="Y40" s="218"/>
      <c r="Z40" s="211"/>
      <c r="AA40" s="211"/>
      <c r="AB40" s="211"/>
      <c r="AC40" s="218"/>
      <c r="AD40" s="211"/>
      <c r="AE40" s="211"/>
      <c r="AF40" s="211"/>
      <c r="AG40" s="211"/>
      <c r="AH40" s="217"/>
      <c r="AI40" s="211"/>
      <c r="AJ40" s="211"/>
      <c r="AK40" s="211"/>
      <c r="AL40" s="238"/>
      <c r="AM40" s="238"/>
      <c r="AN40" s="238"/>
      <c r="AO40" s="211"/>
      <c r="AP40" s="211"/>
      <c r="AQ40" s="217"/>
      <c r="AR40" s="25"/>
      <c r="AS40" s="25"/>
    </row>
    <row r="41" spans="1:45" ht="15" customHeight="1" x14ac:dyDescent="0.2">
      <c r="A41" s="2"/>
      <c r="B41" s="210">
        <v>2005</v>
      </c>
      <c r="C41" s="124" t="s">
        <v>92</v>
      </c>
      <c r="D41" s="211" t="s">
        <v>90</v>
      </c>
      <c r="E41" s="124"/>
      <c r="F41" s="124">
        <v>21</v>
      </c>
      <c r="G41" s="124"/>
      <c r="H41" s="212"/>
      <c r="I41" s="212"/>
      <c r="J41" s="212"/>
      <c r="K41" s="213"/>
      <c r="L41" s="39"/>
      <c r="M41" s="214" t="s">
        <v>242</v>
      </c>
      <c r="N41" s="124"/>
      <c r="O41" s="124"/>
      <c r="P41" s="254" t="s">
        <v>373</v>
      </c>
      <c r="Q41" s="254" t="s">
        <v>337</v>
      </c>
      <c r="R41" s="254" t="s">
        <v>349</v>
      </c>
      <c r="S41" s="254" t="s">
        <v>361</v>
      </c>
      <c r="T41" s="216"/>
      <c r="U41" s="226" t="s">
        <v>385</v>
      </c>
      <c r="V41" s="39"/>
      <c r="W41" s="227" t="s">
        <v>312</v>
      </c>
      <c r="X41" s="218"/>
      <c r="Y41" s="211"/>
      <c r="Z41" s="211"/>
      <c r="AA41" s="211"/>
      <c r="AB41" s="211"/>
      <c r="AC41" s="211"/>
      <c r="AD41" s="211"/>
      <c r="AE41" s="211"/>
      <c r="AF41" s="211"/>
      <c r="AG41" s="238"/>
      <c r="AH41" s="243"/>
      <c r="AI41" s="211" t="s">
        <v>399</v>
      </c>
      <c r="AJ41" s="211"/>
      <c r="AK41" s="211"/>
      <c r="AL41" s="238">
        <v>115</v>
      </c>
      <c r="AM41" s="238">
        <v>166</v>
      </c>
      <c r="AN41" s="238">
        <v>67</v>
      </c>
      <c r="AO41" s="211"/>
      <c r="AP41" s="265">
        <f>PRODUCT(AL41/AL47)</f>
        <v>0.38851351351351349</v>
      </c>
      <c r="AQ41" s="217"/>
      <c r="AR41" s="25"/>
      <c r="AS41" s="25"/>
    </row>
    <row r="42" spans="1:45" ht="15" customHeight="1" x14ac:dyDescent="0.2">
      <c r="A42" s="2"/>
      <c r="B42" s="210">
        <v>2006</v>
      </c>
      <c r="C42" s="124"/>
      <c r="D42" s="211"/>
      <c r="E42" s="124"/>
      <c r="F42" s="124">
        <v>22</v>
      </c>
      <c r="G42" s="124"/>
      <c r="H42" s="212"/>
      <c r="I42" s="212"/>
      <c r="J42" s="212"/>
      <c r="K42" s="213"/>
      <c r="L42" s="39"/>
      <c r="M42" s="214" t="s">
        <v>243</v>
      </c>
      <c r="N42" s="124"/>
      <c r="O42" s="124"/>
      <c r="P42" s="254" t="s">
        <v>374</v>
      </c>
      <c r="Q42" s="254" t="s">
        <v>338</v>
      </c>
      <c r="R42" s="254" t="s">
        <v>350</v>
      </c>
      <c r="S42" s="254" t="s">
        <v>362</v>
      </c>
      <c r="T42" s="216"/>
      <c r="U42" s="226" t="s">
        <v>386</v>
      </c>
      <c r="V42" s="39"/>
      <c r="W42" s="227" t="s">
        <v>324</v>
      </c>
      <c r="X42" s="218"/>
      <c r="Y42" s="251" t="s">
        <v>327</v>
      </c>
      <c r="Z42" s="253"/>
      <c r="AA42" s="253"/>
      <c r="AB42" s="253"/>
      <c r="AC42" s="253"/>
      <c r="AD42" s="253"/>
      <c r="AE42" s="253"/>
      <c r="AF42" s="253"/>
      <c r="AG42" s="251" t="s">
        <v>328</v>
      </c>
      <c r="AH42" s="213">
        <v>0.90909090909090906</v>
      </c>
      <c r="AI42" s="211" t="s">
        <v>392</v>
      </c>
      <c r="AJ42" s="211"/>
      <c r="AK42" s="211"/>
      <c r="AL42" s="238"/>
      <c r="AM42" s="261">
        <f>PRODUCT(AM41/AL41)</f>
        <v>1.4434782608695653</v>
      </c>
      <c r="AN42" s="261">
        <f>PRODUCT(AN41/AL41)</f>
        <v>0.58260869565217388</v>
      </c>
      <c r="AO42" s="211"/>
      <c r="AP42" s="211"/>
      <c r="AQ42" s="217"/>
      <c r="AR42" s="25"/>
      <c r="AS42" s="25"/>
    </row>
    <row r="43" spans="1:45" ht="15" customHeight="1" x14ac:dyDescent="0.2">
      <c r="A43" s="2"/>
      <c r="B43" s="210">
        <v>2007</v>
      </c>
      <c r="C43" s="124" t="s">
        <v>36</v>
      </c>
      <c r="D43" s="211" t="s">
        <v>90</v>
      </c>
      <c r="E43" s="124"/>
      <c r="F43" s="124">
        <v>23</v>
      </c>
      <c r="G43" s="124">
        <v>27</v>
      </c>
      <c r="H43" s="212">
        <v>1.5</v>
      </c>
      <c r="I43" s="255">
        <v>1.0769230769230769</v>
      </c>
      <c r="J43" s="212">
        <v>2.5769230769230771</v>
      </c>
      <c r="K43" s="213">
        <v>4.4230769230769234</v>
      </c>
      <c r="L43" s="39"/>
      <c r="M43" s="214" t="s">
        <v>244</v>
      </c>
      <c r="N43" s="124"/>
      <c r="O43" s="124"/>
      <c r="P43" s="254" t="s">
        <v>375</v>
      </c>
      <c r="Q43" s="254" t="s">
        <v>339</v>
      </c>
      <c r="R43" s="254" t="s">
        <v>351</v>
      </c>
      <c r="S43" s="254" t="s">
        <v>363</v>
      </c>
      <c r="T43" s="216"/>
      <c r="U43" s="226" t="s">
        <v>337</v>
      </c>
      <c r="V43" s="39"/>
      <c r="W43" s="227" t="s">
        <v>238</v>
      </c>
      <c r="X43" s="218"/>
      <c r="Y43" s="251" t="s">
        <v>329</v>
      </c>
      <c r="Z43" s="251"/>
      <c r="AA43" s="251"/>
      <c r="AB43" s="251"/>
      <c r="AC43" s="251"/>
      <c r="AD43" s="251"/>
      <c r="AE43" s="251"/>
      <c r="AF43" s="251"/>
      <c r="AG43" s="251" t="s">
        <v>313</v>
      </c>
      <c r="AH43" s="213">
        <v>1.0600706713780919</v>
      </c>
      <c r="AI43" s="211"/>
      <c r="AJ43" s="211"/>
      <c r="AK43" s="211"/>
      <c r="AL43" s="238"/>
      <c r="AM43" s="238"/>
      <c r="AN43" s="238"/>
      <c r="AO43" s="211"/>
      <c r="AP43" s="211"/>
      <c r="AQ43" s="217"/>
      <c r="AR43" s="25"/>
      <c r="AS43" s="25"/>
    </row>
    <row r="44" spans="1:45" ht="15" customHeight="1" x14ac:dyDescent="0.2">
      <c r="A44" s="2"/>
      <c r="B44" s="210">
        <v>2008</v>
      </c>
      <c r="C44" s="124" t="s">
        <v>92</v>
      </c>
      <c r="D44" s="211" t="s">
        <v>90</v>
      </c>
      <c r="E44" s="124"/>
      <c r="F44" s="124">
        <v>24</v>
      </c>
      <c r="G44" s="124">
        <v>26</v>
      </c>
      <c r="H44" s="212">
        <v>0.5</v>
      </c>
      <c r="I44" s="212">
        <v>1.0416666666666667</v>
      </c>
      <c r="J44" s="212">
        <v>1.5416666666666667</v>
      </c>
      <c r="K44" s="213">
        <v>5</v>
      </c>
      <c r="L44" s="39"/>
      <c r="M44" s="214" t="s">
        <v>245</v>
      </c>
      <c r="N44" s="124"/>
      <c r="O44" s="124"/>
      <c r="P44" s="254" t="s">
        <v>376</v>
      </c>
      <c r="Q44" s="254" t="s">
        <v>340</v>
      </c>
      <c r="R44" s="254" t="s">
        <v>352</v>
      </c>
      <c r="S44" s="254" t="s">
        <v>364</v>
      </c>
      <c r="T44" s="216"/>
      <c r="U44" s="226" t="s">
        <v>267</v>
      </c>
      <c r="V44" s="39"/>
      <c r="W44" s="227"/>
      <c r="X44" s="218"/>
      <c r="Y44" s="218"/>
      <c r="Z44" s="211"/>
      <c r="AA44" s="211"/>
      <c r="AB44" s="211"/>
      <c r="AC44" s="218"/>
      <c r="AD44" s="211"/>
      <c r="AE44" s="211"/>
      <c r="AF44" s="211"/>
      <c r="AG44" s="211"/>
      <c r="AH44" s="217"/>
      <c r="AI44" s="211" t="s">
        <v>400</v>
      </c>
      <c r="AJ44" s="211"/>
      <c r="AK44" s="211"/>
      <c r="AL44" s="238">
        <v>26</v>
      </c>
      <c r="AM44" s="238">
        <v>26</v>
      </c>
      <c r="AN44" s="238">
        <v>16</v>
      </c>
      <c r="AO44" s="211"/>
      <c r="AP44" s="265">
        <f>PRODUCT(AL44/AL47)</f>
        <v>8.7837837837837843E-2</v>
      </c>
      <c r="AQ44" s="217"/>
      <c r="AR44" s="25"/>
      <c r="AS44" s="25"/>
    </row>
    <row r="45" spans="1:45" ht="15" customHeight="1" x14ac:dyDescent="0.2">
      <c r="A45" s="2"/>
      <c r="B45" s="210">
        <v>2009</v>
      </c>
      <c r="C45" s="124" t="s">
        <v>41</v>
      </c>
      <c r="D45" s="211" t="s">
        <v>90</v>
      </c>
      <c r="E45" s="124"/>
      <c r="F45" s="124">
        <v>25</v>
      </c>
      <c r="G45" s="124">
        <v>24</v>
      </c>
      <c r="H45" s="212">
        <v>0.91304347826086951</v>
      </c>
      <c r="I45" s="212">
        <v>0.78260869565217395</v>
      </c>
      <c r="J45" s="212">
        <v>1.6956521739130435</v>
      </c>
      <c r="K45" s="213">
        <v>4.4347826086956523</v>
      </c>
      <c r="L45" s="39"/>
      <c r="M45" s="214" t="s">
        <v>246</v>
      </c>
      <c r="N45" s="124"/>
      <c r="O45" s="124"/>
      <c r="P45" s="254" t="s">
        <v>377</v>
      </c>
      <c r="Q45" s="254" t="s">
        <v>341</v>
      </c>
      <c r="R45" s="254" t="s">
        <v>353</v>
      </c>
      <c r="S45" s="254" t="s">
        <v>365</v>
      </c>
      <c r="T45" s="216"/>
      <c r="U45" s="226" t="s">
        <v>387</v>
      </c>
      <c r="V45" s="39"/>
      <c r="W45" s="227" t="s">
        <v>316</v>
      </c>
      <c r="X45" s="218"/>
      <c r="Y45" s="218"/>
      <c r="Z45" s="211"/>
      <c r="AA45" s="211"/>
      <c r="AB45" s="211"/>
      <c r="AC45" s="218"/>
      <c r="AD45" s="211"/>
      <c r="AE45" s="211"/>
      <c r="AF45" s="211"/>
      <c r="AG45" s="211"/>
      <c r="AH45" s="217"/>
      <c r="AI45" s="211" t="s">
        <v>392</v>
      </c>
      <c r="AJ45" s="211"/>
      <c r="AK45" s="211"/>
      <c r="AL45" s="238"/>
      <c r="AM45" s="261">
        <f>PRODUCT(AM44/AL44)</f>
        <v>1</v>
      </c>
      <c r="AN45" s="261">
        <f>PRODUCT(AN44/AL44)</f>
        <v>0.61538461538461542</v>
      </c>
      <c r="AO45" s="211"/>
      <c r="AP45" s="211"/>
      <c r="AQ45" s="217"/>
      <c r="AR45" s="25"/>
      <c r="AS45" s="25"/>
    </row>
    <row r="46" spans="1:45" ht="15" customHeight="1" x14ac:dyDescent="0.2">
      <c r="A46" s="2"/>
      <c r="B46" s="210">
        <v>2010</v>
      </c>
      <c r="C46" s="124" t="s">
        <v>58</v>
      </c>
      <c r="D46" s="211" t="s">
        <v>93</v>
      </c>
      <c r="E46" s="124"/>
      <c r="F46" s="124">
        <v>26</v>
      </c>
      <c r="G46" s="124">
        <v>18</v>
      </c>
      <c r="H46" s="212">
        <v>0.56000000000000005</v>
      </c>
      <c r="I46" s="212">
        <v>0.72</v>
      </c>
      <c r="J46" s="212">
        <v>1.28</v>
      </c>
      <c r="K46" s="213">
        <v>5.24</v>
      </c>
      <c r="L46" s="39"/>
      <c r="M46" s="214" t="s">
        <v>249</v>
      </c>
      <c r="N46" s="124"/>
      <c r="O46" s="124"/>
      <c r="P46" s="254" t="s">
        <v>267</v>
      </c>
      <c r="Q46" s="254" t="s">
        <v>270</v>
      </c>
      <c r="R46" s="254" t="s">
        <v>354</v>
      </c>
      <c r="S46" s="254" t="s">
        <v>366</v>
      </c>
      <c r="T46" s="216"/>
      <c r="U46" s="226" t="s">
        <v>366</v>
      </c>
      <c r="V46" s="39"/>
      <c r="W46" s="227" t="s">
        <v>317</v>
      </c>
      <c r="X46" s="218"/>
      <c r="Y46" s="252" t="s">
        <v>331</v>
      </c>
      <c r="Z46" s="251"/>
      <c r="AA46" s="251"/>
      <c r="AB46" s="251"/>
      <c r="AC46" s="251"/>
      <c r="AD46" s="251"/>
      <c r="AE46" s="251"/>
      <c r="AF46" s="251"/>
      <c r="AG46" s="252" t="s">
        <v>330</v>
      </c>
      <c r="AH46" s="213">
        <v>1.7543859649122806</v>
      </c>
      <c r="AI46" s="211"/>
      <c r="AJ46" s="211"/>
      <c r="AK46" s="211"/>
      <c r="AL46" s="211"/>
      <c r="AM46" s="211"/>
      <c r="AN46" s="211"/>
      <c r="AO46" s="211"/>
      <c r="AP46" s="211"/>
      <c r="AQ46" s="217"/>
      <c r="AR46" s="25"/>
      <c r="AS46" s="25"/>
    </row>
    <row r="47" spans="1:45" ht="15" customHeight="1" x14ac:dyDescent="0.2">
      <c r="A47" s="2"/>
      <c r="B47" s="210">
        <v>2011</v>
      </c>
      <c r="C47" s="124" t="s">
        <v>35</v>
      </c>
      <c r="D47" s="211" t="s">
        <v>93</v>
      </c>
      <c r="E47" s="124"/>
      <c r="F47" s="124">
        <v>27</v>
      </c>
      <c r="G47" s="124">
        <v>26</v>
      </c>
      <c r="H47" s="212">
        <v>0.46153846153846156</v>
      </c>
      <c r="I47" s="212">
        <v>0.84615384615384615</v>
      </c>
      <c r="J47" s="212">
        <v>1.3076923076923077</v>
      </c>
      <c r="K47" s="213">
        <v>5.4230769230769234</v>
      </c>
      <c r="L47" s="39"/>
      <c r="M47" s="214" t="s">
        <v>251</v>
      </c>
      <c r="N47" s="124"/>
      <c r="O47" s="124"/>
      <c r="P47" s="254" t="s">
        <v>378</v>
      </c>
      <c r="Q47" s="254" t="s">
        <v>342</v>
      </c>
      <c r="R47" s="254" t="s">
        <v>355</v>
      </c>
      <c r="S47" s="254" t="s">
        <v>367</v>
      </c>
      <c r="T47" s="216"/>
      <c r="U47" s="226" t="s">
        <v>356</v>
      </c>
      <c r="V47" s="39"/>
      <c r="W47" s="210"/>
      <c r="X47" s="218"/>
      <c r="Y47" s="218"/>
      <c r="Z47" s="211"/>
      <c r="AA47" s="211"/>
      <c r="AB47" s="211"/>
      <c r="AC47" s="218"/>
      <c r="AD47" s="211"/>
      <c r="AE47" s="211"/>
      <c r="AF47" s="211"/>
      <c r="AG47" s="211"/>
      <c r="AH47" s="217"/>
      <c r="AI47" s="211" t="s">
        <v>7</v>
      </c>
      <c r="AJ47" s="211"/>
      <c r="AK47" s="211"/>
      <c r="AL47" s="211">
        <f>PRODUCT(AL38+AL41+AL44)</f>
        <v>296</v>
      </c>
      <c r="AM47" s="211">
        <f>PRODUCT(AM38+AM41+AM44)</f>
        <v>340</v>
      </c>
      <c r="AN47" s="211">
        <f>PRODUCT(AN38+AN41+AN44)</f>
        <v>192</v>
      </c>
      <c r="AO47" s="211"/>
      <c r="AP47" s="211"/>
      <c r="AQ47" s="217"/>
      <c r="AR47" s="25"/>
      <c r="AS47" s="25"/>
    </row>
    <row r="48" spans="1:45" ht="15" customHeight="1" x14ac:dyDescent="0.2">
      <c r="A48" s="2"/>
      <c r="B48" s="210">
        <v>2012</v>
      </c>
      <c r="C48" s="124" t="s">
        <v>34</v>
      </c>
      <c r="D48" s="211" t="s">
        <v>93</v>
      </c>
      <c r="E48" s="124"/>
      <c r="F48" s="124">
        <v>28</v>
      </c>
      <c r="G48" s="124">
        <v>23</v>
      </c>
      <c r="H48" s="212">
        <v>1.56</v>
      </c>
      <c r="I48" s="212">
        <v>0.68</v>
      </c>
      <c r="J48" s="212">
        <v>2.2400000000000002</v>
      </c>
      <c r="K48" s="256">
        <v>5.6</v>
      </c>
      <c r="L48" s="39"/>
      <c r="M48" s="214" t="s">
        <v>254</v>
      </c>
      <c r="N48" s="124"/>
      <c r="O48" s="124"/>
      <c r="P48" s="254" t="s">
        <v>379</v>
      </c>
      <c r="Q48" s="254" t="s">
        <v>278</v>
      </c>
      <c r="R48" s="254" t="s">
        <v>356</v>
      </c>
      <c r="S48" s="254" t="s">
        <v>342</v>
      </c>
      <c r="T48" s="216"/>
      <c r="U48" s="226" t="s">
        <v>388</v>
      </c>
      <c r="V48" s="39"/>
      <c r="W48" s="214" t="s">
        <v>318</v>
      </c>
      <c r="X48" s="218"/>
      <c r="Y48" s="218"/>
      <c r="Z48" s="211"/>
      <c r="AA48" s="211"/>
      <c r="AB48" s="211"/>
      <c r="AC48" s="218"/>
      <c r="AD48" s="211"/>
      <c r="AE48" s="211"/>
      <c r="AF48" s="211"/>
      <c r="AG48" s="211"/>
      <c r="AH48" s="217"/>
      <c r="AI48" s="211" t="s">
        <v>392</v>
      </c>
      <c r="AJ48" s="211"/>
      <c r="AK48" s="211"/>
      <c r="AL48" s="211"/>
      <c r="AM48" s="261">
        <f>PRODUCT(AM47/AL47)</f>
        <v>1.1486486486486487</v>
      </c>
      <c r="AN48" s="261">
        <f>PRODUCT(AN47/AL47)</f>
        <v>0.64864864864864868</v>
      </c>
      <c r="AO48" s="211"/>
      <c r="AP48" s="211"/>
      <c r="AQ48" s="217"/>
      <c r="AR48" s="25"/>
      <c r="AS48" s="25"/>
    </row>
    <row r="49" spans="1:45" ht="15" customHeight="1" x14ac:dyDescent="0.2">
      <c r="A49" s="2"/>
      <c r="B49" s="210">
        <v>2013</v>
      </c>
      <c r="C49" s="124" t="s">
        <v>36</v>
      </c>
      <c r="D49" s="211" t="s">
        <v>94</v>
      </c>
      <c r="E49" s="124"/>
      <c r="F49" s="124">
        <v>29</v>
      </c>
      <c r="G49" s="124">
        <v>26</v>
      </c>
      <c r="H49" s="212">
        <v>1</v>
      </c>
      <c r="I49" s="212">
        <v>0.61538461538461542</v>
      </c>
      <c r="J49" s="212">
        <v>1.6153846153846154</v>
      </c>
      <c r="K49" s="213">
        <v>4.884615384615385</v>
      </c>
      <c r="L49" s="39"/>
      <c r="M49" s="214" t="s">
        <v>256</v>
      </c>
      <c r="N49" s="124"/>
      <c r="O49" s="124"/>
      <c r="P49" s="254" t="s">
        <v>380</v>
      </c>
      <c r="Q49" s="254" t="s">
        <v>343</v>
      </c>
      <c r="R49" s="254" t="s">
        <v>289</v>
      </c>
      <c r="S49" s="254" t="s">
        <v>368</v>
      </c>
      <c r="T49" s="216"/>
      <c r="U49" s="226" t="s">
        <v>253</v>
      </c>
      <c r="V49" s="39"/>
      <c r="W49" s="214">
        <v>1000</v>
      </c>
      <c r="X49" s="218"/>
      <c r="Y49" s="251" t="s">
        <v>332</v>
      </c>
      <c r="Z49" s="251"/>
      <c r="AA49" s="251"/>
      <c r="AB49" s="251"/>
      <c r="AC49" s="251"/>
      <c r="AD49" s="251"/>
      <c r="AE49" s="251"/>
      <c r="AF49" s="251"/>
      <c r="AG49" s="251" t="s">
        <v>333</v>
      </c>
      <c r="AH49" s="213">
        <v>4.166666666666667</v>
      </c>
      <c r="AI49" s="211"/>
      <c r="AJ49" s="211"/>
      <c r="AK49" s="211"/>
      <c r="AL49" s="211"/>
      <c r="AM49" s="211"/>
      <c r="AN49" s="211"/>
      <c r="AO49" s="211"/>
      <c r="AP49" s="211"/>
      <c r="AQ49" s="217"/>
      <c r="AR49" s="25"/>
      <c r="AS49" s="25"/>
    </row>
    <row r="50" spans="1:45" ht="15" customHeight="1" x14ac:dyDescent="0.2">
      <c r="A50" s="2"/>
      <c r="B50" s="210">
        <v>2014</v>
      </c>
      <c r="C50" s="124" t="s">
        <v>76</v>
      </c>
      <c r="D50" s="211" t="s">
        <v>93</v>
      </c>
      <c r="E50" s="124"/>
      <c r="F50" s="124">
        <v>30</v>
      </c>
      <c r="G50" s="124">
        <v>22</v>
      </c>
      <c r="H50" s="212">
        <v>1</v>
      </c>
      <c r="I50" s="212">
        <v>0</v>
      </c>
      <c r="J50" s="212">
        <v>1</v>
      </c>
      <c r="K50" s="213">
        <v>3.3333333333333335</v>
      </c>
      <c r="L50" s="39"/>
      <c r="M50" s="214" t="s">
        <v>257</v>
      </c>
      <c r="N50" s="124"/>
      <c r="O50" s="124"/>
      <c r="P50" s="254" t="s">
        <v>381</v>
      </c>
      <c r="Q50" s="254" t="s">
        <v>344</v>
      </c>
      <c r="R50" s="254" t="s">
        <v>357</v>
      </c>
      <c r="S50" s="254" t="s">
        <v>293</v>
      </c>
      <c r="T50" s="216"/>
      <c r="U50" s="226" t="s">
        <v>389</v>
      </c>
      <c r="V50" s="39"/>
      <c r="W50" s="227"/>
      <c r="X50" s="218"/>
      <c r="Y50" s="211"/>
      <c r="Z50" s="211"/>
      <c r="AA50" s="211"/>
      <c r="AB50" s="211"/>
      <c r="AC50" s="211"/>
      <c r="AD50" s="211"/>
      <c r="AE50" s="211"/>
      <c r="AF50" s="228"/>
      <c r="AG50" s="211"/>
      <c r="AH50" s="244"/>
      <c r="AI50" s="211"/>
      <c r="AJ50" s="211"/>
      <c r="AK50" s="211"/>
      <c r="AL50" s="211"/>
      <c r="AM50" s="211"/>
      <c r="AN50" s="211"/>
      <c r="AO50" s="211"/>
      <c r="AP50" s="211"/>
      <c r="AQ50" s="217"/>
      <c r="AR50" s="25"/>
      <c r="AS50" s="25"/>
    </row>
    <row r="51" spans="1:45" ht="15" customHeight="1" x14ac:dyDescent="0.2">
      <c r="A51" s="2"/>
      <c r="B51" s="210">
        <v>2015</v>
      </c>
      <c r="C51" s="124" t="s">
        <v>37</v>
      </c>
      <c r="D51" s="211" t="s">
        <v>93</v>
      </c>
      <c r="E51" s="124"/>
      <c r="F51" s="124">
        <v>31</v>
      </c>
      <c r="G51" s="124">
        <v>30</v>
      </c>
      <c r="H51" s="255">
        <v>3.0666666666666669</v>
      </c>
      <c r="I51" s="212">
        <v>0.33333333333333331</v>
      </c>
      <c r="J51" s="255">
        <v>3.4</v>
      </c>
      <c r="K51" s="213">
        <v>5.2666666666666666</v>
      </c>
      <c r="L51" s="39"/>
      <c r="M51" s="214" t="s">
        <v>259</v>
      </c>
      <c r="N51" s="124"/>
      <c r="O51" s="124"/>
      <c r="P51" s="6" t="s">
        <v>309</v>
      </c>
      <c r="Q51" s="6" t="s">
        <v>345</v>
      </c>
      <c r="R51" s="6" t="s">
        <v>289</v>
      </c>
      <c r="S51" s="6" t="s">
        <v>369</v>
      </c>
      <c r="T51" s="257"/>
      <c r="U51" s="258" t="s">
        <v>279</v>
      </c>
      <c r="V51" s="39"/>
      <c r="W51" s="227"/>
      <c r="X51" s="218"/>
      <c r="Y51" s="211"/>
      <c r="Z51" s="211"/>
      <c r="AA51" s="211"/>
      <c r="AB51" s="211"/>
      <c r="AC51" s="211"/>
      <c r="AD51" s="211"/>
      <c r="AE51" s="211"/>
      <c r="AF51" s="228"/>
      <c r="AG51" s="211"/>
      <c r="AH51" s="244"/>
      <c r="AI51" s="262" t="s">
        <v>393</v>
      </c>
      <c r="AJ51" s="83"/>
      <c r="AK51" s="83"/>
      <c r="AL51" s="260" t="s">
        <v>394</v>
      </c>
      <c r="AM51" s="260" t="s">
        <v>395</v>
      </c>
      <c r="AN51" s="260" t="s">
        <v>396</v>
      </c>
      <c r="AO51" s="260"/>
      <c r="AP51" s="82"/>
      <c r="AQ51" s="84"/>
      <c r="AR51" s="25"/>
      <c r="AS51" s="25"/>
    </row>
    <row r="52" spans="1:45" ht="15" customHeight="1" x14ac:dyDescent="0.2">
      <c r="A52" s="2"/>
      <c r="B52" s="210"/>
      <c r="C52" s="124"/>
      <c r="D52" s="211"/>
      <c r="E52" s="124"/>
      <c r="F52" s="124"/>
      <c r="G52" s="124"/>
      <c r="H52" s="212"/>
      <c r="I52" s="212"/>
      <c r="J52" s="212"/>
      <c r="K52" s="213"/>
      <c r="L52" s="39"/>
      <c r="M52" s="214"/>
      <c r="N52" s="124"/>
      <c r="O52" s="124"/>
      <c r="P52" s="212"/>
      <c r="Q52" s="212"/>
      <c r="R52" s="212"/>
      <c r="S52" s="212"/>
      <c r="T52" s="212"/>
      <c r="U52" s="213"/>
      <c r="V52" s="39"/>
      <c r="W52" s="227"/>
      <c r="X52" s="218"/>
      <c r="Y52" s="211"/>
      <c r="Z52" s="211"/>
      <c r="AA52" s="211"/>
      <c r="AB52" s="211"/>
      <c r="AC52" s="211"/>
      <c r="AD52" s="211"/>
      <c r="AE52" s="211"/>
      <c r="AF52" s="228"/>
      <c r="AG52" s="211"/>
      <c r="AH52" s="244"/>
      <c r="AI52" s="211" t="s">
        <v>398</v>
      </c>
      <c r="AJ52" s="211"/>
      <c r="AK52" s="211"/>
      <c r="AL52" s="261">
        <f>PRODUCT(AM39)</f>
        <v>0.95483870967741935</v>
      </c>
      <c r="AM52" s="261">
        <f>PRODUCT(AM68)</f>
        <v>0.76595744680851063</v>
      </c>
      <c r="AN52" s="261">
        <f>PRODUCT(AL52-AM52)</f>
        <v>0.18888126286890872</v>
      </c>
      <c r="AO52" s="238"/>
      <c r="AP52" s="211"/>
      <c r="AQ52" s="217"/>
      <c r="AR52" s="25"/>
      <c r="AS52" s="25"/>
    </row>
    <row r="53" spans="1:45" ht="15" customHeight="1" x14ac:dyDescent="0.2">
      <c r="A53" s="2"/>
      <c r="B53" s="210"/>
      <c r="C53" s="124"/>
      <c r="D53" s="211"/>
      <c r="E53" s="124"/>
      <c r="F53" s="124"/>
      <c r="G53" s="124"/>
      <c r="H53" s="212"/>
      <c r="I53" s="212"/>
      <c r="J53" s="212"/>
      <c r="K53" s="213"/>
      <c r="L53" s="39"/>
      <c r="M53" s="214"/>
      <c r="N53" s="124"/>
      <c r="O53" s="124"/>
      <c r="P53" s="212"/>
      <c r="Q53" s="212"/>
      <c r="R53" s="212"/>
      <c r="S53" s="212"/>
      <c r="T53" s="212"/>
      <c r="U53" s="213"/>
      <c r="V53" s="39"/>
      <c r="W53" s="227"/>
      <c r="X53" s="218"/>
      <c r="Y53" s="211"/>
      <c r="Z53" s="211"/>
      <c r="AA53" s="211"/>
      <c r="AB53" s="211"/>
      <c r="AC53" s="211"/>
      <c r="AD53" s="211"/>
      <c r="AE53" s="211"/>
      <c r="AF53" s="228"/>
      <c r="AG53" s="211"/>
      <c r="AH53" s="244"/>
      <c r="AI53" s="211" t="s">
        <v>399</v>
      </c>
      <c r="AJ53" s="211"/>
      <c r="AK53" s="211"/>
      <c r="AL53" s="261">
        <f>PRODUCT(AM42)</f>
        <v>1.4434782608695653</v>
      </c>
      <c r="AM53" s="261">
        <f>PRODUCT(AM71)</f>
        <v>1.2857142857142858</v>
      </c>
      <c r="AN53" s="261">
        <f t="shared" ref="AN53:AN55" si="0">PRODUCT(AL53-AM53)</f>
        <v>0.15776397515527951</v>
      </c>
      <c r="AO53" s="238"/>
      <c r="AP53" s="211"/>
      <c r="AQ53" s="217"/>
      <c r="AR53" s="25"/>
      <c r="AS53" s="25"/>
    </row>
    <row r="54" spans="1:45" ht="15" customHeight="1" x14ac:dyDescent="0.2">
      <c r="A54" s="2"/>
      <c r="B54" s="208" t="s">
        <v>402</v>
      </c>
      <c r="C54" s="81"/>
      <c r="D54" s="82"/>
      <c r="E54" s="81"/>
      <c r="F54" s="81"/>
      <c r="G54" s="81"/>
      <c r="H54" s="266"/>
      <c r="I54" s="266"/>
      <c r="J54" s="266"/>
      <c r="K54" s="267"/>
      <c r="L54" s="39"/>
      <c r="M54" s="214"/>
      <c r="N54" s="124"/>
      <c r="O54" s="124"/>
      <c r="P54" s="212"/>
      <c r="Q54" s="212"/>
      <c r="R54" s="212"/>
      <c r="S54" s="212"/>
      <c r="T54" s="212"/>
      <c r="U54" s="213"/>
      <c r="V54" s="39"/>
      <c r="W54" s="227"/>
      <c r="X54" s="218"/>
      <c r="Y54" s="211"/>
      <c r="Z54" s="211"/>
      <c r="AA54" s="211"/>
      <c r="AB54" s="211"/>
      <c r="AC54" s="211"/>
      <c r="AD54" s="211"/>
      <c r="AE54" s="211"/>
      <c r="AF54" s="228"/>
      <c r="AG54" s="211"/>
      <c r="AH54" s="244"/>
      <c r="AI54" s="211" t="s">
        <v>400</v>
      </c>
      <c r="AJ54" s="211"/>
      <c r="AK54" s="211"/>
      <c r="AL54" s="261">
        <f>PRODUCT(AM45)</f>
        <v>1</v>
      </c>
      <c r="AM54" s="261">
        <f>PRODUCT(AM74)</f>
        <v>1.3</v>
      </c>
      <c r="AN54" s="261">
        <f t="shared" si="0"/>
        <v>-0.30000000000000004</v>
      </c>
      <c r="AO54" s="238"/>
      <c r="AP54" s="211"/>
      <c r="AQ54" s="217"/>
      <c r="AR54" s="25"/>
      <c r="AS54" s="25"/>
    </row>
    <row r="55" spans="1:45" ht="15" customHeight="1" x14ac:dyDescent="0.2">
      <c r="A55" s="2"/>
      <c r="B55" s="214">
        <v>3547</v>
      </c>
      <c r="C55" s="211" t="s">
        <v>408</v>
      </c>
      <c r="D55" s="211"/>
      <c r="E55" s="124"/>
      <c r="F55" s="124"/>
      <c r="G55" s="124"/>
      <c r="H55" s="212"/>
      <c r="I55" s="212"/>
      <c r="J55" s="212"/>
      <c r="K55" s="213"/>
      <c r="L55" s="39"/>
      <c r="M55" s="214"/>
      <c r="N55" s="124"/>
      <c r="O55" s="124"/>
      <c r="P55" s="212"/>
      <c r="Q55" s="212"/>
      <c r="R55" s="212"/>
      <c r="S55" s="212"/>
      <c r="T55" s="212"/>
      <c r="U55" s="213"/>
      <c r="V55" s="39"/>
      <c r="W55" s="227"/>
      <c r="X55" s="218"/>
      <c r="Y55" s="211"/>
      <c r="Z55" s="211"/>
      <c r="AA55" s="211"/>
      <c r="AB55" s="211"/>
      <c r="AC55" s="211"/>
      <c r="AD55" s="211"/>
      <c r="AE55" s="211"/>
      <c r="AF55" s="228"/>
      <c r="AG55" s="211"/>
      <c r="AH55" s="244"/>
      <c r="AI55" s="236" t="s">
        <v>7</v>
      </c>
      <c r="AJ55" s="211"/>
      <c r="AK55" s="211"/>
      <c r="AL55" s="261">
        <f>PRODUCT(AM48)</f>
        <v>1.1486486486486487</v>
      </c>
      <c r="AM55" s="261">
        <f>PRODUCT(AM77)</f>
        <v>0.94366197183098588</v>
      </c>
      <c r="AN55" s="261">
        <f t="shared" si="0"/>
        <v>0.20498667681766281</v>
      </c>
      <c r="AO55" s="238"/>
      <c r="AP55" s="211"/>
      <c r="AQ55" s="217"/>
      <c r="AR55" s="25"/>
      <c r="AS55" s="25"/>
    </row>
    <row r="56" spans="1:45" ht="15" customHeight="1" x14ac:dyDescent="0.2">
      <c r="A56" s="2"/>
      <c r="B56" s="210"/>
      <c r="C56" s="124"/>
      <c r="D56" s="211"/>
      <c r="E56" s="124"/>
      <c r="F56" s="124"/>
      <c r="G56" s="124"/>
      <c r="H56" s="212"/>
      <c r="I56" s="212"/>
      <c r="J56" s="212"/>
      <c r="K56" s="213"/>
      <c r="L56" s="39"/>
      <c r="M56" s="214"/>
      <c r="N56" s="124"/>
      <c r="O56" s="124"/>
      <c r="P56" s="212"/>
      <c r="Q56" s="212"/>
      <c r="R56" s="212"/>
      <c r="S56" s="212"/>
      <c r="T56" s="212"/>
      <c r="U56" s="213"/>
      <c r="V56" s="39"/>
      <c r="W56" s="227"/>
      <c r="X56" s="218"/>
      <c r="Y56" s="211"/>
      <c r="Z56" s="211"/>
      <c r="AA56" s="211"/>
      <c r="AB56" s="211"/>
      <c r="AC56" s="211"/>
      <c r="AD56" s="211"/>
      <c r="AE56" s="211"/>
      <c r="AF56" s="228"/>
      <c r="AG56" s="211"/>
      <c r="AH56" s="244"/>
      <c r="AI56" s="236"/>
      <c r="AJ56" s="211"/>
      <c r="AK56" s="211"/>
      <c r="AL56" s="261"/>
      <c r="AM56" s="261"/>
      <c r="AN56" s="261"/>
      <c r="AO56" s="238"/>
      <c r="AP56" s="211"/>
      <c r="AQ56" s="217"/>
      <c r="AR56" s="25"/>
      <c r="AS56" s="25"/>
    </row>
    <row r="57" spans="1:45" ht="15" customHeight="1" x14ac:dyDescent="0.2">
      <c r="A57" s="2"/>
      <c r="B57" s="208" t="s">
        <v>403</v>
      </c>
      <c r="C57" s="81"/>
      <c r="D57" s="82"/>
      <c r="E57" s="81"/>
      <c r="F57" s="81"/>
      <c r="G57" s="81"/>
      <c r="H57" s="266"/>
      <c r="I57" s="266"/>
      <c r="J57" s="266"/>
      <c r="K57" s="267"/>
      <c r="L57" s="39"/>
      <c r="M57" s="214"/>
      <c r="N57" s="124"/>
      <c r="O57" s="124"/>
      <c r="P57" s="212"/>
      <c r="Q57" s="212"/>
      <c r="R57" s="212"/>
      <c r="S57" s="212"/>
      <c r="T57" s="212"/>
      <c r="U57" s="213"/>
      <c r="V57" s="39"/>
      <c r="W57" s="227"/>
      <c r="X57" s="218"/>
      <c r="Y57" s="211"/>
      <c r="Z57" s="211"/>
      <c r="AA57" s="211"/>
      <c r="AB57" s="211"/>
      <c r="AC57" s="211"/>
      <c r="AD57" s="211"/>
      <c r="AE57" s="211"/>
      <c r="AF57" s="228"/>
      <c r="AG57" s="211"/>
      <c r="AH57" s="244"/>
      <c r="AI57" s="263"/>
      <c r="AJ57" s="211"/>
      <c r="AK57" s="211"/>
      <c r="AL57" s="211"/>
      <c r="AM57" s="238"/>
      <c r="AN57" s="238"/>
      <c r="AO57" s="238"/>
      <c r="AP57" s="211"/>
      <c r="AQ57" s="217"/>
      <c r="AR57" s="25"/>
      <c r="AS57" s="25"/>
    </row>
    <row r="58" spans="1:45" ht="15" customHeight="1" x14ac:dyDescent="0.2">
      <c r="A58" s="2"/>
      <c r="B58" s="214">
        <v>4312</v>
      </c>
      <c r="C58" s="218" t="s">
        <v>404</v>
      </c>
      <c r="D58" s="211"/>
      <c r="E58" s="124"/>
      <c r="F58" s="124"/>
      <c r="G58" s="124"/>
      <c r="H58" s="212"/>
      <c r="I58" s="212"/>
      <c r="J58" s="212"/>
      <c r="K58" s="213"/>
      <c r="L58" s="39"/>
      <c r="M58" s="214"/>
      <c r="N58" s="124"/>
      <c r="O58" s="124"/>
      <c r="P58" s="212"/>
      <c r="Q58" s="212"/>
      <c r="R58" s="212"/>
      <c r="S58" s="212"/>
      <c r="T58" s="212"/>
      <c r="U58" s="213"/>
      <c r="V58" s="39"/>
      <c r="W58" s="227"/>
      <c r="X58" s="218"/>
      <c r="Y58" s="211"/>
      <c r="Z58" s="211"/>
      <c r="AA58" s="211"/>
      <c r="AB58" s="211"/>
      <c r="AC58" s="211"/>
      <c r="AD58" s="211"/>
      <c r="AE58" s="211"/>
      <c r="AF58" s="228"/>
      <c r="AG58" s="211"/>
      <c r="AH58" s="244"/>
      <c r="AI58" s="262" t="s">
        <v>397</v>
      </c>
      <c r="AJ58" s="83"/>
      <c r="AK58" s="83"/>
      <c r="AL58" s="260" t="s">
        <v>394</v>
      </c>
      <c r="AM58" s="260" t="s">
        <v>395</v>
      </c>
      <c r="AN58" s="260" t="s">
        <v>396</v>
      </c>
      <c r="AO58" s="260"/>
      <c r="AP58" s="82"/>
      <c r="AQ58" s="84"/>
      <c r="AR58" s="25"/>
      <c r="AS58" s="25"/>
    </row>
    <row r="59" spans="1:45" ht="15" customHeight="1" x14ac:dyDescent="0.2">
      <c r="A59" s="2"/>
      <c r="B59" s="210"/>
      <c r="C59" s="124"/>
      <c r="D59" s="211"/>
      <c r="E59" s="124"/>
      <c r="F59" s="124"/>
      <c r="G59" s="124"/>
      <c r="H59" s="212"/>
      <c r="I59" s="212"/>
      <c r="J59" s="212"/>
      <c r="K59" s="213"/>
      <c r="L59" s="39"/>
      <c r="M59" s="214"/>
      <c r="N59" s="124"/>
      <c r="O59" s="124"/>
      <c r="P59" s="212"/>
      <c r="Q59" s="212"/>
      <c r="R59" s="212"/>
      <c r="S59" s="212"/>
      <c r="T59" s="212"/>
      <c r="U59" s="213"/>
      <c r="V59" s="39"/>
      <c r="W59" s="227"/>
      <c r="X59" s="218"/>
      <c r="Y59" s="211"/>
      <c r="Z59" s="211"/>
      <c r="AA59" s="211"/>
      <c r="AB59" s="211"/>
      <c r="AC59" s="211"/>
      <c r="AD59" s="211"/>
      <c r="AE59" s="211"/>
      <c r="AF59" s="228"/>
      <c r="AG59" s="211"/>
      <c r="AH59" s="244"/>
      <c r="AI59" s="211" t="s">
        <v>398</v>
      </c>
      <c r="AJ59" s="211"/>
      <c r="AK59" s="211"/>
      <c r="AL59" s="261">
        <f>PRODUCT(AN39)</f>
        <v>0.70322580645161292</v>
      </c>
      <c r="AM59" s="261">
        <f>PRODUCT(AN68)</f>
        <v>0.53191489361702127</v>
      </c>
      <c r="AN59" s="261">
        <f>PRODUCT(AL59-AM59)</f>
        <v>0.17131091283459166</v>
      </c>
      <c r="AO59" s="238"/>
      <c r="AP59" s="211"/>
      <c r="AQ59" s="217"/>
      <c r="AR59" s="25"/>
      <c r="AS59" s="25"/>
    </row>
    <row r="60" spans="1:45" ht="15" customHeight="1" x14ac:dyDescent="0.2">
      <c r="A60" s="2"/>
      <c r="B60" s="268" t="s">
        <v>405</v>
      </c>
      <c r="C60" s="83" t="s">
        <v>406</v>
      </c>
      <c r="D60" s="83"/>
      <c r="E60" s="81" t="s">
        <v>3</v>
      </c>
      <c r="F60" s="81"/>
      <c r="G60" s="81" t="s">
        <v>407</v>
      </c>
      <c r="H60" s="266"/>
      <c r="I60" s="271" t="s">
        <v>409</v>
      </c>
      <c r="J60" s="266"/>
      <c r="K60" s="267"/>
      <c r="L60" s="39"/>
      <c r="M60" s="214"/>
      <c r="N60" s="124"/>
      <c r="O60" s="124"/>
      <c r="P60" s="212"/>
      <c r="Q60" s="212"/>
      <c r="R60" s="212"/>
      <c r="S60" s="212"/>
      <c r="T60" s="212"/>
      <c r="U60" s="213"/>
      <c r="V60" s="39"/>
      <c r="W60" s="227"/>
      <c r="X60" s="218"/>
      <c r="Y60" s="211"/>
      <c r="Z60" s="211"/>
      <c r="AA60" s="211"/>
      <c r="AB60" s="211"/>
      <c r="AC60" s="211"/>
      <c r="AD60" s="211"/>
      <c r="AE60" s="211"/>
      <c r="AF60" s="228"/>
      <c r="AG60" s="211"/>
      <c r="AH60" s="244"/>
      <c r="AI60" s="211" t="s">
        <v>399</v>
      </c>
      <c r="AJ60" s="211"/>
      <c r="AK60" s="211"/>
      <c r="AL60" s="261">
        <f>PRODUCT(AN42)</f>
        <v>0.58260869565217388</v>
      </c>
      <c r="AM60" s="261">
        <f>PRODUCT(AN71)</f>
        <v>0.2857142857142857</v>
      </c>
      <c r="AN60" s="261">
        <f t="shared" ref="AN60:AN62" si="1">PRODUCT(AL60-AM60)</f>
        <v>0.29689440993788818</v>
      </c>
      <c r="AO60" s="238"/>
      <c r="AP60" s="211"/>
      <c r="AQ60" s="217"/>
      <c r="AR60" s="25"/>
      <c r="AS60" s="25"/>
    </row>
    <row r="61" spans="1:45" ht="15" customHeight="1" x14ac:dyDescent="0.2">
      <c r="A61" s="2"/>
      <c r="B61" s="269"/>
      <c r="C61" s="270" t="s">
        <v>410</v>
      </c>
      <c r="D61" s="124"/>
      <c r="E61" s="124">
        <v>367</v>
      </c>
      <c r="F61" s="124"/>
      <c r="G61" s="124">
        <v>1432.0354223433242</v>
      </c>
      <c r="H61" s="124"/>
      <c r="I61" s="212"/>
      <c r="J61" s="212"/>
      <c r="K61" s="213"/>
      <c r="L61" s="39"/>
      <c r="M61" s="214"/>
      <c r="N61" s="124"/>
      <c r="O61" s="124"/>
      <c r="P61" s="212"/>
      <c r="Q61" s="212"/>
      <c r="R61" s="212"/>
      <c r="S61" s="212"/>
      <c r="T61" s="212"/>
      <c r="U61" s="213"/>
      <c r="V61" s="39"/>
      <c r="W61" s="227"/>
      <c r="X61" s="218"/>
      <c r="Y61" s="211"/>
      <c r="Z61" s="211"/>
      <c r="AA61" s="211"/>
      <c r="AB61" s="211"/>
      <c r="AC61" s="211"/>
      <c r="AD61" s="211"/>
      <c r="AE61" s="211"/>
      <c r="AF61" s="228"/>
      <c r="AG61" s="211"/>
      <c r="AH61" s="244"/>
      <c r="AI61" s="211" t="s">
        <v>400</v>
      </c>
      <c r="AJ61" s="211"/>
      <c r="AK61" s="211"/>
      <c r="AL61" s="261">
        <f>PRODUCT(AN45)</f>
        <v>0.61538461538461542</v>
      </c>
      <c r="AM61" s="261">
        <f>PRODUCT(AN74)</f>
        <v>1.2</v>
      </c>
      <c r="AN61" s="261">
        <f t="shared" si="1"/>
        <v>-0.58461538461538454</v>
      </c>
      <c r="AO61" s="238"/>
      <c r="AP61" s="211"/>
      <c r="AQ61" s="217"/>
      <c r="AR61" s="25"/>
      <c r="AS61" s="25"/>
    </row>
    <row r="62" spans="1:45" ht="15" customHeight="1" x14ac:dyDescent="0.2">
      <c r="A62" s="2"/>
      <c r="B62" s="210"/>
      <c r="C62" s="124"/>
      <c r="D62" s="211"/>
      <c r="E62" s="124"/>
      <c r="F62" s="124"/>
      <c r="G62" s="124"/>
      <c r="H62" s="212"/>
      <c r="I62" s="212"/>
      <c r="J62" s="212"/>
      <c r="K62" s="213"/>
      <c r="L62" s="39"/>
      <c r="M62" s="214"/>
      <c r="N62" s="124"/>
      <c r="O62" s="124"/>
      <c r="P62" s="212"/>
      <c r="Q62" s="212"/>
      <c r="R62" s="212"/>
      <c r="S62" s="212"/>
      <c r="T62" s="212"/>
      <c r="U62" s="213"/>
      <c r="V62" s="39"/>
      <c r="W62" s="227"/>
      <c r="X62" s="218"/>
      <c r="Y62" s="211"/>
      <c r="Z62" s="211"/>
      <c r="AA62" s="211"/>
      <c r="AB62" s="211"/>
      <c r="AC62" s="211"/>
      <c r="AD62" s="211"/>
      <c r="AE62" s="211"/>
      <c r="AF62" s="228"/>
      <c r="AG62" s="211"/>
      <c r="AH62" s="244"/>
      <c r="AI62" s="236" t="s">
        <v>7</v>
      </c>
      <c r="AJ62" s="211"/>
      <c r="AK62" s="211"/>
      <c r="AL62" s="261">
        <f>PRODUCT(AN48)</f>
        <v>0.64864864864864868</v>
      </c>
      <c r="AM62" s="261">
        <f>PRODUCT(AN77)</f>
        <v>0.57746478873239437</v>
      </c>
      <c r="AN62" s="261">
        <f t="shared" si="1"/>
        <v>7.1183859916254311E-2</v>
      </c>
      <c r="AO62" s="238"/>
      <c r="AP62" s="211"/>
      <c r="AQ62" s="217"/>
      <c r="AR62" s="25"/>
      <c r="AS62" s="25"/>
    </row>
    <row r="63" spans="1:45" ht="15" customHeight="1" x14ac:dyDescent="0.2">
      <c r="A63" s="2"/>
      <c r="B63" s="210"/>
      <c r="C63" s="124"/>
      <c r="D63" s="211"/>
      <c r="E63" s="124"/>
      <c r="F63" s="124"/>
      <c r="G63" s="124"/>
      <c r="H63" s="212"/>
      <c r="I63" s="212"/>
      <c r="J63" s="212"/>
      <c r="K63" s="213"/>
      <c r="L63" s="39"/>
      <c r="M63" s="214"/>
      <c r="N63" s="124"/>
      <c r="O63" s="124"/>
      <c r="P63" s="212"/>
      <c r="Q63" s="212"/>
      <c r="R63" s="212"/>
      <c r="S63" s="212"/>
      <c r="T63" s="212"/>
      <c r="U63" s="213"/>
      <c r="V63" s="39"/>
      <c r="W63" s="227"/>
      <c r="X63" s="218"/>
      <c r="Y63" s="211"/>
      <c r="Z63" s="211"/>
      <c r="AA63" s="211"/>
      <c r="AB63" s="211"/>
      <c r="AC63" s="211"/>
      <c r="AD63" s="211"/>
      <c r="AE63" s="211"/>
      <c r="AF63" s="228"/>
      <c r="AG63" s="211"/>
      <c r="AH63" s="244"/>
      <c r="AI63" s="236"/>
      <c r="AJ63" s="211"/>
      <c r="AK63" s="211"/>
      <c r="AL63" s="261"/>
      <c r="AM63" s="261"/>
      <c r="AN63" s="261"/>
      <c r="AO63" s="238"/>
      <c r="AP63" s="211"/>
      <c r="AQ63" s="217"/>
      <c r="AR63" s="25"/>
      <c r="AS63" s="25"/>
    </row>
    <row r="64" spans="1:45" s="10" customFormat="1" ht="15" customHeight="1" x14ac:dyDescent="0.25">
      <c r="A64" s="24"/>
      <c r="B64" s="219"/>
      <c r="C64" s="220"/>
      <c r="D64" s="220"/>
      <c r="E64" s="220"/>
      <c r="F64" s="220"/>
      <c r="G64" s="220"/>
      <c r="H64" s="221"/>
      <c r="I64" s="221"/>
      <c r="J64" s="221"/>
      <c r="K64" s="222"/>
      <c r="L64" s="39"/>
      <c r="M64" s="219"/>
      <c r="N64" s="220"/>
      <c r="O64" s="220"/>
      <c r="P64" s="220"/>
      <c r="Q64" s="220"/>
      <c r="R64" s="220"/>
      <c r="S64" s="220"/>
      <c r="T64" s="220"/>
      <c r="U64" s="222"/>
      <c r="V64" s="39"/>
      <c r="W64" s="219"/>
      <c r="X64" s="220"/>
      <c r="Y64" s="220"/>
      <c r="Z64" s="220"/>
      <c r="AA64" s="220"/>
      <c r="AB64" s="220"/>
      <c r="AC64" s="220"/>
      <c r="AD64" s="220"/>
      <c r="AE64" s="220"/>
      <c r="AF64" s="221"/>
      <c r="AG64" s="221"/>
      <c r="AH64" s="222"/>
      <c r="AI64" s="264"/>
      <c r="AJ64" s="220"/>
      <c r="AK64" s="220"/>
      <c r="AL64" s="220"/>
      <c r="AM64" s="240"/>
      <c r="AN64" s="240"/>
      <c r="AO64" s="240"/>
      <c r="AP64" s="220"/>
      <c r="AQ64" s="223"/>
      <c r="AR64" s="37"/>
      <c r="AS64" s="40"/>
    </row>
    <row r="65" spans="1:45" s="10" customFormat="1" ht="15" customHeight="1" x14ac:dyDescent="0.25">
      <c r="A65" s="2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246"/>
      <c r="AG65" s="247"/>
      <c r="AH65" s="24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40"/>
    </row>
    <row r="66" spans="1:45" ht="15" customHeight="1" x14ac:dyDescent="0.2">
      <c r="A66" s="2"/>
      <c r="B66" s="208" t="s">
        <v>237</v>
      </c>
      <c r="C66" s="81"/>
      <c r="D66" s="81"/>
      <c r="E66" s="81"/>
      <c r="F66" s="81" t="s">
        <v>235</v>
      </c>
      <c r="G66" s="81" t="s">
        <v>3</v>
      </c>
      <c r="H66" s="81" t="s">
        <v>5</v>
      </c>
      <c r="I66" s="81" t="s">
        <v>6</v>
      </c>
      <c r="J66" s="81" t="s">
        <v>236</v>
      </c>
      <c r="K66" s="209" t="s">
        <v>17</v>
      </c>
      <c r="L66" s="37"/>
      <c r="M66" s="225" t="s">
        <v>314</v>
      </c>
      <c r="N66" s="82"/>
      <c r="O66" s="82"/>
      <c r="P66" s="81" t="s">
        <v>3</v>
      </c>
      <c r="Q66" s="81" t="s">
        <v>5</v>
      </c>
      <c r="R66" s="81" t="s">
        <v>6</v>
      </c>
      <c r="S66" s="81" t="s">
        <v>236</v>
      </c>
      <c r="T66" s="82"/>
      <c r="U66" s="209" t="s">
        <v>17</v>
      </c>
      <c r="V66" s="37"/>
      <c r="W66" s="225" t="s">
        <v>322</v>
      </c>
      <c r="X66" s="82"/>
      <c r="Y66" s="82"/>
      <c r="Z66" s="82"/>
      <c r="AA66" s="82"/>
      <c r="AB66" s="82"/>
      <c r="AC66" s="82"/>
      <c r="AD66" s="82"/>
      <c r="AE66" s="82"/>
      <c r="AF66" s="248"/>
      <c r="AG66" s="248"/>
      <c r="AH66" s="249"/>
      <c r="AI66" s="165" t="s">
        <v>391</v>
      </c>
      <c r="AJ66" s="83"/>
      <c r="AK66" s="83"/>
      <c r="AL66" s="260" t="s">
        <v>3</v>
      </c>
      <c r="AM66" s="260" t="s">
        <v>5</v>
      </c>
      <c r="AN66" s="260" t="s">
        <v>6</v>
      </c>
      <c r="AO66" s="82"/>
      <c r="AP66" s="81" t="s">
        <v>401</v>
      </c>
      <c r="AQ66" s="84"/>
      <c r="AR66" s="25"/>
      <c r="AS66" s="25"/>
    </row>
    <row r="67" spans="1:45" ht="15" customHeight="1" x14ac:dyDescent="0.2">
      <c r="A67" s="2"/>
      <c r="B67" s="210">
        <v>2002</v>
      </c>
      <c r="C67" s="124" t="s">
        <v>37</v>
      </c>
      <c r="D67" s="211" t="s">
        <v>90</v>
      </c>
      <c r="E67" s="124"/>
      <c r="F67" s="124">
        <v>18</v>
      </c>
      <c r="G67" s="124">
        <v>8</v>
      </c>
      <c r="H67" s="212">
        <v>0.625</v>
      </c>
      <c r="I67" s="212">
        <v>0.5</v>
      </c>
      <c r="J67" s="212">
        <v>1.125</v>
      </c>
      <c r="K67" s="213">
        <v>2.25</v>
      </c>
      <c r="L67" s="39"/>
      <c r="M67" s="214" t="s">
        <v>315</v>
      </c>
      <c r="N67" s="124"/>
      <c r="O67" s="124">
        <v>20</v>
      </c>
      <c r="P67" s="124" t="s">
        <v>267</v>
      </c>
      <c r="Q67" s="124" t="s">
        <v>282</v>
      </c>
      <c r="R67" s="124" t="s">
        <v>288</v>
      </c>
      <c r="S67" s="124" t="s">
        <v>296</v>
      </c>
      <c r="T67" s="216"/>
      <c r="U67" s="226" t="s">
        <v>303</v>
      </c>
      <c r="V67" s="39"/>
      <c r="W67" s="227" t="s">
        <v>316</v>
      </c>
      <c r="X67" s="218"/>
      <c r="Y67" s="218"/>
      <c r="Z67" s="211"/>
      <c r="AA67" s="211"/>
      <c r="AB67" s="211"/>
      <c r="AC67" s="218"/>
      <c r="AD67" s="211"/>
      <c r="AE67" s="211"/>
      <c r="AF67" s="211"/>
      <c r="AG67" s="211"/>
      <c r="AH67" s="217"/>
      <c r="AI67" s="211" t="s">
        <v>398</v>
      </c>
      <c r="AJ67" s="211"/>
      <c r="AK67" s="211"/>
      <c r="AL67" s="238">
        <v>47</v>
      </c>
      <c r="AM67" s="238">
        <v>36</v>
      </c>
      <c r="AN67" s="238">
        <v>25</v>
      </c>
      <c r="AO67" s="211"/>
      <c r="AP67" s="265">
        <f>PRODUCT(AL67/AL76)</f>
        <v>0.6619718309859155</v>
      </c>
      <c r="AQ67" s="217"/>
      <c r="AR67" s="25"/>
      <c r="AS67" s="25"/>
    </row>
    <row r="68" spans="1:45" ht="15" customHeight="1" x14ac:dyDescent="0.2">
      <c r="A68" s="2"/>
      <c r="B68" s="210">
        <v>2003</v>
      </c>
      <c r="C68" s="124" t="s">
        <v>36</v>
      </c>
      <c r="D68" s="211" t="s">
        <v>90</v>
      </c>
      <c r="E68" s="124"/>
      <c r="F68" s="124">
        <v>19</v>
      </c>
      <c r="G68" s="124">
        <v>14</v>
      </c>
      <c r="H68" s="212">
        <v>0.7142857142857143</v>
      </c>
      <c r="I68" s="212">
        <v>0.5</v>
      </c>
      <c r="J68" s="212">
        <v>1.2142857142857142</v>
      </c>
      <c r="K68" s="213">
        <v>2.2142857142857144</v>
      </c>
      <c r="L68" s="39"/>
      <c r="M68" s="214" t="s">
        <v>239</v>
      </c>
      <c r="N68" s="124"/>
      <c r="O68" s="124">
        <v>20</v>
      </c>
      <c r="P68" s="124" t="s">
        <v>268</v>
      </c>
      <c r="Q68" s="124" t="s">
        <v>262</v>
      </c>
      <c r="R68" s="124" t="s">
        <v>289</v>
      </c>
      <c r="S68" s="124" t="s">
        <v>297</v>
      </c>
      <c r="T68" s="216"/>
      <c r="U68" s="226" t="s">
        <v>304</v>
      </c>
      <c r="V68" s="39"/>
      <c r="W68" s="227" t="s">
        <v>319</v>
      </c>
      <c r="X68" s="218"/>
      <c r="Y68" s="218" t="s">
        <v>390</v>
      </c>
      <c r="Z68" s="211"/>
      <c r="AA68" s="211"/>
      <c r="AB68" s="211"/>
      <c r="AC68" s="211"/>
      <c r="AD68" s="211"/>
      <c r="AE68" s="218"/>
      <c r="AF68" s="245"/>
      <c r="AG68" s="218" t="s">
        <v>320</v>
      </c>
      <c r="AH68" s="213">
        <v>1.5384615384615385</v>
      </c>
      <c r="AI68" s="211" t="s">
        <v>392</v>
      </c>
      <c r="AJ68" s="211"/>
      <c r="AK68" s="211"/>
      <c r="AL68" s="238"/>
      <c r="AM68" s="261">
        <f>PRODUCT(AM67/AL67)</f>
        <v>0.76595744680851063</v>
      </c>
      <c r="AN68" s="261">
        <f>PRODUCT(AN67/AL67)</f>
        <v>0.53191489361702127</v>
      </c>
      <c r="AO68" s="211"/>
      <c r="AP68" s="211"/>
      <c r="AQ68" s="217"/>
      <c r="AR68" s="25"/>
      <c r="AS68" s="25"/>
    </row>
    <row r="69" spans="1:45" ht="15" customHeight="1" x14ac:dyDescent="0.2">
      <c r="A69" s="2"/>
      <c r="B69" s="210">
        <v>2004</v>
      </c>
      <c r="C69" s="124" t="s">
        <v>34</v>
      </c>
      <c r="D69" s="211" t="s">
        <v>90</v>
      </c>
      <c r="E69" s="124"/>
      <c r="F69" s="124">
        <v>20</v>
      </c>
      <c r="G69" s="124">
        <v>7</v>
      </c>
      <c r="H69" s="212">
        <v>0.8571428571428571</v>
      </c>
      <c r="I69" s="212">
        <v>0.14285714285714285</v>
      </c>
      <c r="J69" s="212">
        <v>1</v>
      </c>
      <c r="K69" s="213">
        <v>2.8571428571428572</v>
      </c>
      <c r="L69" s="39"/>
      <c r="M69" s="214" t="s">
        <v>240</v>
      </c>
      <c r="N69" s="124"/>
      <c r="O69" s="124">
        <v>21</v>
      </c>
      <c r="P69" s="124" t="s">
        <v>269</v>
      </c>
      <c r="Q69" s="124" t="s">
        <v>279</v>
      </c>
      <c r="R69" s="124" t="s">
        <v>248</v>
      </c>
      <c r="S69" s="124" t="s">
        <v>298</v>
      </c>
      <c r="T69" s="216"/>
      <c r="U69" s="226" t="s">
        <v>305</v>
      </c>
      <c r="V69" s="39"/>
      <c r="W69" s="227"/>
      <c r="X69" s="218"/>
      <c r="Y69" s="218"/>
      <c r="Z69" s="211"/>
      <c r="AA69" s="211"/>
      <c r="AB69" s="211"/>
      <c r="AC69" s="218"/>
      <c r="AD69" s="211"/>
      <c r="AE69" s="211"/>
      <c r="AF69" s="211"/>
      <c r="AG69" s="211"/>
      <c r="AH69" s="217"/>
      <c r="AI69" s="211"/>
      <c r="AJ69" s="211"/>
      <c r="AK69" s="211"/>
      <c r="AL69" s="238"/>
      <c r="AM69" s="238"/>
      <c r="AN69" s="238"/>
      <c r="AO69" s="211"/>
      <c r="AP69" s="211"/>
      <c r="AQ69" s="217"/>
      <c r="AR69" s="25"/>
      <c r="AS69" s="25"/>
    </row>
    <row r="70" spans="1:45" ht="15" customHeight="1" x14ac:dyDescent="0.2">
      <c r="A70" s="2"/>
      <c r="B70" s="210">
        <v>2005</v>
      </c>
      <c r="C70" s="124" t="s">
        <v>92</v>
      </c>
      <c r="D70" s="211" t="s">
        <v>90</v>
      </c>
      <c r="E70" s="124"/>
      <c r="F70" s="124">
        <v>21</v>
      </c>
      <c r="G70" s="124"/>
      <c r="H70" s="124"/>
      <c r="I70" s="212"/>
      <c r="J70" s="124"/>
      <c r="K70" s="213"/>
      <c r="L70" s="39"/>
      <c r="M70" s="214" t="s">
        <v>241</v>
      </c>
      <c r="N70" s="124"/>
      <c r="O70" s="124"/>
      <c r="P70" s="124" t="s">
        <v>270</v>
      </c>
      <c r="Q70" s="124" t="s">
        <v>283</v>
      </c>
      <c r="R70" s="124" t="s">
        <v>290</v>
      </c>
      <c r="S70" s="124" t="s">
        <v>299</v>
      </c>
      <c r="T70" s="216"/>
      <c r="U70" s="226" t="s">
        <v>306</v>
      </c>
      <c r="V70" s="39"/>
      <c r="W70" s="227"/>
      <c r="X70" s="218"/>
      <c r="Y70" s="218"/>
      <c r="Z70" s="211"/>
      <c r="AA70" s="211"/>
      <c r="AB70" s="211"/>
      <c r="AC70" s="218"/>
      <c r="AD70" s="211"/>
      <c r="AE70" s="211"/>
      <c r="AF70" s="211"/>
      <c r="AG70" s="211"/>
      <c r="AH70" s="217"/>
      <c r="AI70" s="211" t="s">
        <v>399</v>
      </c>
      <c r="AJ70" s="211"/>
      <c r="AK70" s="211"/>
      <c r="AL70" s="238">
        <v>14</v>
      </c>
      <c r="AM70" s="238">
        <v>18</v>
      </c>
      <c r="AN70" s="238">
        <v>4</v>
      </c>
      <c r="AO70" s="211"/>
      <c r="AP70" s="265">
        <f>PRODUCT(AL70/AL76)</f>
        <v>0.19718309859154928</v>
      </c>
      <c r="AQ70" s="217"/>
      <c r="AR70" s="25"/>
      <c r="AS70" s="25"/>
    </row>
    <row r="71" spans="1:45" ht="15" customHeight="1" x14ac:dyDescent="0.2">
      <c r="A71" s="2"/>
      <c r="B71" s="210">
        <v>2006</v>
      </c>
      <c r="C71" s="124"/>
      <c r="D71" s="211"/>
      <c r="E71" s="124"/>
      <c r="F71" s="124">
        <v>22</v>
      </c>
      <c r="G71" s="124"/>
      <c r="H71" s="124"/>
      <c r="I71" s="212"/>
      <c r="J71" s="124"/>
      <c r="K71" s="213"/>
      <c r="L71" s="39"/>
      <c r="M71" s="214" t="s">
        <v>242</v>
      </c>
      <c r="N71" s="124"/>
      <c r="O71" s="124"/>
      <c r="P71" s="124" t="s">
        <v>271</v>
      </c>
      <c r="Q71" s="212" t="s">
        <v>264</v>
      </c>
      <c r="R71" s="124" t="s">
        <v>291</v>
      </c>
      <c r="S71" s="124" t="s">
        <v>300</v>
      </c>
      <c r="T71" s="216"/>
      <c r="U71" s="226" t="s">
        <v>307</v>
      </c>
      <c r="V71" s="39"/>
      <c r="W71" s="227"/>
      <c r="X71" s="218"/>
      <c r="Y71" s="218"/>
      <c r="Z71" s="211"/>
      <c r="AA71" s="211"/>
      <c r="AB71" s="211"/>
      <c r="AC71" s="218"/>
      <c r="AD71" s="211"/>
      <c r="AE71" s="211"/>
      <c r="AF71" s="211"/>
      <c r="AG71" s="211"/>
      <c r="AH71" s="217"/>
      <c r="AI71" s="211" t="s">
        <v>392</v>
      </c>
      <c r="AJ71" s="211"/>
      <c r="AK71" s="211"/>
      <c r="AL71" s="238"/>
      <c r="AM71" s="261">
        <f>PRODUCT(AM70/AL70)</f>
        <v>1.2857142857142858</v>
      </c>
      <c r="AN71" s="261">
        <f>PRODUCT(AN70/AL70)</f>
        <v>0.2857142857142857</v>
      </c>
      <c r="AO71" s="211"/>
      <c r="AP71" s="211"/>
      <c r="AQ71" s="217"/>
      <c r="AR71" s="25"/>
      <c r="AS71" s="25"/>
    </row>
    <row r="72" spans="1:45" ht="15" customHeight="1" x14ac:dyDescent="0.2">
      <c r="A72" s="2"/>
      <c r="B72" s="210">
        <v>2007</v>
      </c>
      <c r="C72" s="124" t="s">
        <v>36</v>
      </c>
      <c r="D72" s="211" t="s">
        <v>90</v>
      </c>
      <c r="E72" s="124"/>
      <c r="F72" s="124">
        <v>23</v>
      </c>
      <c r="G72" s="124">
        <v>12</v>
      </c>
      <c r="H72" s="212">
        <v>1.1666666666666667</v>
      </c>
      <c r="I72" s="212">
        <v>0.83333333333333337</v>
      </c>
      <c r="J72" s="212">
        <v>2</v>
      </c>
      <c r="K72" s="213">
        <v>4.583333333333333</v>
      </c>
      <c r="L72" s="39"/>
      <c r="M72" s="214" t="s">
        <v>243</v>
      </c>
      <c r="N72" s="124"/>
      <c r="O72" s="124"/>
      <c r="P72" s="124" t="s">
        <v>272</v>
      </c>
      <c r="Q72" s="212" t="s">
        <v>284</v>
      </c>
      <c r="R72" s="124" t="s">
        <v>253</v>
      </c>
      <c r="S72" s="124" t="s">
        <v>301</v>
      </c>
      <c r="T72" s="216"/>
      <c r="U72" s="226" t="s">
        <v>299</v>
      </c>
      <c r="V72" s="39"/>
      <c r="W72" s="227"/>
      <c r="X72" s="218"/>
      <c r="Y72" s="218"/>
      <c r="Z72" s="211"/>
      <c r="AA72" s="211"/>
      <c r="AB72" s="211"/>
      <c r="AC72" s="218"/>
      <c r="AD72" s="211"/>
      <c r="AE72" s="211"/>
      <c r="AF72" s="211"/>
      <c r="AG72" s="211"/>
      <c r="AH72" s="217"/>
      <c r="AI72" s="211"/>
      <c r="AJ72" s="211"/>
      <c r="AK72" s="211"/>
      <c r="AL72" s="238"/>
      <c r="AM72" s="238"/>
      <c r="AN72" s="238"/>
      <c r="AO72" s="211"/>
      <c r="AP72" s="211"/>
      <c r="AQ72" s="217"/>
      <c r="AR72" s="25"/>
      <c r="AS72" s="25"/>
    </row>
    <row r="73" spans="1:45" ht="15" customHeight="1" x14ac:dyDescent="0.2">
      <c r="A73" s="2"/>
      <c r="B73" s="210">
        <v>2008</v>
      </c>
      <c r="C73" s="124" t="s">
        <v>92</v>
      </c>
      <c r="D73" s="211" t="s">
        <v>90</v>
      </c>
      <c r="E73" s="124"/>
      <c r="F73" s="124">
        <v>24</v>
      </c>
      <c r="G73" s="124"/>
      <c r="H73" s="124"/>
      <c r="I73" s="212"/>
      <c r="J73" s="124"/>
      <c r="K73" s="213"/>
      <c r="L73" s="39"/>
      <c r="M73" s="214" t="s">
        <v>244</v>
      </c>
      <c r="N73" s="124"/>
      <c r="O73" s="124"/>
      <c r="P73" s="124" t="s">
        <v>250</v>
      </c>
      <c r="Q73" s="212" t="s">
        <v>285</v>
      </c>
      <c r="R73" s="124" t="s">
        <v>292</v>
      </c>
      <c r="S73" s="124" t="s">
        <v>281</v>
      </c>
      <c r="T73" s="216"/>
      <c r="U73" s="226" t="s">
        <v>308</v>
      </c>
      <c r="V73" s="39"/>
      <c r="W73" s="227"/>
      <c r="X73" s="218"/>
      <c r="Y73" s="218"/>
      <c r="Z73" s="211"/>
      <c r="AA73" s="211"/>
      <c r="AB73" s="211"/>
      <c r="AC73" s="218"/>
      <c r="AD73" s="211"/>
      <c r="AE73" s="211"/>
      <c r="AF73" s="211"/>
      <c r="AG73" s="211"/>
      <c r="AH73" s="217"/>
      <c r="AI73" s="211" t="s">
        <v>400</v>
      </c>
      <c r="AJ73" s="211"/>
      <c r="AK73" s="211"/>
      <c r="AL73" s="238">
        <v>10</v>
      </c>
      <c r="AM73" s="238">
        <v>13</v>
      </c>
      <c r="AN73" s="238">
        <v>12</v>
      </c>
      <c r="AO73" s="211"/>
      <c r="AP73" s="265">
        <f>PRODUCT(AL73/AL76)</f>
        <v>0.14084507042253522</v>
      </c>
      <c r="AQ73" s="217"/>
      <c r="AR73" s="25"/>
      <c r="AS73" s="25"/>
    </row>
    <row r="74" spans="1:45" ht="15" customHeight="1" x14ac:dyDescent="0.2">
      <c r="A74" s="2"/>
      <c r="B74" s="210">
        <v>2009</v>
      </c>
      <c r="C74" s="124" t="s">
        <v>41</v>
      </c>
      <c r="D74" s="211" t="s">
        <v>90</v>
      </c>
      <c r="E74" s="124"/>
      <c r="F74" s="124">
        <v>25</v>
      </c>
      <c r="G74" s="224">
        <v>6</v>
      </c>
      <c r="H74" s="212">
        <v>0.16666666666666666</v>
      </c>
      <c r="I74" s="212">
        <v>0.5</v>
      </c>
      <c r="J74" s="212">
        <v>0.66666666666666663</v>
      </c>
      <c r="K74" s="256">
        <v>5</v>
      </c>
      <c r="L74" s="39"/>
      <c r="M74" s="214" t="s">
        <v>245</v>
      </c>
      <c r="N74" s="124"/>
      <c r="O74" s="124"/>
      <c r="P74" s="124" t="s">
        <v>273</v>
      </c>
      <c r="Q74" s="212" t="s">
        <v>255</v>
      </c>
      <c r="R74" s="124" t="s">
        <v>253</v>
      </c>
      <c r="S74" s="124" t="s">
        <v>258</v>
      </c>
      <c r="T74" s="216"/>
      <c r="U74" s="226" t="s">
        <v>309</v>
      </c>
      <c r="V74" s="39"/>
      <c r="W74" s="227"/>
      <c r="X74" s="218"/>
      <c r="Y74" s="218"/>
      <c r="Z74" s="211"/>
      <c r="AA74" s="211"/>
      <c r="AB74" s="211"/>
      <c r="AC74" s="218"/>
      <c r="AD74" s="211"/>
      <c r="AE74" s="211"/>
      <c r="AF74" s="211"/>
      <c r="AG74" s="211"/>
      <c r="AH74" s="217"/>
      <c r="AI74" s="211" t="s">
        <v>392</v>
      </c>
      <c r="AJ74" s="211"/>
      <c r="AK74" s="211"/>
      <c r="AL74" s="238"/>
      <c r="AM74" s="261">
        <f>PRODUCT(AM73/AL73)</f>
        <v>1.3</v>
      </c>
      <c r="AN74" s="261">
        <f>PRODUCT(AN73/AL73)</f>
        <v>1.2</v>
      </c>
      <c r="AO74" s="211"/>
      <c r="AP74" s="211"/>
      <c r="AQ74" s="217"/>
      <c r="AR74" s="25"/>
      <c r="AS74" s="25"/>
    </row>
    <row r="75" spans="1:45" ht="15" customHeight="1" x14ac:dyDescent="0.2">
      <c r="A75" s="2"/>
      <c r="B75" s="210">
        <v>2010</v>
      </c>
      <c r="C75" s="124" t="s">
        <v>58</v>
      </c>
      <c r="D75" s="211" t="s">
        <v>93</v>
      </c>
      <c r="E75" s="124"/>
      <c r="F75" s="124">
        <v>26</v>
      </c>
      <c r="G75" s="124"/>
      <c r="H75" s="124"/>
      <c r="I75" s="212"/>
      <c r="J75" s="124"/>
      <c r="K75" s="213"/>
      <c r="L75" s="39"/>
      <c r="M75" s="214" t="s">
        <v>246</v>
      </c>
      <c r="N75" s="124"/>
      <c r="O75" s="124"/>
      <c r="P75" s="124" t="s">
        <v>274</v>
      </c>
      <c r="Q75" s="212" t="s">
        <v>286</v>
      </c>
      <c r="R75" s="124" t="s">
        <v>293</v>
      </c>
      <c r="S75" s="124" t="s">
        <v>280</v>
      </c>
      <c r="T75" s="216"/>
      <c r="U75" s="226" t="s">
        <v>274</v>
      </c>
      <c r="V75" s="39"/>
      <c r="W75" s="227"/>
      <c r="X75" s="218"/>
      <c r="Y75" s="218"/>
      <c r="Z75" s="211"/>
      <c r="AA75" s="211"/>
      <c r="AB75" s="211"/>
      <c r="AC75" s="218"/>
      <c r="AD75" s="211"/>
      <c r="AE75" s="211"/>
      <c r="AF75" s="211"/>
      <c r="AG75" s="211"/>
      <c r="AH75" s="217"/>
      <c r="AI75" s="211"/>
      <c r="AJ75" s="211"/>
      <c r="AK75" s="211"/>
      <c r="AL75" s="211"/>
      <c r="AM75" s="218"/>
      <c r="AN75" s="211"/>
      <c r="AO75" s="211"/>
      <c r="AP75" s="211"/>
      <c r="AQ75" s="217"/>
      <c r="AR75" s="25"/>
      <c r="AS75" s="25"/>
    </row>
    <row r="76" spans="1:45" ht="15" customHeight="1" x14ac:dyDescent="0.2">
      <c r="A76" s="2"/>
      <c r="B76" s="210">
        <v>2011</v>
      </c>
      <c r="C76" s="124" t="s">
        <v>35</v>
      </c>
      <c r="D76" s="211" t="s">
        <v>93</v>
      </c>
      <c r="E76" s="124"/>
      <c r="F76" s="124">
        <v>27</v>
      </c>
      <c r="G76" s="224"/>
      <c r="H76" s="124"/>
      <c r="I76" s="212"/>
      <c r="J76" s="124"/>
      <c r="K76" s="213"/>
      <c r="L76" s="39"/>
      <c r="M76" s="214" t="s">
        <v>249</v>
      </c>
      <c r="N76" s="124"/>
      <c r="O76" s="124"/>
      <c r="P76" s="124" t="s">
        <v>275</v>
      </c>
      <c r="Q76" s="212" t="s">
        <v>263</v>
      </c>
      <c r="R76" s="124" t="s">
        <v>262</v>
      </c>
      <c r="S76" s="124" t="s">
        <v>302</v>
      </c>
      <c r="T76" s="216"/>
      <c r="U76" s="226" t="s">
        <v>247</v>
      </c>
      <c r="V76" s="39"/>
      <c r="W76" s="227"/>
      <c r="X76" s="218"/>
      <c r="Y76" s="218"/>
      <c r="Z76" s="211"/>
      <c r="AA76" s="211"/>
      <c r="AB76" s="211"/>
      <c r="AC76" s="218"/>
      <c r="AD76" s="211"/>
      <c r="AE76" s="211"/>
      <c r="AF76" s="211"/>
      <c r="AG76" s="211"/>
      <c r="AH76" s="217"/>
      <c r="AI76" s="211" t="s">
        <v>7</v>
      </c>
      <c r="AJ76" s="211"/>
      <c r="AK76" s="211"/>
      <c r="AL76" s="211">
        <f>PRODUCT(AL67+AL70+AL73)</f>
        <v>71</v>
      </c>
      <c r="AM76" s="211">
        <f>PRODUCT(AM67+AM70+AM73)</f>
        <v>67</v>
      </c>
      <c r="AN76" s="211">
        <f>PRODUCT(AN67+AN70+AN73)</f>
        <v>41</v>
      </c>
      <c r="AO76" s="211"/>
      <c r="AP76" s="211"/>
      <c r="AQ76" s="217"/>
      <c r="AR76" s="25"/>
      <c r="AS76" s="25"/>
    </row>
    <row r="77" spans="1:45" ht="15" customHeight="1" x14ac:dyDescent="0.2">
      <c r="A77" s="2"/>
      <c r="B77" s="210">
        <v>2012</v>
      </c>
      <c r="C77" s="124" t="s">
        <v>34</v>
      </c>
      <c r="D77" s="211" t="s">
        <v>93</v>
      </c>
      <c r="E77" s="124"/>
      <c r="F77" s="124">
        <v>28</v>
      </c>
      <c r="G77" s="124">
        <v>4</v>
      </c>
      <c r="H77" s="212">
        <v>0.5</v>
      </c>
      <c r="I77" s="212">
        <v>0.5</v>
      </c>
      <c r="J77" s="212">
        <v>1</v>
      </c>
      <c r="K77" s="213">
        <v>4.25</v>
      </c>
      <c r="L77" s="39"/>
      <c r="M77" s="214" t="s">
        <v>251</v>
      </c>
      <c r="N77" s="124"/>
      <c r="O77" s="124"/>
      <c r="P77" s="124" t="s">
        <v>276</v>
      </c>
      <c r="Q77" s="212" t="s">
        <v>261</v>
      </c>
      <c r="R77" s="124" t="s">
        <v>294</v>
      </c>
      <c r="S77" s="124" t="s">
        <v>279</v>
      </c>
      <c r="T77" s="216"/>
      <c r="U77" s="226" t="s">
        <v>292</v>
      </c>
      <c r="V77" s="39"/>
      <c r="W77" s="210"/>
      <c r="X77" s="211"/>
      <c r="Y77" s="211"/>
      <c r="Z77" s="211"/>
      <c r="AA77" s="211"/>
      <c r="AB77" s="211"/>
      <c r="AC77" s="211"/>
      <c r="AD77" s="211"/>
      <c r="AE77" s="218"/>
      <c r="AF77" s="245"/>
      <c r="AG77" s="216"/>
      <c r="AH77" s="244"/>
      <c r="AI77" s="211" t="s">
        <v>392</v>
      </c>
      <c r="AJ77" s="211"/>
      <c r="AK77" s="211"/>
      <c r="AL77" s="211"/>
      <c r="AM77" s="261">
        <f>PRODUCT(AM76/AL76)</f>
        <v>0.94366197183098588</v>
      </c>
      <c r="AN77" s="261">
        <f>PRODUCT(AN76/AL76)</f>
        <v>0.57746478873239437</v>
      </c>
      <c r="AO77" s="211"/>
      <c r="AP77" s="211"/>
      <c r="AQ77" s="217"/>
      <c r="AR77" s="25"/>
      <c r="AS77" s="25"/>
    </row>
    <row r="78" spans="1:45" ht="15" customHeight="1" x14ac:dyDescent="0.2">
      <c r="A78" s="2"/>
      <c r="B78" s="210">
        <v>2013</v>
      </c>
      <c r="C78" s="124" t="s">
        <v>36</v>
      </c>
      <c r="D78" s="211" t="s">
        <v>94</v>
      </c>
      <c r="E78" s="124"/>
      <c r="F78" s="124">
        <v>29</v>
      </c>
      <c r="G78" s="124">
        <v>10</v>
      </c>
      <c r="H78" s="212">
        <v>1.3</v>
      </c>
      <c r="I78" s="255">
        <v>1.2</v>
      </c>
      <c r="J78" s="255">
        <v>2.5</v>
      </c>
      <c r="K78" s="213">
        <v>4.9000000000000004</v>
      </c>
      <c r="L78" s="39"/>
      <c r="M78" s="214" t="s">
        <v>256</v>
      </c>
      <c r="N78" s="124"/>
      <c r="O78" s="124"/>
      <c r="P78" s="124" t="s">
        <v>277</v>
      </c>
      <c r="Q78" s="212" t="s">
        <v>265</v>
      </c>
      <c r="R78" s="259" t="s">
        <v>252</v>
      </c>
      <c r="S78" s="124" t="s">
        <v>284</v>
      </c>
      <c r="T78" s="216"/>
      <c r="U78" s="226" t="s">
        <v>231</v>
      </c>
      <c r="V78" s="39"/>
      <c r="W78" s="227"/>
      <c r="X78" s="211"/>
      <c r="Y78" s="211"/>
      <c r="Z78" s="211"/>
      <c r="AA78" s="211"/>
      <c r="AB78" s="211"/>
      <c r="AC78" s="211"/>
      <c r="AD78" s="211"/>
      <c r="AE78" s="218"/>
      <c r="AF78" s="245"/>
      <c r="AG78" s="216"/>
      <c r="AH78" s="244"/>
      <c r="AI78" s="211"/>
      <c r="AJ78" s="211"/>
      <c r="AK78" s="211"/>
      <c r="AL78" s="211"/>
      <c r="AM78" s="218"/>
      <c r="AN78" s="211"/>
      <c r="AO78" s="211"/>
      <c r="AP78" s="211"/>
      <c r="AQ78" s="217"/>
      <c r="AR78" s="25"/>
      <c r="AS78" s="25"/>
    </row>
    <row r="79" spans="1:45" ht="15" customHeight="1" x14ac:dyDescent="0.2">
      <c r="A79" s="2"/>
      <c r="B79" s="210">
        <v>2014</v>
      </c>
      <c r="C79" s="124" t="s">
        <v>76</v>
      </c>
      <c r="D79" s="211" t="s">
        <v>93</v>
      </c>
      <c r="E79" s="124"/>
      <c r="F79" s="124">
        <v>30</v>
      </c>
      <c r="G79" s="124"/>
      <c r="H79" s="124"/>
      <c r="I79" s="212"/>
      <c r="J79" s="124"/>
      <c r="K79" s="213"/>
      <c r="L79" s="39"/>
      <c r="M79" s="214" t="s">
        <v>257</v>
      </c>
      <c r="N79" s="124"/>
      <c r="O79" s="124"/>
      <c r="P79" s="124" t="s">
        <v>278</v>
      </c>
      <c r="Q79" s="212" t="s">
        <v>287</v>
      </c>
      <c r="R79" s="124" t="s">
        <v>295</v>
      </c>
      <c r="S79" s="124" t="s">
        <v>285</v>
      </c>
      <c r="T79" s="216"/>
      <c r="U79" s="226" t="s">
        <v>310</v>
      </c>
      <c r="V79" s="39"/>
      <c r="W79" s="227"/>
      <c r="X79" s="211"/>
      <c r="Y79" s="211"/>
      <c r="Z79" s="211"/>
      <c r="AA79" s="211"/>
      <c r="AB79" s="211"/>
      <c r="AC79" s="211"/>
      <c r="AD79" s="211"/>
      <c r="AE79" s="218"/>
      <c r="AF79" s="228"/>
      <c r="AG79" s="216"/>
      <c r="AH79" s="244"/>
      <c r="AI79" s="211"/>
      <c r="AJ79" s="211"/>
      <c r="AK79" s="211"/>
      <c r="AL79" s="211"/>
      <c r="AM79" s="218"/>
      <c r="AN79" s="211"/>
      <c r="AO79" s="211"/>
      <c r="AP79" s="211"/>
      <c r="AQ79" s="217"/>
      <c r="AR79" s="25"/>
      <c r="AS79" s="25"/>
    </row>
    <row r="80" spans="1:45" ht="15" customHeight="1" x14ac:dyDescent="0.2">
      <c r="A80" s="2"/>
      <c r="B80" s="210">
        <v>2015</v>
      </c>
      <c r="C80" s="124" t="s">
        <v>37</v>
      </c>
      <c r="D80" s="211" t="s">
        <v>93</v>
      </c>
      <c r="E80" s="124"/>
      <c r="F80" s="124">
        <v>31</v>
      </c>
      <c r="G80" s="124">
        <v>10</v>
      </c>
      <c r="H80" s="255">
        <v>1.6</v>
      </c>
      <c r="I80" s="212">
        <v>0.2</v>
      </c>
      <c r="J80" s="212">
        <v>1.8</v>
      </c>
      <c r="K80" s="213">
        <v>4.9000000000000004</v>
      </c>
      <c r="L80" s="39"/>
      <c r="M80" s="214" t="s">
        <v>259</v>
      </c>
      <c r="N80" s="124"/>
      <c r="O80" s="124"/>
      <c r="P80" s="259" t="s">
        <v>260</v>
      </c>
      <c r="Q80" s="255" t="s">
        <v>266</v>
      </c>
      <c r="R80" s="124" t="s">
        <v>295</v>
      </c>
      <c r="S80" s="259" t="s">
        <v>219</v>
      </c>
      <c r="T80" s="257"/>
      <c r="U80" s="258" t="s">
        <v>311</v>
      </c>
      <c r="V80" s="39"/>
      <c r="W80" s="250"/>
      <c r="X80" s="211"/>
      <c r="Y80" s="211"/>
      <c r="Z80" s="211"/>
      <c r="AA80" s="211"/>
      <c r="AB80" s="211"/>
      <c r="AC80" s="211"/>
      <c r="AD80" s="211"/>
      <c r="AE80" s="215"/>
      <c r="AF80" s="216"/>
      <c r="AG80" s="216"/>
      <c r="AH80" s="229"/>
      <c r="AI80" s="211"/>
      <c r="AJ80" s="211"/>
      <c r="AK80" s="211"/>
      <c r="AL80" s="211"/>
      <c r="AM80" s="218"/>
      <c r="AN80" s="211"/>
      <c r="AO80" s="211"/>
      <c r="AP80" s="211"/>
      <c r="AQ80" s="217"/>
      <c r="AR80" s="25"/>
      <c r="AS80" s="25"/>
    </row>
    <row r="81" spans="1:45" s="10" customFormat="1" ht="15" customHeight="1" x14ac:dyDescent="0.25">
      <c r="A81" s="24"/>
      <c r="B81" s="219"/>
      <c r="C81" s="220"/>
      <c r="D81" s="220"/>
      <c r="E81" s="220"/>
      <c r="F81" s="220"/>
      <c r="G81" s="220"/>
      <c r="H81" s="221"/>
      <c r="I81" s="221"/>
      <c r="J81" s="221"/>
      <c r="K81" s="222"/>
      <c r="L81" s="39"/>
      <c r="M81" s="219"/>
      <c r="N81" s="220"/>
      <c r="O81" s="220"/>
      <c r="P81" s="220"/>
      <c r="Q81" s="220"/>
      <c r="R81" s="221"/>
      <c r="S81" s="221"/>
      <c r="T81" s="221"/>
      <c r="U81" s="222"/>
      <c r="V81" s="39"/>
      <c r="W81" s="219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3"/>
      <c r="AI81" s="220"/>
      <c r="AJ81" s="220"/>
      <c r="AK81" s="220"/>
      <c r="AL81" s="220"/>
      <c r="AM81" s="220"/>
      <c r="AN81" s="220"/>
      <c r="AO81" s="220"/>
      <c r="AP81" s="220"/>
      <c r="AQ81" s="223"/>
      <c r="AR81" s="37"/>
      <c r="AS81" s="40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25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40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0"/>
      <c r="AS83" s="40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40"/>
      <c r="AS84" s="40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40"/>
      <c r="AS85" s="40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AS86" s="40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40"/>
      <c r="AS87" s="40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AS88" s="40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40"/>
      <c r="AS89" s="40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40"/>
      <c r="AS90" s="40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40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40"/>
      <c r="AS92" s="40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40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40"/>
      <c r="AS94" s="40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40"/>
      <c r="AS95" s="40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0"/>
      <c r="AS96" s="40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0"/>
      <c r="AS97" s="40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0"/>
      <c r="AS98" s="40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0"/>
      <c r="AS99" s="40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0"/>
      <c r="AS100" s="40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40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0"/>
      <c r="AS102" s="40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40"/>
      <c r="AS103" s="40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0"/>
      <c r="AS104" s="40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0"/>
      <c r="AS105" s="40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40"/>
      <c r="AS106" s="40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40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40"/>
      <c r="AS108" s="40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40"/>
      <c r="AS109" s="40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40"/>
      <c r="AS110" s="40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0"/>
      <c r="AS111" s="40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40"/>
      <c r="AS112" s="40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40"/>
      <c r="AS113" s="40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40"/>
      <c r="AS114" s="40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40"/>
      <c r="AS115" s="40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40"/>
      <c r="AS116" s="40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40"/>
      <c r="AS117" s="40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40"/>
      <c r="AS118" s="40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40"/>
      <c r="AS119" s="40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40"/>
      <c r="AS120" s="40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40"/>
      <c r="AS121" s="40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40"/>
      <c r="AS122" s="40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40"/>
      <c r="AS123" s="40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40"/>
      <c r="AS124" s="40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40"/>
      <c r="AS125" s="40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40"/>
      <c r="AS126" s="40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40"/>
      <c r="AS127" s="40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40"/>
      <c r="AS128" s="40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0"/>
      <c r="AS129" s="40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0"/>
      <c r="AS130" s="40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0"/>
      <c r="AS131" s="40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0"/>
      <c r="AS132" s="40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0"/>
      <c r="AS133" s="40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0"/>
      <c r="AS134" s="40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0"/>
      <c r="AS135" s="40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0"/>
      <c r="AS136" s="40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0"/>
      <c r="AS137" s="40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0"/>
      <c r="AS138" s="40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0"/>
      <c r="AS139" s="40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0"/>
      <c r="AS140" s="40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0"/>
      <c r="AS141" s="40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0"/>
      <c r="AS142" s="40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0"/>
      <c r="AS143" s="40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0"/>
      <c r="AS144" s="40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0"/>
      <c r="AS145" s="40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0"/>
      <c r="AS146" s="40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0"/>
      <c r="AS147" s="40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0"/>
      <c r="AS148" s="40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0"/>
      <c r="AS149" s="40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0"/>
      <c r="AS150" s="40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0"/>
      <c r="AS151" s="40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0"/>
      <c r="AS152" s="40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0"/>
      <c r="AS153" s="40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0"/>
      <c r="AS154" s="40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0"/>
      <c r="AS155" s="40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0"/>
      <c r="AS156" s="40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0"/>
      <c r="AS157" s="40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0"/>
      <c r="AS158" s="40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0"/>
      <c r="AS159" s="40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0"/>
      <c r="AS160" s="40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0"/>
      <c r="AS161" s="40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0"/>
      <c r="AS162" s="40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0"/>
      <c r="AS163" s="40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0"/>
      <c r="AS164" s="40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0"/>
      <c r="AS165" s="40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0"/>
      <c r="AS166" s="40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0"/>
      <c r="AS167" s="40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0"/>
      <c r="AS168" s="40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0"/>
      <c r="AS169" s="40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0"/>
      <c r="AS170" s="40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0"/>
      <c r="AS171" s="40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0"/>
      <c r="AS172" s="40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0"/>
      <c r="AS173" s="40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0"/>
      <c r="AS174" s="40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0"/>
      <c r="AS175" s="40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0"/>
      <c r="AS176" s="40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0"/>
      <c r="AS177" s="40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0"/>
      <c r="AS178" s="40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0"/>
      <c r="AS179" s="40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0"/>
      <c r="AS180" s="40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0"/>
      <c r="AS181" s="40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0"/>
      <c r="AS182" s="40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0"/>
      <c r="AS183" s="40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0"/>
      <c r="AS184" s="40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0"/>
      <c r="AS185" s="40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0"/>
      <c r="AS186" s="40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0"/>
      <c r="AS187" s="40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0"/>
      <c r="AS188" s="40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0"/>
      <c r="AS189" s="40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0"/>
      <c r="AS190" s="40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0"/>
      <c r="AS191" s="40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0"/>
      <c r="AS192" s="40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0"/>
      <c r="AS193" s="40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0"/>
      <c r="AS194" s="40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0"/>
      <c r="AS195" s="40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0"/>
      <c r="AS196" s="40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0"/>
      <c r="AS197" s="40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0"/>
      <c r="AS198" s="40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25"/>
      <c r="AM199" s="25"/>
      <c r="AN199" s="25"/>
      <c r="AO199" s="37"/>
      <c r="AP199" s="37"/>
      <c r="AQ199" s="37"/>
      <c r="AR199" s="40"/>
      <c r="AS199" s="40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25"/>
      <c r="AM200" s="25"/>
      <c r="AN200" s="25"/>
      <c r="AO200" s="37"/>
      <c r="AP200" s="37"/>
      <c r="AQ200" s="37"/>
      <c r="AR200" s="40"/>
      <c r="AS200" s="40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25"/>
      <c r="AM201" s="25"/>
      <c r="AN201" s="25"/>
      <c r="AO201" s="37"/>
      <c r="AP201" s="37"/>
      <c r="AQ201" s="37"/>
      <c r="AR201" s="40"/>
      <c r="AS201" s="40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25"/>
      <c r="AM202" s="25"/>
      <c r="AN202" s="25"/>
      <c r="AO202" s="37"/>
      <c r="AP202" s="37"/>
      <c r="AQ202" s="37"/>
      <c r="AR202" s="40"/>
      <c r="AS202" s="40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25"/>
      <c r="AM203" s="25"/>
      <c r="AN203" s="25"/>
      <c r="AO203" s="37"/>
      <c r="AP203" s="37"/>
      <c r="AQ203" s="37"/>
      <c r="AR203" s="40"/>
      <c r="AS203" s="40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25"/>
      <c r="AM204" s="25"/>
      <c r="AN204" s="25"/>
      <c r="AO204" s="37"/>
      <c r="AP204" s="37"/>
      <c r="AQ204" s="37"/>
      <c r="AR204" s="40"/>
      <c r="AS204" s="40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25"/>
      <c r="AM205" s="25"/>
      <c r="AN205" s="25"/>
      <c r="AO205" s="37"/>
      <c r="AP205" s="37"/>
      <c r="AQ205" s="37"/>
      <c r="AR205" s="40"/>
      <c r="AS205" s="40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25"/>
      <c r="AM206" s="25"/>
      <c r="AN206" s="25"/>
      <c r="AO206" s="37"/>
      <c r="AP206" s="37"/>
      <c r="AQ206" s="37"/>
      <c r="AR206" s="40"/>
      <c r="AS206" s="40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25"/>
      <c r="AM207" s="25"/>
      <c r="AN207" s="25"/>
      <c r="AO207" s="37"/>
      <c r="AP207" s="37"/>
      <c r="AQ207" s="37"/>
      <c r="AR207" s="40"/>
      <c r="AS207" s="40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25"/>
      <c r="AM208" s="25"/>
      <c r="AN208" s="25"/>
      <c r="AO208" s="37"/>
      <c r="AP208" s="37"/>
      <c r="AQ208" s="37"/>
      <c r="AR208" s="40"/>
      <c r="AS208" s="40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25"/>
      <c r="AM209" s="25"/>
      <c r="AN209" s="25"/>
      <c r="AO209" s="37"/>
      <c r="AP209" s="37"/>
      <c r="AQ209" s="37"/>
      <c r="AR209" s="40"/>
      <c r="AS209" s="40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25"/>
      <c r="AM210" s="25"/>
      <c r="AN210" s="25"/>
      <c r="AO210" s="37"/>
      <c r="AP210" s="37"/>
      <c r="AQ210" s="37"/>
      <c r="AR210" s="40"/>
      <c r="AS210" s="40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0"/>
      <c r="AS211" s="40"/>
    </row>
    <row r="212" spans="1:45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25"/>
      <c r="AM212" s="25"/>
      <c r="AN212" s="25"/>
      <c r="AO212" s="37"/>
      <c r="AP212" s="37"/>
      <c r="AQ212" s="37"/>
      <c r="AR212" s="40"/>
      <c r="AS212" s="40"/>
    </row>
    <row r="213" spans="1:45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25"/>
      <c r="AM213" s="25"/>
      <c r="AN213" s="25"/>
      <c r="AO213" s="37"/>
      <c r="AP213" s="37"/>
      <c r="AQ213" s="37"/>
      <c r="AR213" s="40"/>
      <c r="AS213" s="40"/>
    </row>
    <row r="214" spans="1:45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25"/>
      <c r="AM214" s="25"/>
      <c r="AN214" s="25"/>
      <c r="AO214" s="37"/>
      <c r="AP214" s="37"/>
      <c r="AQ214" s="37"/>
      <c r="AR214" s="40"/>
      <c r="AS214" s="40"/>
    </row>
    <row r="215" spans="1:45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25"/>
      <c r="AM215" s="25"/>
      <c r="AN215" s="25"/>
      <c r="AO215" s="37"/>
      <c r="AP215" s="37"/>
      <c r="AQ215" s="37"/>
      <c r="AR215" s="40"/>
      <c r="AS215" s="40"/>
    </row>
    <row r="216" spans="1:45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25"/>
      <c r="AM216" s="25"/>
      <c r="AN216" s="25"/>
      <c r="AO216" s="37"/>
      <c r="AP216" s="37"/>
      <c r="AQ216" s="37"/>
      <c r="AR216" s="40"/>
      <c r="AS216" s="40"/>
    </row>
    <row r="217" spans="1:45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25"/>
      <c r="AM217" s="25"/>
      <c r="AN217" s="25"/>
      <c r="AO217" s="37"/>
      <c r="AP217" s="37"/>
      <c r="AQ217" s="37"/>
      <c r="AR217" s="40"/>
      <c r="AS217" s="40"/>
    </row>
    <row r="218" spans="1:45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25"/>
      <c r="AM218" s="25"/>
      <c r="AN218" s="25"/>
      <c r="AO218" s="37"/>
      <c r="AP218" s="37"/>
      <c r="AQ218" s="37"/>
      <c r="AR218" s="40"/>
      <c r="AS218" s="40"/>
    </row>
    <row r="219" spans="1:45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25"/>
      <c r="AM219" s="25"/>
      <c r="AN219" s="25"/>
      <c r="AO219" s="37"/>
      <c r="AP219" s="37"/>
      <c r="AQ219" s="37"/>
      <c r="AR219" s="40"/>
      <c r="AS219" s="40"/>
    </row>
    <row r="220" spans="1:45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25"/>
      <c r="AM220" s="25"/>
      <c r="AN220" s="25"/>
      <c r="AO220" s="37"/>
      <c r="AP220" s="37"/>
      <c r="AQ220" s="37"/>
      <c r="AR220" s="40"/>
      <c r="AS220" s="40"/>
    </row>
    <row r="221" spans="1:45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25"/>
      <c r="AM221" s="25"/>
      <c r="AN221" s="25"/>
      <c r="AO221" s="37"/>
      <c r="AP221" s="37"/>
      <c r="AQ221" s="37"/>
      <c r="AR221" s="40"/>
      <c r="AS221" s="40"/>
    </row>
    <row r="222" spans="1:45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25"/>
      <c r="AM222" s="25"/>
      <c r="AN222" s="25"/>
      <c r="AO222" s="37"/>
      <c r="AP222" s="37"/>
      <c r="AQ222" s="37"/>
      <c r="AR222" s="40"/>
      <c r="AS222" s="40"/>
    </row>
    <row r="223" spans="1:45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25"/>
      <c r="AM223" s="25"/>
      <c r="AN223" s="25"/>
      <c r="AO223" s="37"/>
      <c r="AP223" s="37"/>
      <c r="AQ223" s="37"/>
      <c r="AR223" s="40"/>
      <c r="AS223" s="40"/>
    </row>
    <row r="224" spans="1:45" s="10" customFormat="1" ht="15" customHeight="1" x14ac:dyDescent="0.25">
      <c r="A224" s="24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25"/>
      <c r="AM224" s="25"/>
      <c r="AN224" s="25"/>
      <c r="AO224" s="37"/>
      <c r="AP224" s="37"/>
      <c r="AQ224" s="37"/>
      <c r="AR224" s="40"/>
      <c r="AS224" s="40"/>
    </row>
    <row r="225" spans="1:45" s="10" customFormat="1" ht="15" customHeight="1" x14ac:dyDescent="0.25">
      <c r="A225" s="24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25"/>
      <c r="AM225" s="25"/>
      <c r="AN225" s="25"/>
      <c r="AO225" s="37"/>
      <c r="AP225" s="37"/>
      <c r="AQ225" s="37"/>
      <c r="AR225" s="40"/>
      <c r="AS225" s="40"/>
    </row>
    <row r="226" spans="1:45" s="10" customFormat="1" ht="15" customHeight="1" x14ac:dyDescent="0.25">
      <c r="A226" s="24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25"/>
      <c r="AM226" s="25"/>
      <c r="AN226" s="25"/>
      <c r="AO226" s="37"/>
      <c r="AP226" s="37"/>
      <c r="AQ226" s="37"/>
      <c r="AR226" s="40"/>
      <c r="AS226" s="40"/>
    </row>
    <row r="227" spans="1:45" s="10" customFormat="1" ht="15" customHeight="1" x14ac:dyDescent="0.25">
      <c r="A227" s="24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25"/>
      <c r="AM227" s="25"/>
      <c r="AN227" s="25"/>
      <c r="AO227" s="37"/>
      <c r="AP227" s="37"/>
      <c r="AQ227" s="37"/>
      <c r="AR227" s="40"/>
      <c r="AS227" s="40"/>
    </row>
    <row r="228" spans="1:45" s="10" customFormat="1" ht="15" customHeight="1" x14ac:dyDescent="0.25">
      <c r="A228" s="24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25"/>
      <c r="AM228" s="25"/>
      <c r="AN228" s="25"/>
      <c r="AO228" s="37"/>
      <c r="AP228" s="37"/>
      <c r="AQ228" s="37"/>
      <c r="AR228" s="40"/>
      <c r="AS228" s="40"/>
    </row>
    <row r="229" spans="1:45" s="10" customFormat="1" ht="15" customHeight="1" x14ac:dyDescent="0.25">
      <c r="A229" s="24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25"/>
      <c r="AM229" s="25"/>
      <c r="AN229" s="25"/>
      <c r="AO229" s="37"/>
      <c r="AP229" s="37"/>
      <c r="AQ229" s="37"/>
      <c r="AR229" s="40"/>
      <c r="AS229" s="40"/>
    </row>
    <row r="230" spans="1:45" s="10" customFormat="1" ht="15" customHeight="1" x14ac:dyDescent="0.25">
      <c r="A230" s="24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25"/>
      <c r="AM230" s="25"/>
      <c r="AN230" s="25"/>
      <c r="AO230" s="37"/>
      <c r="AP230" s="37"/>
      <c r="AQ230" s="37"/>
      <c r="AR230" s="40"/>
      <c r="AS230" s="40"/>
    </row>
    <row r="231" spans="1:45" s="10" customFormat="1" ht="15" customHeight="1" x14ac:dyDescent="0.25">
      <c r="A231" s="24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25"/>
      <c r="AM231" s="25"/>
      <c r="AN231" s="25"/>
      <c r="AO231" s="37"/>
      <c r="AP231" s="37"/>
      <c r="AQ231" s="37"/>
      <c r="AR231" s="40"/>
      <c r="AS231" s="40"/>
    </row>
    <row r="232" spans="1:45" s="10" customFormat="1" ht="15" customHeight="1" x14ac:dyDescent="0.25">
      <c r="A232" s="24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25"/>
      <c r="AM232" s="25"/>
      <c r="AN232" s="25"/>
      <c r="AO232" s="37"/>
      <c r="AP232" s="37"/>
      <c r="AQ232" s="37"/>
      <c r="AR232" s="40"/>
      <c r="AS232" s="40"/>
    </row>
    <row r="233" spans="1:45" s="10" customFormat="1" ht="15" customHeight="1" x14ac:dyDescent="0.25">
      <c r="A233" s="24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25"/>
      <c r="AM233" s="25"/>
      <c r="AN233" s="25"/>
      <c r="AO233" s="37"/>
      <c r="AP233" s="37"/>
      <c r="AQ233" s="37"/>
      <c r="AR233" s="40"/>
      <c r="AS233" s="40"/>
    </row>
    <row r="234" spans="1:45" s="10" customFormat="1" ht="15" customHeight="1" x14ac:dyDescent="0.25">
      <c r="A234" s="24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25"/>
      <c r="AM234" s="25"/>
      <c r="AN234" s="25"/>
      <c r="AO234" s="37"/>
      <c r="AP234" s="37"/>
      <c r="AQ234" s="37"/>
      <c r="AR234" s="40"/>
      <c r="AS234" s="40"/>
    </row>
    <row r="235" spans="1:45" s="10" customFormat="1" ht="15" customHeight="1" x14ac:dyDescent="0.25">
      <c r="A235" s="24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25"/>
      <c r="AM235" s="25"/>
      <c r="AN235" s="25"/>
      <c r="AO235" s="37"/>
      <c r="AP235" s="37"/>
      <c r="AQ235" s="37"/>
      <c r="AR235" s="40"/>
      <c r="AS235" s="40"/>
    </row>
    <row r="236" spans="1:45" s="10" customFormat="1" ht="15" customHeight="1" x14ac:dyDescent="0.25">
      <c r="A236" s="24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25"/>
      <c r="AM236" s="25"/>
      <c r="AN236" s="25"/>
      <c r="AO236" s="37"/>
      <c r="AP236" s="37"/>
      <c r="AQ236" s="37"/>
      <c r="AR236" s="40"/>
      <c r="AS236" s="40"/>
    </row>
    <row r="237" spans="1:45" s="10" customFormat="1" ht="15" customHeight="1" x14ac:dyDescent="0.25">
      <c r="A237" s="24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25"/>
      <c r="AM237" s="25"/>
      <c r="AN237" s="25"/>
      <c r="AO237" s="37"/>
      <c r="AP237" s="37"/>
      <c r="AQ237" s="37"/>
      <c r="AR237" s="40"/>
      <c r="AS237" s="40"/>
    </row>
    <row r="238" spans="1:45" s="10" customFormat="1" ht="15" customHeight="1" x14ac:dyDescent="0.25">
      <c r="A238" s="24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25"/>
      <c r="AM238" s="25"/>
      <c r="AN238" s="25"/>
      <c r="AO238" s="37"/>
      <c r="AP238" s="37"/>
      <c r="AQ238" s="37"/>
      <c r="AR238" s="40"/>
      <c r="AS238" s="40"/>
    </row>
    <row r="239" spans="1:45" s="10" customFormat="1" ht="15" customHeight="1" x14ac:dyDescent="0.25">
      <c r="A239" s="24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25"/>
      <c r="AM239" s="25"/>
      <c r="AN239" s="25"/>
      <c r="AO239" s="37"/>
      <c r="AP239" s="37"/>
      <c r="AQ239" s="37"/>
      <c r="AR239" s="40"/>
      <c r="AS239" s="40"/>
    </row>
    <row r="240" spans="1:45" s="10" customFormat="1" ht="15" customHeight="1" x14ac:dyDescent="0.25">
      <c r="A240" s="24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25"/>
      <c r="AM240" s="25"/>
      <c r="AN240" s="25"/>
      <c r="AO240" s="37"/>
      <c r="AP240" s="37"/>
      <c r="AQ240" s="37"/>
      <c r="AR240" s="40"/>
      <c r="AS240" s="40"/>
    </row>
    <row r="241" spans="1:45" s="10" customFormat="1" ht="15" customHeight="1" x14ac:dyDescent="0.25">
      <c r="A241" s="24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25"/>
      <c r="AM241" s="25"/>
      <c r="AN241" s="25"/>
      <c r="AO241" s="37"/>
      <c r="AP241" s="37"/>
      <c r="AQ241" s="37"/>
      <c r="AR241" s="40"/>
      <c r="AS241" s="40"/>
    </row>
    <row r="242" spans="1:45" s="10" customFormat="1" ht="15" customHeight="1" x14ac:dyDescent="0.25">
      <c r="A242" s="24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25"/>
      <c r="AM242" s="25"/>
      <c r="AN242" s="25"/>
      <c r="AO242" s="37"/>
      <c r="AP242" s="37"/>
      <c r="AQ242" s="37"/>
      <c r="AR242" s="40"/>
      <c r="AS242" s="40"/>
    </row>
    <row r="243" spans="1:45" s="10" customFormat="1" ht="15" customHeight="1" x14ac:dyDescent="0.25">
      <c r="A243" s="24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25"/>
      <c r="AM243" s="25"/>
      <c r="AN243" s="25"/>
      <c r="AO243" s="37"/>
      <c r="AP243" s="37"/>
      <c r="AQ243" s="37"/>
      <c r="AR243" s="40"/>
      <c r="AS243" s="40"/>
    </row>
    <row r="244" spans="1:45" s="10" customFormat="1" ht="15" customHeight="1" x14ac:dyDescent="0.25">
      <c r="A244" s="24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25"/>
      <c r="AM244" s="25"/>
      <c r="AN244" s="25"/>
      <c r="AO244" s="37"/>
      <c r="AP244" s="37"/>
      <c r="AQ244" s="37"/>
      <c r="AR244" s="40"/>
      <c r="AS244" s="40"/>
    </row>
    <row r="245" spans="1:45" s="10" customFormat="1" ht="15" customHeight="1" x14ac:dyDescent="0.25">
      <c r="A245" s="24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25"/>
      <c r="AM245" s="25"/>
      <c r="AN245" s="25"/>
      <c r="AO245" s="37"/>
      <c r="AP245" s="37"/>
      <c r="AQ245" s="37"/>
      <c r="AR245" s="40"/>
      <c r="AS245" s="40"/>
    </row>
    <row r="246" spans="1:45" s="10" customFormat="1" ht="15" customHeight="1" x14ac:dyDescent="0.25">
      <c r="A246" s="24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25"/>
      <c r="AM246" s="25"/>
      <c r="AN246" s="25"/>
      <c r="AO246" s="37"/>
      <c r="AP246" s="37"/>
      <c r="AQ246" s="37"/>
      <c r="AR246" s="40"/>
      <c r="AS246" s="40"/>
    </row>
    <row r="247" spans="1:45" s="10" customFormat="1" ht="15" customHeight="1" x14ac:dyDescent="0.25">
      <c r="A247" s="24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25"/>
      <c r="AM247" s="25"/>
      <c r="AN247" s="25"/>
      <c r="AO247" s="37"/>
      <c r="AP247" s="37"/>
      <c r="AQ247" s="37"/>
      <c r="AR247" s="40"/>
      <c r="AS247" s="40"/>
    </row>
    <row r="248" spans="1:45" s="10" customFormat="1" ht="15" customHeight="1" x14ac:dyDescent="0.25">
      <c r="A248" s="24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25"/>
      <c r="AM248" s="25"/>
      <c r="AN248" s="25"/>
      <c r="AO248" s="37"/>
      <c r="AP248" s="37"/>
      <c r="AQ248" s="37"/>
      <c r="AR248" s="40"/>
      <c r="AS248" s="40"/>
    </row>
    <row r="249" spans="1:45" s="10" customFormat="1" ht="15" customHeight="1" x14ac:dyDescent="0.25">
      <c r="A249" s="24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25"/>
      <c r="AM249" s="25"/>
      <c r="AN249" s="25"/>
      <c r="AO249" s="37"/>
      <c r="AP249" s="37"/>
      <c r="AQ249" s="37"/>
      <c r="AR249" s="40"/>
      <c r="AS249" s="40"/>
    </row>
  </sheetData>
  <sortState ref="D84:X100">
    <sortCondition ref="D8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8" t="s">
        <v>84</v>
      </c>
      <c r="C1" s="6"/>
      <c r="D1" s="7"/>
      <c r="E1" s="108" t="s">
        <v>85</v>
      </c>
      <c r="F1" s="184"/>
      <c r="G1" s="61"/>
      <c r="H1" s="61"/>
      <c r="I1" s="8"/>
      <c r="J1" s="6"/>
      <c r="K1" s="18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84"/>
      <c r="AB1" s="184"/>
      <c r="AC1" s="61"/>
      <c r="AD1" s="61"/>
      <c r="AE1" s="8"/>
      <c r="AF1" s="6"/>
      <c r="AG1" s="18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2" t="s">
        <v>78</v>
      </c>
      <c r="C2" s="69"/>
      <c r="D2" s="186"/>
      <c r="E2" s="14" t="s">
        <v>13</v>
      </c>
      <c r="F2" s="15"/>
      <c r="G2" s="15"/>
      <c r="H2" s="15"/>
      <c r="I2" s="21"/>
      <c r="J2" s="16"/>
      <c r="K2" s="86"/>
      <c r="L2" s="23" t="s">
        <v>221</v>
      </c>
      <c r="M2" s="15"/>
      <c r="N2" s="15"/>
      <c r="O2" s="22"/>
      <c r="P2" s="20"/>
      <c r="Q2" s="23" t="s">
        <v>222</v>
      </c>
      <c r="R2" s="15"/>
      <c r="S2" s="15"/>
      <c r="T2" s="15"/>
      <c r="U2" s="21"/>
      <c r="V2" s="22"/>
      <c r="W2" s="20"/>
      <c r="X2" s="187" t="s">
        <v>223</v>
      </c>
      <c r="Y2" s="188"/>
      <c r="Z2" s="189"/>
      <c r="AA2" s="14" t="s">
        <v>13</v>
      </c>
      <c r="AB2" s="15"/>
      <c r="AC2" s="15"/>
      <c r="AD2" s="15"/>
      <c r="AE2" s="21"/>
      <c r="AF2" s="16"/>
      <c r="AG2" s="86"/>
      <c r="AH2" s="23" t="s">
        <v>224</v>
      </c>
      <c r="AI2" s="15"/>
      <c r="AJ2" s="15"/>
      <c r="AK2" s="22"/>
      <c r="AL2" s="20"/>
      <c r="AM2" s="23" t="s">
        <v>222</v>
      </c>
      <c r="AN2" s="15"/>
      <c r="AO2" s="15"/>
      <c r="AP2" s="15"/>
      <c r="AQ2" s="21"/>
      <c r="AR2" s="22"/>
      <c r="AS2" s="19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90"/>
      <c r="L3" s="19" t="s">
        <v>5</v>
      </c>
      <c r="M3" s="19" t="s">
        <v>6</v>
      </c>
      <c r="N3" s="19" t="s">
        <v>57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9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90"/>
      <c r="AH3" s="19" t="s">
        <v>5</v>
      </c>
      <c r="AI3" s="19" t="s">
        <v>6</v>
      </c>
      <c r="AJ3" s="19" t="s">
        <v>57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9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33"/>
      <c r="E4" s="26"/>
      <c r="F4" s="26"/>
      <c r="G4" s="26"/>
      <c r="H4" s="27"/>
      <c r="I4" s="26"/>
      <c r="J4" s="31"/>
      <c r="K4" s="29"/>
      <c r="L4" s="74"/>
      <c r="M4" s="19"/>
      <c r="N4" s="19"/>
      <c r="O4" s="19"/>
      <c r="P4" s="25"/>
      <c r="Q4" s="26"/>
      <c r="R4" s="26"/>
      <c r="S4" s="27"/>
      <c r="T4" s="26"/>
      <c r="U4" s="26"/>
      <c r="V4" s="191"/>
      <c r="W4" s="29"/>
      <c r="X4" s="26">
        <v>2001</v>
      </c>
      <c r="Y4" s="26" t="s">
        <v>58</v>
      </c>
      <c r="Z4" s="33" t="s">
        <v>86</v>
      </c>
      <c r="AA4" s="26">
        <v>14</v>
      </c>
      <c r="AB4" s="26">
        <v>1</v>
      </c>
      <c r="AC4" s="26">
        <v>14</v>
      </c>
      <c r="AD4" s="26">
        <v>11</v>
      </c>
      <c r="AE4" s="26">
        <v>59</v>
      </c>
      <c r="AF4" s="28">
        <v>0.621</v>
      </c>
      <c r="AG4" s="206">
        <v>95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2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33"/>
      <c r="E5" s="26"/>
      <c r="F5" s="26"/>
      <c r="G5" s="26"/>
      <c r="H5" s="27"/>
      <c r="I5" s="26"/>
      <c r="J5" s="31"/>
      <c r="K5" s="29"/>
      <c r="L5" s="74"/>
      <c r="M5" s="19"/>
      <c r="N5" s="19"/>
      <c r="O5" s="19"/>
      <c r="P5" s="25"/>
      <c r="Q5" s="26"/>
      <c r="R5" s="26"/>
      <c r="S5" s="27"/>
      <c r="T5" s="26"/>
      <c r="U5" s="26"/>
      <c r="V5" s="191"/>
      <c r="W5" s="29"/>
      <c r="X5" s="26">
        <v>2002</v>
      </c>
      <c r="Y5" s="26" t="s">
        <v>88</v>
      </c>
      <c r="Z5" s="33" t="s">
        <v>89</v>
      </c>
      <c r="AA5" s="26">
        <v>9</v>
      </c>
      <c r="AB5" s="26">
        <v>0</v>
      </c>
      <c r="AC5" s="26">
        <v>8</v>
      </c>
      <c r="AD5" s="26">
        <v>10</v>
      </c>
      <c r="AE5" s="26">
        <v>34</v>
      </c>
      <c r="AF5" s="28">
        <v>0.65380000000000005</v>
      </c>
      <c r="AG5" s="206">
        <v>52</v>
      </c>
      <c r="AH5" s="19"/>
      <c r="AI5" s="19"/>
      <c r="AJ5" s="19"/>
      <c r="AK5" s="19"/>
      <c r="AL5" s="25"/>
      <c r="AM5" s="26">
        <v>2</v>
      </c>
      <c r="AN5" s="26">
        <v>1</v>
      </c>
      <c r="AO5" s="26">
        <v>7</v>
      </c>
      <c r="AP5" s="26">
        <v>3</v>
      </c>
      <c r="AQ5" s="26">
        <v>14</v>
      </c>
      <c r="AR5" s="192">
        <v>0.82350000000000001</v>
      </c>
      <c r="AS5" s="1">
        <v>17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2003</v>
      </c>
      <c r="C6" s="30" t="s">
        <v>77</v>
      </c>
      <c r="D6" s="33" t="s">
        <v>89</v>
      </c>
      <c r="E6" s="26">
        <v>9</v>
      </c>
      <c r="F6" s="26">
        <v>0</v>
      </c>
      <c r="G6" s="26">
        <v>2</v>
      </c>
      <c r="H6" s="27">
        <v>12</v>
      </c>
      <c r="I6" s="26">
        <v>31</v>
      </c>
      <c r="J6" s="31">
        <v>0.5</v>
      </c>
      <c r="K6" s="29">
        <v>62</v>
      </c>
      <c r="L6" s="74"/>
      <c r="M6" s="19"/>
      <c r="N6" s="19"/>
      <c r="O6" s="19"/>
      <c r="P6" s="25"/>
      <c r="Q6" s="26"/>
      <c r="R6" s="26"/>
      <c r="S6" s="27"/>
      <c r="T6" s="26"/>
      <c r="U6" s="26"/>
      <c r="V6" s="191"/>
      <c r="W6" s="29"/>
      <c r="X6" s="26"/>
      <c r="Y6" s="30"/>
      <c r="Z6" s="33"/>
      <c r="AA6" s="26"/>
      <c r="AB6" s="26"/>
      <c r="AC6" s="26"/>
      <c r="AD6" s="27"/>
      <c r="AE6" s="26"/>
      <c r="AF6" s="31"/>
      <c r="AG6" s="29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2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>
        <v>2004</v>
      </c>
      <c r="C7" s="30" t="s">
        <v>40</v>
      </c>
      <c r="D7" s="33" t="s">
        <v>91</v>
      </c>
      <c r="E7" s="26">
        <v>10</v>
      </c>
      <c r="F7" s="26">
        <v>1</v>
      </c>
      <c r="G7" s="26">
        <v>11</v>
      </c>
      <c r="H7" s="27">
        <v>6</v>
      </c>
      <c r="I7" s="26">
        <v>52</v>
      </c>
      <c r="J7" s="31">
        <v>0.61899999999999999</v>
      </c>
      <c r="K7" s="29">
        <v>84</v>
      </c>
      <c r="L7" s="74"/>
      <c r="M7" s="19"/>
      <c r="N7" s="19"/>
      <c r="O7" s="19"/>
      <c r="P7" s="25"/>
      <c r="Q7" s="26"/>
      <c r="R7" s="26"/>
      <c r="S7" s="27"/>
      <c r="T7" s="26"/>
      <c r="U7" s="26"/>
      <c r="V7" s="191"/>
      <c r="W7" s="29"/>
      <c r="X7" s="26"/>
      <c r="Y7" s="30"/>
      <c r="Z7" s="33"/>
      <c r="AA7" s="26"/>
      <c r="AB7" s="26"/>
      <c r="AC7" s="26"/>
      <c r="AD7" s="27"/>
      <c r="AE7" s="26"/>
      <c r="AF7" s="31"/>
      <c r="AG7" s="29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92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2005</v>
      </c>
      <c r="C8" s="30" t="s">
        <v>34</v>
      </c>
      <c r="D8" s="33" t="s">
        <v>91</v>
      </c>
      <c r="E8" s="26">
        <v>1</v>
      </c>
      <c r="F8" s="26">
        <v>0</v>
      </c>
      <c r="G8" s="26">
        <v>1</v>
      </c>
      <c r="H8" s="27">
        <v>2</v>
      </c>
      <c r="I8" s="26">
        <v>7</v>
      </c>
      <c r="J8" s="31">
        <v>0.875</v>
      </c>
      <c r="K8" s="29">
        <v>8</v>
      </c>
      <c r="L8" s="74"/>
      <c r="M8" s="19"/>
      <c r="N8" s="19"/>
      <c r="O8" s="19"/>
      <c r="P8" s="25"/>
      <c r="Q8" s="26"/>
      <c r="R8" s="26"/>
      <c r="S8" s="27"/>
      <c r="T8" s="26"/>
      <c r="U8" s="26"/>
      <c r="V8" s="191"/>
      <c r="W8" s="29"/>
      <c r="X8" s="26"/>
      <c r="Y8" s="30"/>
      <c r="Z8" s="33"/>
      <c r="AA8" s="26"/>
      <c r="AB8" s="26"/>
      <c r="AC8" s="26"/>
      <c r="AD8" s="27"/>
      <c r="AE8" s="26"/>
      <c r="AF8" s="31"/>
      <c r="AG8" s="29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92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2006</v>
      </c>
      <c r="C9" s="30" t="s">
        <v>38</v>
      </c>
      <c r="D9" s="33" t="s">
        <v>93</v>
      </c>
      <c r="E9" s="26">
        <v>22</v>
      </c>
      <c r="F9" s="26">
        <v>10</v>
      </c>
      <c r="G9" s="26">
        <v>51</v>
      </c>
      <c r="H9" s="27">
        <v>45</v>
      </c>
      <c r="I9" s="26">
        <v>158</v>
      </c>
      <c r="J9" s="31">
        <v>0.68103448275862066</v>
      </c>
      <c r="K9" s="29">
        <v>232</v>
      </c>
      <c r="L9" s="207" t="s">
        <v>38</v>
      </c>
      <c r="M9" s="19"/>
      <c r="N9" s="26" t="s">
        <v>88</v>
      </c>
      <c r="O9" s="26" t="s">
        <v>88</v>
      </c>
      <c r="P9" s="25"/>
      <c r="Q9" s="26"/>
      <c r="R9" s="26"/>
      <c r="S9" s="27"/>
      <c r="T9" s="26"/>
      <c r="U9" s="26"/>
      <c r="V9" s="191"/>
      <c r="W9" s="29"/>
      <c r="X9" s="26"/>
      <c r="Y9" s="30"/>
      <c r="Z9" s="33"/>
      <c r="AA9" s="26"/>
      <c r="AB9" s="26"/>
      <c r="AC9" s="26"/>
      <c r="AD9" s="27"/>
      <c r="AE9" s="26"/>
      <c r="AF9" s="31"/>
      <c r="AG9" s="29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92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64" t="s">
        <v>225</v>
      </c>
      <c r="C10" s="65"/>
      <c r="D10" s="63"/>
      <c r="E10" s="66">
        <f>SUM(E4:E9)</f>
        <v>42</v>
      </c>
      <c r="F10" s="66">
        <f>SUM(F4:F9)</f>
        <v>11</v>
      </c>
      <c r="G10" s="66">
        <f>SUM(G4:G9)</f>
        <v>65</v>
      </c>
      <c r="H10" s="66">
        <f>SUM(H4:H9)</f>
        <v>65</v>
      </c>
      <c r="I10" s="66">
        <f>SUM(I4:I9)</f>
        <v>248</v>
      </c>
      <c r="J10" s="193">
        <v>0</v>
      </c>
      <c r="K10" s="86">
        <f>SUM(K4:K9)</f>
        <v>386</v>
      </c>
      <c r="L10" s="23"/>
      <c r="M10" s="21"/>
      <c r="N10" s="91"/>
      <c r="O10" s="92"/>
      <c r="P10" s="25"/>
      <c r="Q10" s="66">
        <f>SUM(Q4:Q9)</f>
        <v>0</v>
      </c>
      <c r="R10" s="66">
        <f>SUM(R4:R9)</f>
        <v>0</v>
      </c>
      <c r="S10" s="66">
        <f>SUM(S4:S9)</f>
        <v>0</v>
      </c>
      <c r="T10" s="66">
        <f>SUM(T4:T9)</f>
        <v>0</v>
      </c>
      <c r="U10" s="66">
        <f>SUM(U4:U9)</f>
        <v>0</v>
      </c>
      <c r="V10" s="35">
        <v>0</v>
      </c>
      <c r="W10" s="86">
        <f>SUM(W4:W9)</f>
        <v>0</v>
      </c>
      <c r="X10" s="17" t="s">
        <v>225</v>
      </c>
      <c r="Y10" s="18"/>
      <c r="Z10" s="16"/>
      <c r="AA10" s="66">
        <f>SUM(AA4:AA9)</f>
        <v>23</v>
      </c>
      <c r="AB10" s="66">
        <f>SUM(AB4:AB9)</f>
        <v>1</v>
      </c>
      <c r="AC10" s="66">
        <f>SUM(AC4:AC9)</f>
        <v>22</v>
      </c>
      <c r="AD10" s="66">
        <f>SUM(AD4:AD9)</f>
        <v>21</v>
      </c>
      <c r="AE10" s="66">
        <f>SUM(AE4:AE9)</f>
        <v>93</v>
      </c>
      <c r="AF10" s="193">
        <f>PRODUCT(AE10/AG10)</f>
        <v>0.63265306122448983</v>
      </c>
      <c r="AG10" s="86">
        <f>SUM(AG4:AG9)</f>
        <v>147</v>
      </c>
      <c r="AH10" s="23"/>
      <c r="AI10" s="21"/>
      <c r="AJ10" s="91"/>
      <c r="AK10" s="92"/>
      <c r="AL10" s="25"/>
      <c r="AM10" s="66">
        <f>SUM(AM4:AM9)</f>
        <v>2</v>
      </c>
      <c r="AN10" s="66">
        <f>SUM(AN4:AN9)</f>
        <v>1</v>
      </c>
      <c r="AO10" s="66">
        <f>SUM(AO4:AO9)</f>
        <v>7</v>
      </c>
      <c r="AP10" s="66">
        <f>SUM(AP4:AP9)</f>
        <v>3</v>
      </c>
      <c r="AQ10" s="66">
        <f>SUM(AQ4:AQ9)</f>
        <v>14</v>
      </c>
      <c r="AR10" s="193">
        <f>PRODUCT(AQ10/AS10)</f>
        <v>0.82352941176470584</v>
      </c>
      <c r="AS10" s="190">
        <f>SUM(AS4:AS9)</f>
        <v>17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29"/>
      <c r="L11" s="25"/>
      <c r="M11" s="25"/>
      <c r="N11" s="25"/>
      <c r="O11" s="25"/>
      <c r="P11" s="37"/>
      <c r="Q11" s="37"/>
      <c r="R11" s="39"/>
      <c r="S11" s="37"/>
      <c r="T11" s="37"/>
      <c r="U11" s="25"/>
      <c r="V11" s="25"/>
      <c r="W11" s="29"/>
      <c r="X11" s="37"/>
      <c r="Y11" s="37"/>
      <c r="Z11" s="37"/>
      <c r="AA11" s="37"/>
      <c r="AB11" s="37"/>
      <c r="AC11" s="37"/>
      <c r="AD11" s="37"/>
      <c r="AE11" s="37"/>
      <c r="AF11" s="38"/>
      <c r="AG11" s="29"/>
      <c r="AH11" s="25"/>
      <c r="AI11" s="25"/>
      <c r="AJ11" s="25"/>
      <c r="AK11" s="25"/>
      <c r="AL11" s="37"/>
      <c r="AM11" s="37"/>
      <c r="AN11" s="39"/>
      <c r="AO11" s="37"/>
      <c r="AP11" s="37"/>
      <c r="AQ11" s="25"/>
      <c r="AR11" s="25"/>
      <c r="AS11" s="29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94" t="s">
        <v>226</v>
      </c>
      <c r="C12" s="195"/>
      <c r="D12" s="196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19" t="s">
        <v>22</v>
      </c>
      <c r="K12" s="25"/>
      <c r="L12" s="19" t="s">
        <v>27</v>
      </c>
      <c r="M12" s="19" t="s">
        <v>28</v>
      </c>
      <c r="N12" s="19" t="s">
        <v>227</v>
      </c>
      <c r="O12" s="19" t="s">
        <v>228</v>
      </c>
      <c r="Q12" s="39"/>
      <c r="R12" s="39" t="s">
        <v>42</v>
      </c>
      <c r="S12" s="39"/>
      <c r="T12" s="37" t="s">
        <v>97</v>
      </c>
      <c r="U12" s="25"/>
      <c r="V12" s="29"/>
      <c r="W12" s="29"/>
      <c r="X12" s="197"/>
      <c r="Y12" s="197"/>
      <c r="Z12" s="197"/>
      <c r="AA12" s="197"/>
      <c r="AB12" s="197"/>
      <c r="AC12" s="39"/>
      <c r="AD12" s="39"/>
      <c r="AE12" s="39"/>
      <c r="AF12" s="37"/>
      <c r="AG12" s="37"/>
      <c r="AH12" s="37"/>
      <c r="AI12" s="37"/>
      <c r="AJ12" s="37"/>
      <c r="AK12" s="37"/>
      <c r="AM12" s="29"/>
      <c r="AN12" s="197"/>
      <c r="AO12" s="197"/>
      <c r="AP12" s="197"/>
      <c r="AQ12" s="197"/>
      <c r="AR12" s="197"/>
      <c r="AS12" s="19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2" t="s">
        <v>12</v>
      </c>
      <c r="C13" s="13"/>
      <c r="D13" s="44"/>
      <c r="E13" s="198">
        <v>389</v>
      </c>
      <c r="F13" s="198">
        <v>23</v>
      </c>
      <c r="G13" s="198">
        <v>415</v>
      </c>
      <c r="H13" s="198">
        <v>257</v>
      </c>
      <c r="I13" s="198">
        <v>1638</v>
      </c>
      <c r="J13" s="199">
        <v>0.56200000000000006</v>
      </c>
      <c r="K13" s="37">
        <f>PRODUCT(I13/J13)</f>
        <v>2914.5907473309608</v>
      </c>
      <c r="L13" s="200">
        <f>PRODUCT((F13+G13)/E13)</f>
        <v>1.1259640102827764</v>
      </c>
      <c r="M13" s="200">
        <f>PRODUCT(H13/E13)</f>
        <v>0.66066838046272491</v>
      </c>
      <c r="N13" s="200">
        <f>PRODUCT((F13+G13+H13)/E13)</f>
        <v>1.7866323907455013</v>
      </c>
      <c r="O13" s="200">
        <f>PRODUCT(I13/E13)</f>
        <v>4.2107969151670952</v>
      </c>
      <c r="Q13" s="39"/>
      <c r="R13" s="39"/>
      <c r="S13" s="39"/>
      <c r="T13" s="37" t="s">
        <v>98</v>
      </c>
      <c r="U13" s="37"/>
      <c r="V13" s="37"/>
      <c r="W13" s="37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7"/>
      <c r="AL13" s="37"/>
      <c r="AM13" s="37"/>
      <c r="AN13" s="39"/>
      <c r="AO13" s="39"/>
      <c r="AP13" s="39"/>
      <c r="AQ13" s="39"/>
      <c r="AR13" s="39"/>
      <c r="AS13" s="39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01" t="s">
        <v>78</v>
      </c>
      <c r="C14" s="202"/>
      <c r="D14" s="203"/>
      <c r="E14" s="198">
        <f>PRODUCT(E10+Q10)</f>
        <v>42</v>
      </c>
      <c r="F14" s="198">
        <f>PRODUCT(F10+R10)</f>
        <v>11</v>
      </c>
      <c r="G14" s="198">
        <f>PRODUCT(G10+S10)</f>
        <v>65</v>
      </c>
      <c r="H14" s="198">
        <f>PRODUCT(H10+T10)</f>
        <v>65</v>
      </c>
      <c r="I14" s="198">
        <f>PRODUCT(I10+U10)</f>
        <v>248</v>
      </c>
      <c r="J14" s="199">
        <f>PRODUCT(I14/K14)</f>
        <v>0.6424870466321243</v>
      </c>
      <c r="K14" s="37">
        <f>PRODUCT(K10+W10)</f>
        <v>386</v>
      </c>
      <c r="L14" s="200">
        <f>PRODUCT((F14+G14)/E14)</f>
        <v>1.8095238095238095</v>
      </c>
      <c r="M14" s="200">
        <f>PRODUCT(H14/E14)</f>
        <v>1.5476190476190477</v>
      </c>
      <c r="N14" s="200">
        <f>PRODUCT((F14+G14+H14)/E14)</f>
        <v>3.3571428571428572</v>
      </c>
      <c r="O14" s="200">
        <f>PRODUCT(I14/E14)</f>
        <v>5.9047619047619051</v>
      </c>
      <c r="Q14" s="39"/>
      <c r="R14" s="39"/>
      <c r="S14" s="39"/>
      <c r="T14" s="37" t="s">
        <v>99</v>
      </c>
      <c r="U14" s="37"/>
      <c r="V14" s="37"/>
      <c r="W14" s="37"/>
      <c r="X14" s="37"/>
      <c r="Y14" s="37"/>
      <c r="Z14" s="37"/>
      <c r="AA14" s="37"/>
      <c r="AB14" s="37"/>
      <c r="AC14" s="39"/>
      <c r="AD14" s="39"/>
      <c r="AE14" s="39"/>
      <c r="AF14" s="39"/>
      <c r="AG14" s="39"/>
      <c r="AH14" s="39"/>
      <c r="AI14" s="39"/>
      <c r="AJ14" s="39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9" t="s">
        <v>223</v>
      </c>
      <c r="C15" s="120"/>
      <c r="D15" s="121"/>
      <c r="E15" s="198">
        <f>PRODUCT(AA10+AM10)</f>
        <v>25</v>
      </c>
      <c r="F15" s="198">
        <f>PRODUCT(AB10+AN10)</f>
        <v>2</v>
      </c>
      <c r="G15" s="198">
        <f>PRODUCT(AC10+AO10)</f>
        <v>29</v>
      </c>
      <c r="H15" s="198">
        <f>PRODUCT(AD10+AP10)</f>
        <v>24</v>
      </c>
      <c r="I15" s="198">
        <f>PRODUCT(AE10+AQ10)</f>
        <v>107</v>
      </c>
      <c r="J15" s="199">
        <f>PRODUCT(I15/K15)</f>
        <v>0.65243902439024393</v>
      </c>
      <c r="K15" s="25">
        <f>PRODUCT(AG10+AS10)</f>
        <v>164</v>
      </c>
      <c r="L15" s="200">
        <f>PRODUCT((F15+G15)/E15)</f>
        <v>1.24</v>
      </c>
      <c r="M15" s="200">
        <f>PRODUCT(H15/E15)</f>
        <v>0.96</v>
      </c>
      <c r="N15" s="200">
        <f>PRODUCT((F15+G15+H15)/E15)</f>
        <v>2.2000000000000002</v>
      </c>
      <c r="O15" s="200">
        <f>PRODUCT(I15/E15)</f>
        <v>4.28</v>
      </c>
      <c r="Q15" s="39"/>
      <c r="R15" s="39"/>
      <c r="S15" s="37"/>
      <c r="T15" s="37" t="s">
        <v>100</v>
      </c>
      <c r="U15" s="25"/>
      <c r="V15" s="25"/>
      <c r="W15" s="37"/>
      <c r="X15" s="37"/>
      <c r="Y15" s="37"/>
      <c r="Z15" s="37"/>
      <c r="AA15" s="37"/>
      <c r="AB15" s="37"/>
      <c r="AC15" s="39"/>
      <c r="AD15" s="39"/>
      <c r="AE15" s="39"/>
      <c r="AF15" s="39"/>
      <c r="AG15" s="39"/>
      <c r="AH15" s="39"/>
      <c r="AI15" s="39"/>
      <c r="AJ15" s="39"/>
      <c r="AK15" s="37"/>
      <c r="AL15" s="25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204" t="s">
        <v>225</v>
      </c>
      <c r="C16" s="77"/>
      <c r="D16" s="205"/>
      <c r="E16" s="198">
        <f>SUM(E13:E15)</f>
        <v>456</v>
      </c>
      <c r="F16" s="198">
        <f t="shared" ref="F16:I16" si="0">SUM(F13:F15)</f>
        <v>36</v>
      </c>
      <c r="G16" s="198">
        <f t="shared" si="0"/>
        <v>509</v>
      </c>
      <c r="H16" s="198">
        <f t="shared" si="0"/>
        <v>346</v>
      </c>
      <c r="I16" s="198">
        <f t="shared" si="0"/>
        <v>1993</v>
      </c>
      <c r="J16" s="199">
        <f>PRODUCT(I16/K16)</f>
        <v>0.57524831801140164</v>
      </c>
      <c r="K16" s="37">
        <f>SUM(K13:K15)</f>
        <v>3464.5907473309608</v>
      </c>
      <c r="L16" s="200">
        <f>PRODUCT((F16+G16)/E16)</f>
        <v>1.1951754385964912</v>
      </c>
      <c r="M16" s="200">
        <f>PRODUCT(H16/E16)</f>
        <v>0.75877192982456143</v>
      </c>
      <c r="N16" s="200">
        <f>PRODUCT((F16+G16+H16)/E16)</f>
        <v>1.9539473684210527</v>
      </c>
      <c r="O16" s="200">
        <f>PRODUCT(I16/E16)</f>
        <v>4.3706140350877192</v>
      </c>
      <c r="Q16" s="25"/>
      <c r="R16" s="25"/>
      <c r="S16" s="25"/>
      <c r="T16" s="37" t="s">
        <v>101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9"/>
      <c r="AF16" s="39"/>
      <c r="AG16" s="39"/>
      <c r="AH16" s="39"/>
      <c r="AI16" s="39"/>
      <c r="AJ16" s="39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5"/>
      <c r="F17" s="25"/>
      <c r="G17" s="25"/>
      <c r="H17" s="25"/>
      <c r="I17" s="25"/>
      <c r="J17" s="37"/>
      <c r="K17" s="37"/>
      <c r="L17" s="25"/>
      <c r="M17" s="25"/>
      <c r="N17" s="25"/>
      <c r="O17" s="25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9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9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9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9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9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9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9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9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9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9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9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9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9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9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9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9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9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9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9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9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9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9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9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9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9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9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9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9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9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9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9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9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9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9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9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9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9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9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9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9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9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9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9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9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9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9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9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9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9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9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9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9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9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9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9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9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9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9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9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9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9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9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9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9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9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9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9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9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9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9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9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9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9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9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9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9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9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9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9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9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9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9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9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9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9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9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9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9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9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9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9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9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9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9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9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9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9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9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9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9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9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9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9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9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9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9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9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9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9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9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9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9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9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9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9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9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9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9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9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9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9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9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9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9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9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9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9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9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9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9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9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9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9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9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9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9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9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9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9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9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9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9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9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9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9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9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9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9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9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9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9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9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9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9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9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9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9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9"/>
      <c r="AK175" s="37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9"/>
      <c r="AK176" s="37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9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9"/>
      <c r="AK178" s="3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9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9"/>
      <c r="AK180" s="37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9"/>
      <c r="AK181" s="25"/>
      <c r="AL181" s="25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9"/>
    </row>
    <row r="183" spans="12:38" x14ac:dyDescent="0.25"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9"/>
    </row>
    <row r="184" spans="12:38" x14ac:dyDescent="0.25"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9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" style="60" customWidth="1"/>
    <col min="3" max="3" width="24.140625" style="59" customWidth="1"/>
    <col min="4" max="4" width="10.5703125" style="79" customWidth="1"/>
    <col min="5" max="5" width="8.85546875" style="79" customWidth="1"/>
    <col min="6" max="6" width="0.7109375" style="29" customWidth="1"/>
    <col min="7" max="7" width="5.28515625" style="59" customWidth="1"/>
    <col min="8" max="9" width="5.140625" style="59" customWidth="1"/>
    <col min="10" max="10" width="5.42578125" style="59" customWidth="1"/>
    <col min="11" max="11" width="5.5703125" style="59" customWidth="1"/>
    <col min="12" max="12" width="6.7109375" style="59" customWidth="1"/>
    <col min="13" max="16" width="5" style="59" customWidth="1"/>
    <col min="17" max="21" width="6.7109375" style="180" customWidth="1"/>
    <col min="22" max="22" width="10.28515625" style="59" customWidth="1"/>
    <col min="23" max="23" width="22.5703125" style="79" customWidth="1"/>
    <col min="24" max="24" width="9.7109375" style="59" customWidth="1"/>
    <col min="25" max="30" width="9.140625" style="3"/>
  </cols>
  <sheetData>
    <row r="1" spans="1:30" ht="18.75" x14ac:dyDescent="0.3">
      <c r="A1" s="9"/>
      <c r="B1" s="85" t="s">
        <v>62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69"/>
      <c r="R1" s="169"/>
      <c r="S1" s="169"/>
      <c r="T1" s="169"/>
      <c r="U1" s="169"/>
      <c r="V1" s="69"/>
      <c r="W1" s="70"/>
      <c r="X1" s="34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84</v>
      </c>
      <c r="C2" s="108" t="s">
        <v>85</v>
      </c>
      <c r="D2" s="12"/>
      <c r="E2" s="12"/>
      <c r="F2" s="62"/>
      <c r="G2" s="61"/>
      <c r="H2" s="12"/>
      <c r="I2" s="12"/>
      <c r="J2" s="12"/>
      <c r="K2" s="12"/>
      <c r="L2" s="12"/>
      <c r="M2" s="12"/>
      <c r="N2" s="12"/>
      <c r="O2" s="12"/>
      <c r="P2" s="12"/>
      <c r="Q2" s="170"/>
      <c r="R2" s="170"/>
      <c r="S2" s="170"/>
      <c r="T2" s="170"/>
      <c r="U2" s="170"/>
      <c r="V2" s="12"/>
      <c r="W2" s="61"/>
      <c r="X2" s="27"/>
      <c r="Y2" s="71"/>
      <c r="Z2" s="71"/>
      <c r="AA2" s="71"/>
      <c r="AB2" s="71"/>
      <c r="AC2" s="71"/>
      <c r="AD2" s="71"/>
    </row>
    <row r="3" spans="1:30" x14ac:dyDescent="0.25">
      <c r="A3" s="9"/>
      <c r="B3" s="68" t="s">
        <v>43</v>
      </c>
      <c r="C3" s="23" t="s">
        <v>44</v>
      </c>
      <c r="D3" s="64" t="s">
        <v>45</v>
      </c>
      <c r="E3" s="67" t="s">
        <v>1</v>
      </c>
      <c r="F3" s="25"/>
      <c r="G3" s="66" t="s">
        <v>46</v>
      </c>
      <c r="H3" s="63" t="s">
        <v>47</v>
      </c>
      <c r="I3" s="63" t="s">
        <v>32</v>
      </c>
      <c r="J3" s="18" t="s">
        <v>48</v>
      </c>
      <c r="K3" s="65" t="s">
        <v>49</v>
      </c>
      <c r="L3" s="65" t="s">
        <v>50</v>
      </c>
      <c r="M3" s="66" t="s">
        <v>51</v>
      </c>
      <c r="N3" s="66" t="s">
        <v>31</v>
      </c>
      <c r="O3" s="63" t="s">
        <v>52</v>
      </c>
      <c r="P3" s="66" t="s">
        <v>47</v>
      </c>
      <c r="Q3" s="171" t="s">
        <v>17</v>
      </c>
      <c r="R3" s="171">
        <v>1</v>
      </c>
      <c r="S3" s="171">
        <v>2</v>
      </c>
      <c r="T3" s="171">
        <v>3</v>
      </c>
      <c r="U3" s="171" t="s">
        <v>53</v>
      </c>
      <c r="V3" s="87" t="s">
        <v>110</v>
      </c>
      <c r="W3" s="17" t="s">
        <v>54</v>
      </c>
      <c r="X3" s="17" t="s">
        <v>55</v>
      </c>
      <c r="Y3" s="71"/>
      <c r="Z3" s="71"/>
      <c r="AA3" s="71"/>
      <c r="AB3" s="71"/>
      <c r="AC3" s="71"/>
      <c r="AD3" s="71"/>
    </row>
    <row r="4" spans="1:30" x14ac:dyDescent="0.25">
      <c r="A4" s="24"/>
      <c r="B4" s="97" t="s">
        <v>111</v>
      </c>
      <c r="C4" s="98" t="s">
        <v>112</v>
      </c>
      <c r="D4" s="72" t="s">
        <v>73</v>
      </c>
      <c r="E4" s="99" t="s">
        <v>90</v>
      </c>
      <c r="F4" s="37"/>
      <c r="G4" s="73">
        <v>1</v>
      </c>
      <c r="H4" s="73"/>
      <c r="I4" s="100"/>
      <c r="J4" s="101"/>
      <c r="K4" s="101" t="s">
        <v>126</v>
      </c>
      <c r="L4" s="73"/>
      <c r="M4" s="100">
        <v>1</v>
      </c>
      <c r="N4" s="73"/>
      <c r="O4" s="100"/>
      <c r="P4" s="73">
        <v>1</v>
      </c>
      <c r="Q4" s="114" t="s">
        <v>188</v>
      </c>
      <c r="R4" s="103" t="s">
        <v>164</v>
      </c>
      <c r="S4" s="103" t="s">
        <v>80</v>
      </c>
      <c r="T4" s="103" t="s">
        <v>165</v>
      </c>
      <c r="U4" s="103" t="s">
        <v>168</v>
      </c>
      <c r="V4" s="102">
        <v>0.42899999999999999</v>
      </c>
      <c r="W4" s="98" t="s">
        <v>114</v>
      </c>
      <c r="X4" s="114" t="s">
        <v>115</v>
      </c>
      <c r="Y4" s="71"/>
      <c r="Z4" s="71"/>
      <c r="AA4" s="71"/>
      <c r="AB4" s="71"/>
      <c r="AC4" s="71"/>
      <c r="AD4" s="71"/>
    </row>
    <row r="5" spans="1:30" x14ac:dyDescent="0.25">
      <c r="A5" s="24"/>
      <c r="B5" s="125" t="s">
        <v>166</v>
      </c>
      <c r="C5" s="126" t="s">
        <v>116</v>
      </c>
      <c r="D5" s="127" t="s">
        <v>117</v>
      </c>
      <c r="E5" s="128" t="s">
        <v>93</v>
      </c>
      <c r="F5" s="37"/>
      <c r="G5" s="129">
        <v>1</v>
      </c>
      <c r="H5" s="129"/>
      <c r="I5" s="130"/>
      <c r="J5" s="131" t="s">
        <v>113</v>
      </c>
      <c r="K5" s="131">
        <v>8</v>
      </c>
      <c r="L5" s="129"/>
      <c r="M5" s="130">
        <v>1</v>
      </c>
      <c r="N5" s="129"/>
      <c r="O5" s="130">
        <v>4</v>
      </c>
      <c r="P5" s="129">
        <v>2</v>
      </c>
      <c r="Q5" s="172" t="s">
        <v>167</v>
      </c>
      <c r="R5" s="172" t="s">
        <v>168</v>
      </c>
      <c r="S5" s="172" t="s">
        <v>67</v>
      </c>
      <c r="T5" s="172" t="s">
        <v>164</v>
      </c>
      <c r="U5" s="172"/>
      <c r="V5" s="132">
        <v>0.5</v>
      </c>
      <c r="W5" s="126" t="s">
        <v>118</v>
      </c>
      <c r="X5" s="133" t="s">
        <v>119</v>
      </c>
      <c r="Y5" s="71"/>
      <c r="Z5" s="71"/>
      <c r="AA5" s="71"/>
      <c r="AB5" s="71"/>
      <c r="AC5" s="71"/>
      <c r="AD5" s="71"/>
    </row>
    <row r="6" spans="1:30" x14ac:dyDescent="0.25">
      <c r="A6" s="9"/>
      <c r="B6" s="125" t="s">
        <v>120</v>
      </c>
      <c r="C6" s="126" t="s">
        <v>121</v>
      </c>
      <c r="D6" s="127" t="s">
        <v>117</v>
      </c>
      <c r="E6" s="134" t="s">
        <v>93</v>
      </c>
      <c r="F6" s="37"/>
      <c r="G6" s="129"/>
      <c r="H6" s="129"/>
      <c r="I6" s="130">
        <v>1</v>
      </c>
      <c r="J6" s="131" t="s">
        <v>122</v>
      </c>
      <c r="K6" s="131">
        <v>4</v>
      </c>
      <c r="L6" s="129"/>
      <c r="M6" s="130">
        <v>1</v>
      </c>
      <c r="N6" s="129"/>
      <c r="O6" s="130"/>
      <c r="P6" s="129">
        <v>2</v>
      </c>
      <c r="Q6" s="172" t="s">
        <v>169</v>
      </c>
      <c r="R6" s="172" t="s">
        <v>170</v>
      </c>
      <c r="S6" s="172"/>
      <c r="T6" s="172" t="s">
        <v>165</v>
      </c>
      <c r="U6" s="172"/>
      <c r="V6" s="132">
        <v>0.8</v>
      </c>
      <c r="W6" s="126" t="s">
        <v>118</v>
      </c>
      <c r="X6" s="133" t="s">
        <v>123</v>
      </c>
      <c r="Y6" s="71"/>
      <c r="Z6" s="71"/>
      <c r="AA6" s="71"/>
      <c r="AB6" s="71"/>
      <c r="AC6" s="71"/>
      <c r="AD6" s="71"/>
    </row>
    <row r="7" spans="1:30" x14ac:dyDescent="0.25">
      <c r="A7" s="9"/>
      <c r="B7" s="125" t="s">
        <v>124</v>
      </c>
      <c r="C7" s="126" t="s">
        <v>125</v>
      </c>
      <c r="D7" s="127" t="s">
        <v>117</v>
      </c>
      <c r="E7" s="134" t="s">
        <v>94</v>
      </c>
      <c r="F7" s="37"/>
      <c r="G7" s="129"/>
      <c r="H7" s="129"/>
      <c r="I7" s="130">
        <v>1</v>
      </c>
      <c r="J7" s="131"/>
      <c r="K7" s="131" t="s">
        <v>126</v>
      </c>
      <c r="L7" s="129"/>
      <c r="M7" s="130">
        <v>1</v>
      </c>
      <c r="N7" s="129"/>
      <c r="O7" s="130"/>
      <c r="P7" s="129"/>
      <c r="Q7" s="172" t="s">
        <v>171</v>
      </c>
      <c r="R7" s="172" t="s">
        <v>80</v>
      </c>
      <c r="S7" s="172" t="s">
        <v>169</v>
      </c>
      <c r="T7" s="172"/>
      <c r="U7" s="172"/>
      <c r="V7" s="132">
        <v>0.66700000000000004</v>
      </c>
      <c r="W7" s="126" t="s">
        <v>118</v>
      </c>
      <c r="X7" s="133" t="s">
        <v>127</v>
      </c>
      <c r="Y7" s="71"/>
      <c r="Z7" s="71"/>
      <c r="AA7" s="71"/>
      <c r="AB7" s="71"/>
      <c r="AC7" s="71"/>
      <c r="AD7" s="71"/>
    </row>
    <row r="8" spans="1:30" x14ac:dyDescent="0.25">
      <c r="A8" s="9"/>
      <c r="B8" s="125" t="s">
        <v>128</v>
      </c>
      <c r="C8" s="126" t="s">
        <v>172</v>
      </c>
      <c r="D8" s="127" t="s">
        <v>117</v>
      </c>
      <c r="E8" s="134" t="s">
        <v>93</v>
      </c>
      <c r="F8" s="37"/>
      <c r="G8" s="129"/>
      <c r="H8" s="129"/>
      <c r="I8" s="130">
        <v>1</v>
      </c>
      <c r="J8" s="131"/>
      <c r="K8" s="131" t="s">
        <v>126</v>
      </c>
      <c r="L8" s="129" t="s">
        <v>136</v>
      </c>
      <c r="M8" s="130">
        <v>1</v>
      </c>
      <c r="N8" s="129"/>
      <c r="O8" s="130">
        <v>1</v>
      </c>
      <c r="P8" s="129"/>
      <c r="Q8" s="172" t="s">
        <v>163</v>
      </c>
      <c r="R8" s="172"/>
      <c r="S8" s="172" t="s">
        <v>164</v>
      </c>
      <c r="T8" s="172" t="s">
        <v>170</v>
      </c>
      <c r="U8" s="172" t="s">
        <v>173</v>
      </c>
      <c r="V8" s="132">
        <v>0.57099999999999995</v>
      </c>
      <c r="W8" s="126" t="s">
        <v>129</v>
      </c>
      <c r="X8" s="133" t="s">
        <v>130</v>
      </c>
      <c r="Y8" s="71"/>
      <c r="Z8" s="71"/>
      <c r="AA8" s="71"/>
      <c r="AB8" s="71"/>
      <c r="AC8" s="71"/>
      <c r="AD8" s="71"/>
    </row>
    <row r="9" spans="1:30" x14ac:dyDescent="0.25">
      <c r="A9" s="24"/>
      <c r="B9" s="23" t="s">
        <v>7</v>
      </c>
      <c r="C9" s="18"/>
      <c r="D9" s="17"/>
      <c r="E9" s="135"/>
      <c r="F9" s="136"/>
      <c r="G9" s="19">
        <f>SUM(G4:G8)</f>
        <v>2</v>
      </c>
      <c r="H9" s="19"/>
      <c r="I9" s="19">
        <f>SUM(I4:I8)</f>
        <v>3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5</v>
      </c>
      <c r="P9" s="19">
        <f t="shared" si="0"/>
        <v>5</v>
      </c>
      <c r="Q9" s="74" t="s">
        <v>229</v>
      </c>
      <c r="R9" s="74" t="s">
        <v>174</v>
      </c>
      <c r="S9" s="74" t="s">
        <v>175</v>
      </c>
      <c r="T9" s="74" t="s">
        <v>176</v>
      </c>
      <c r="U9" s="74" t="s">
        <v>230</v>
      </c>
      <c r="V9" s="35">
        <v>0.56699999999999995</v>
      </c>
      <c r="W9" s="137"/>
      <c r="X9" s="74"/>
      <c r="Y9" s="71"/>
      <c r="Z9" s="71"/>
      <c r="AA9" s="71"/>
      <c r="AB9" s="71"/>
      <c r="AC9" s="71"/>
      <c r="AD9" s="71"/>
    </row>
    <row r="10" spans="1:30" x14ac:dyDescent="0.25">
      <c r="A10" s="24"/>
      <c r="B10" s="138" t="s">
        <v>56</v>
      </c>
      <c r="C10" s="139" t="s">
        <v>131</v>
      </c>
      <c r="D10" s="140"/>
      <c r="E10" s="81"/>
      <c r="F10" s="82"/>
      <c r="G10" s="139"/>
      <c r="H10" s="81"/>
      <c r="I10" s="83"/>
      <c r="J10" s="81"/>
      <c r="K10" s="81"/>
      <c r="L10" s="81"/>
      <c r="M10" s="81"/>
      <c r="N10" s="81"/>
      <c r="O10" s="81"/>
      <c r="P10" s="81"/>
      <c r="Q10" s="173"/>
      <c r="R10" s="96"/>
      <c r="S10" s="173"/>
      <c r="T10" s="173"/>
      <c r="U10" s="173"/>
      <c r="V10" s="81"/>
      <c r="W10" s="80"/>
      <c r="X10" s="84"/>
      <c r="Y10" s="71"/>
      <c r="Z10" s="71"/>
      <c r="AA10" s="71"/>
      <c r="AB10" s="71"/>
      <c r="AC10" s="71"/>
      <c r="AD10" s="71"/>
    </row>
    <row r="11" spans="1:30" x14ac:dyDescent="0.25">
      <c r="A11" s="24"/>
      <c r="B11" s="141"/>
      <c r="C11" s="142"/>
      <c r="D11" s="142"/>
      <c r="E11" s="77"/>
      <c r="F11" s="77"/>
      <c r="G11" s="143"/>
      <c r="H11" s="144"/>
      <c r="I11" s="76"/>
      <c r="J11" s="144"/>
      <c r="K11" s="76"/>
      <c r="L11" s="144"/>
      <c r="M11" s="76"/>
      <c r="N11" s="76"/>
      <c r="O11" s="76"/>
      <c r="P11" s="76"/>
      <c r="Q11" s="105"/>
      <c r="R11" s="105"/>
      <c r="S11" s="105"/>
      <c r="T11" s="105"/>
      <c r="U11" s="105"/>
      <c r="V11" s="76"/>
      <c r="W11" s="76"/>
      <c r="X11" s="145"/>
      <c r="Y11" s="71"/>
      <c r="Z11" s="71"/>
      <c r="AA11" s="71"/>
      <c r="AB11" s="71"/>
      <c r="AC11" s="71"/>
      <c r="AD11" s="71"/>
    </row>
    <row r="12" spans="1:30" x14ac:dyDescent="0.25">
      <c r="A12" s="9"/>
      <c r="B12" s="23" t="s">
        <v>132</v>
      </c>
      <c r="C12" s="23" t="s">
        <v>44</v>
      </c>
      <c r="D12" s="17" t="s">
        <v>45</v>
      </c>
      <c r="E12" s="22" t="s">
        <v>1</v>
      </c>
      <c r="F12" s="25"/>
      <c r="G12" s="19" t="s">
        <v>46</v>
      </c>
      <c r="H12" s="16" t="s">
        <v>47</v>
      </c>
      <c r="I12" s="16" t="s">
        <v>32</v>
      </c>
      <c r="J12" s="18" t="s">
        <v>48</v>
      </c>
      <c r="K12" s="18" t="s">
        <v>49</v>
      </c>
      <c r="L12" s="18" t="s">
        <v>50</v>
      </c>
      <c r="M12" s="19" t="s">
        <v>51</v>
      </c>
      <c r="N12" s="19" t="s">
        <v>31</v>
      </c>
      <c r="O12" s="16" t="s">
        <v>52</v>
      </c>
      <c r="P12" s="19" t="s">
        <v>47</v>
      </c>
      <c r="Q12" s="74" t="s">
        <v>17</v>
      </c>
      <c r="R12" s="74">
        <v>1</v>
      </c>
      <c r="S12" s="74">
        <v>2</v>
      </c>
      <c r="T12" s="74">
        <v>3</v>
      </c>
      <c r="U12" s="74" t="s">
        <v>53</v>
      </c>
      <c r="V12" s="18" t="s">
        <v>22</v>
      </c>
      <c r="W12" s="17" t="s">
        <v>54</v>
      </c>
      <c r="X12" s="17" t="s">
        <v>55</v>
      </c>
      <c r="Y12" s="71"/>
      <c r="Z12" s="71"/>
      <c r="AA12" s="71"/>
      <c r="AB12" s="71"/>
      <c r="AC12" s="71"/>
      <c r="AD12" s="71"/>
    </row>
    <row r="13" spans="1:30" x14ac:dyDescent="0.25">
      <c r="A13" s="9"/>
      <c r="B13" s="146" t="s">
        <v>133</v>
      </c>
      <c r="C13" s="147" t="s">
        <v>134</v>
      </c>
      <c r="D13" s="148" t="s">
        <v>73</v>
      </c>
      <c r="E13" s="149" t="s">
        <v>90</v>
      </c>
      <c r="F13" s="136"/>
      <c r="G13" s="150"/>
      <c r="H13" s="151"/>
      <c r="I13" s="151">
        <v>1</v>
      </c>
      <c r="J13" s="152" t="s">
        <v>135</v>
      </c>
      <c r="K13" s="152">
        <v>5</v>
      </c>
      <c r="L13" s="101" t="s">
        <v>136</v>
      </c>
      <c r="M13" s="152">
        <v>1</v>
      </c>
      <c r="N13" s="150"/>
      <c r="O13" s="151"/>
      <c r="P13" s="151"/>
      <c r="Q13" s="174" t="s">
        <v>79</v>
      </c>
      <c r="R13" s="174"/>
      <c r="S13" s="174" t="s">
        <v>67</v>
      </c>
      <c r="T13" s="174" t="s">
        <v>179</v>
      </c>
      <c r="U13" s="174"/>
      <c r="V13" s="153">
        <v>0.83299999999999996</v>
      </c>
      <c r="W13" s="147" t="s">
        <v>137</v>
      </c>
      <c r="X13" s="154" t="s">
        <v>138</v>
      </c>
      <c r="Y13" s="71"/>
      <c r="Z13" s="71"/>
      <c r="AA13" s="71"/>
      <c r="AB13" s="71"/>
      <c r="AC13" s="71"/>
      <c r="AD13" s="71"/>
    </row>
    <row r="14" spans="1:30" x14ac:dyDescent="0.25">
      <c r="A14" s="24"/>
      <c r="B14" s="141"/>
      <c r="C14" s="142"/>
      <c r="D14" s="142"/>
      <c r="E14" s="77"/>
      <c r="F14" s="77"/>
      <c r="G14" s="143"/>
      <c r="H14" s="144"/>
      <c r="I14" s="76"/>
      <c r="J14" s="144"/>
      <c r="K14" s="76"/>
      <c r="L14" s="144"/>
      <c r="M14" s="76"/>
      <c r="N14" s="76"/>
      <c r="O14" s="76"/>
      <c r="P14" s="76"/>
      <c r="Q14" s="105"/>
      <c r="R14" s="105"/>
      <c r="S14" s="105"/>
      <c r="T14" s="105"/>
      <c r="U14" s="105"/>
      <c r="V14" s="76"/>
      <c r="W14" s="76"/>
      <c r="X14" s="145"/>
      <c r="Y14" s="71"/>
      <c r="Z14" s="71"/>
      <c r="AA14" s="71"/>
      <c r="AB14" s="71"/>
      <c r="AC14" s="71"/>
      <c r="AD14" s="71"/>
    </row>
    <row r="15" spans="1:30" x14ac:dyDescent="0.25">
      <c r="A15" s="9"/>
      <c r="B15" s="23" t="s">
        <v>139</v>
      </c>
      <c r="C15" s="23" t="s">
        <v>44</v>
      </c>
      <c r="D15" s="17" t="s">
        <v>45</v>
      </c>
      <c r="E15" s="22" t="s">
        <v>1</v>
      </c>
      <c r="F15" s="25"/>
      <c r="G15" s="19" t="s">
        <v>46</v>
      </c>
      <c r="H15" s="16" t="s">
        <v>47</v>
      </c>
      <c r="I15" s="16" t="s">
        <v>32</v>
      </c>
      <c r="J15" s="18" t="s">
        <v>48</v>
      </c>
      <c r="K15" s="18" t="s">
        <v>49</v>
      </c>
      <c r="L15" s="18" t="s">
        <v>50</v>
      </c>
      <c r="M15" s="19" t="s">
        <v>51</v>
      </c>
      <c r="N15" s="19" t="s">
        <v>31</v>
      </c>
      <c r="O15" s="16" t="s">
        <v>52</v>
      </c>
      <c r="P15" s="19" t="s">
        <v>47</v>
      </c>
      <c r="Q15" s="74" t="s">
        <v>17</v>
      </c>
      <c r="R15" s="74">
        <v>1</v>
      </c>
      <c r="S15" s="74">
        <v>2</v>
      </c>
      <c r="T15" s="74">
        <v>3</v>
      </c>
      <c r="U15" s="74" t="s">
        <v>53</v>
      </c>
      <c r="V15" s="18" t="s">
        <v>22</v>
      </c>
      <c r="W15" s="17"/>
      <c r="X15" s="17"/>
      <c r="Y15" s="71"/>
      <c r="Z15" s="71"/>
      <c r="AA15" s="71"/>
      <c r="AB15" s="71"/>
      <c r="AC15" s="71"/>
      <c r="AD15" s="71"/>
    </row>
    <row r="16" spans="1:30" x14ac:dyDescent="0.25">
      <c r="A16" s="9"/>
      <c r="B16" s="146" t="s">
        <v>140</v>
      </c>
      <c r="C16" s="147" t="s">
        <v>141</v>
      </c>
      <c r="D16" s="148" t="s">
        <v>73</v>
      </c>
      <c r="E16" s="149" t="s">
        <v>90</v>
      </c>
      <c r="F16" s="37"/>
      <c r="G16" s="73"/>
      <c r="H16" s="73"/>
      <c r="I16" s="151">
        <v>1</v>
      </c>
      <c r="J16" s="152" t="s">
        <v>122</v>
      </c>
      <c r="K16" s="152">
        <v>5</v>
      </c>
      <c r="L16" s="101"/>
      <c r="M16" s="152">
        <v>1</v>
      </c>
      <c r="N16" s="150"/>
      <c r="O16" s="151"/>
      <c r="P16" s="151"/>
      <c r="Q16" s="174" t="s">
        <v>177</v>
      </c>
      <c r="R16" s="174"/>
      <c r="S16" s="174" t="s">
        <v>164</v>
      </c>
      <c r="T16" s="174" t="s">
        <v>67</v>
      </c>
      <c r="U16" s="174" t="s">
        <v>182</v>
      </c>
      <c r="V16" s="153">
        <v>0.33300000000000002</v>
      </c>
      <c r="W16" s="147" t="s">
        <v>142</v>
      </c>
      <c r="X16" s="154" t="s">
        <v>143</v>
      </c>
      <c r="Y16" s="71"/>
      <c r="Z16" s="71"/>
      <c r="AA16" s="71"/>
      <c r="AB16" s="71"/>
      <c r="AC16" s="71"/>
      <c r="AD16" s="71"/>
    </row>
    <row r="17" spans="1:32" x14ac:dyDescent="0.25">
      <c r="A17" s="9"/>
      <c r="B17" s="97" t="s">
        <v>144</v>
      </c>
      <c r="C17" s="98" t="s">
        <v>145</v>
      </c>
      <c r="D17" s="72" t="s">
        <v>73</v>
      </c>
      <c r="E17" s="155" t="s">
        <v>90</v>
      </c>
      <c r="F17" s="37"/>
      <c r="G17" s="73"/>
      <c r="H17" s="73"/>
      <c r="I17" s="73">
        <v>1</v>
      </c>
      <c r="J17" s="101" t="s">
        <v>122</v>
      </c>
      <c r="K17" s="101">
        <v>4</v>
      </c>
      <c r="L17" s="101"/>
      <c r="M17" s="101">
        <v>1</v>
      </c>
      <c r="N17" s="73"/>
      <c r="O17" s="100"/>
      <c r="P17" s="100"/>
      <c r="Q17" s="103" t="s">
        <v>82</v>
      </c>
      <c r="R17" s="103" t="s">
        <v>164</v>
      </c>
      <c r="S17" s="103" t="s">
        <v>170</v>
      </c>
      <c r="T17" s="103" t="s">
        <v>183</v>
      </c>
      <c r="U17" s="103" t="s">
        <v>168</v>
      </c>
      <c r="V17" s="102">
        <v>0.5</v>
      </c>
      <c r="W17" s="98" t="s">
        <v>146</v>
      </c>
      <c r="X17" s="114" t="s">
        <v>147</v>
      </c>
      <c r="Y17" s="71"/>
      <c r="Z17" s="71"/>
      <c r="AA17" s="71"/>
      <c r="AB17" s="71"/>
      <c r="AC17" s="71"/>
      <c r="AD17" s="71"/>
    </row>
    <row r="18" spans="1:32" x14ac:dyDescent="0.25">
      <c r="A18" s="9"/>
      <c r="B18" s="97" t="s">
        <v>148</v>
      </c>
      <c r="C18" s="98" t="s">
        <v>149</v>
      </c>
      <c r="D18" s="72" t="s">
        <v>73</v>
      </c>
      <c r="E18" s="155" t="s">
        <v>90</v>
      </c>
      <c r="F18" s="123"/>
      <c r="G18" s="73"/>
      <c r="H18" s="73"/>
      <c r="I18" s="73">
        <v>1</v>
      </c>
      <c r="J18" s="101" t="s">
        <v>113</v>
      </c>
      <c r="K18" s="101">
        <v>5</v>
      </c>
      <c r="L18" s="101" t="s">
        <v>150</v>
      </c>
      <c r="M18" s="101">
        <v>1</v>
      </c>
      <c r="N18" s="73"/>
      <c r="O18" s="73">
        <v>2</v>
      </c>
      <c r="P18" s="100">
        <v>3</v>
      </c>
      <c r="Q18" s="103" t="s">
        <v>180</v>
      </c>
      <c r="R18" s="103" t="s">
        <v>165</v>
      </c>
      <c r="S18" s="103" t="s">
        <v>170</v>
      </c>
      <c r="T18" s="103" t="s">
        <v>184</v>
      </c>
      <c r="U18" s="103" t="s">
        <v>165</v>
      </c>
      <c r="V18" s="102">
        <v>0.81799999999999995</v>
      </c>
      <c r="W18" s="98" t="s">
        <v>151</v>
      </c>
      <c r="X18" s="114" t="s">
        <v>152</v>
      </c>
      <c r="Y18" s="71"/>
      <c r="Z18" s="71"/>
      <c r="AA18" s="71"/>
      <c r="AB18" s="71"/>
      <c r="AC18" s="71"/>
      <c r="AD18" s="71"/>
    </row>
    <row r="19" spans="1:32" x14ac:dyDescent="0.25">
      <c r="A19" s="9"/>
      <c r="B19" s="146" t="s">
        <v>153</v>
      </c>
      <c r="C19" s="147" t="s">
        <v>154</v>
      </c>
      <c r="D19" s="148" t="s">
        <v>73</v>
      </c>
      <c r="E19" s="149" t="s">
        <v>90</v>
      </c>
      <c r="F19" s="86"/>
      <c r="G19" s="73"/>
      <c r="H19" s="73"/>
      <c r="I19" s="73">
        <v>1</v>
      </c>
      <c r="J19" s="101" t="s">
        <v>113</v>
      </c>
      <c r="K19" s="101">
        <v>5</v>
      </c>
      <c r="L19" s="101" t="s">
        <v>150</v>
      </c>
      <c r="M19" s="101">
        <v>1</v>
      </c>
      <c r="N19" s="73"/>
      <c r="O19" s="100">
        <v>3</v>
      </c>
      <c r="P19" s="100"/>
      <c r="Q19" s="103" t="s">
        <v>181</v>
      </c>
      <c r="R19" s="103"/>
      <c r="S19" s="103" t="s">
        <v>80</v>
      </c>
      <c r="T19" s="103"/>
      <c r="U19" s="103" t="s">
        <v>185</v>
      </c>
      <c r="V19" s="102">
        <v>0.6</v>
      </c>
      <c r="W19" s="98" t="s">
        <v>155</v>
      </c>
      <c r="X19" s="114" t="s">
        <v>156</v>
      </c>
      <c r="Y19" s="71"/>
      <c r="Z19" s="71"/>
      <c r="AA19" s="71"/>
      <c r="AB19" s="71"/>
      <c r="AC19" s="71"/>
      <c r="AD19" s="71"/>
    </row>
    <row r="20" spans="1:32" x14ac:dyDescent="0.25">
      <c r="A20" s="24"/>
      <c r="B20" s="23" t="s">
        <v>7</v>
      </c>
      <c r="C20" s="18"/>
      <c r="D20" s="17"/>
      <c r="E20" s="135"/>
      <c r="F20" s="136"/>
      <c r="G20" s="19">
        <f>SUM(G15:G19)</f>
        <v>0</v>
      </c>
      <c r="H20" s="19">
        <f>SUM(H15:H17)</f>
        <v>0</v>
      </c>
      <c r="I20" s="19">
        <f>SUM(I15:I19)</f>
        <v>4</v>
      </c>
      <c r="J20" s="18"/>
      <c r="K20" s="18"/>
      <c r="L20" s="18"/>
      <c r="M20" s="19">
        <f t="shared" ref="M20:P20" si="1">SUM(M15:M19)</f>
        <v>4</v>
      </c>
      <c r="N20" s="19"/>
      <c r="O20" s="19">
        <f t="shared" si="1"/>
        <v>5</v>
      </c>
      <c r="P20" s="19">
        <f t="shared" si="1"/>
        <v>3</v>
      </c>
      <c r="Q20" s="74" t="s">
        <v>178</v>
      </c>
      <c r="R20" s="74" t="s">
        <v>185</v>
      </c>
      <c r="S20" s="74" t="s">
        <v>79</v>
      </c>
      <c r="T20" s="74" t="s">
        <v>186</v>
      </c>
      <c r="U20" s="74" t="s">
        <v>187</v>
      </c>
      <c r="V20" s="35">
        <v>0.6</v>
      </c>
      <c r="W20" s="137"/>
      <c r="X20" s="74"/>
      <c r="Y20" s="71"/>
      <c r="Z20" s="71"/>
      <c r="AA20" s="71"/>
      <c r="AB20" s="71"/>
      <c r="AC20" s="71"/>
      <c r="AD20" s="71"/>
    </row>
    <row r="21" spans="1:32" x14ac:dyDescent="0.25">
      <c r="A21" s="24"/>
      <c r="B21" s="141"/>
      <c r="C21" s="142"/>
      <c r="D21" s="142"/>
      <c r="E21" s="77"/>
      <c r="F21" s="77"/>
      <c r="G21" s="143"/>
      <c r="H21" s="144"/>
      <c r="I21" s="76"/>
      <c r="J21" s="144"/>
      <c r="K21" s="76"/>
      <c r="L21" s="144"/>
      <c r="M21" s="76"/>
      <c r="N21" s="76"/>
      <c r="O21" s="76"/>
      <c r="P21" s="76"/>
      <c r="Q21" s="105"/>
      <c r="R21" s="105"/>
      <c r="S21" s="105"/>
      <c r="T21" s="105"/>
      <c r="U21" s="105"/>
      <c r="V21" s="76"/>
      <c r="W21" s="76"/>
      <c r="X21" s="145"/>
      <c r="Y21" s="71"/>
      <c r="Z21" s="71"/>
      <c r="AA21" s="71"/>
      <c r="AB21" s="71"/>
      <c r="AC21" s="71"/>
      <c r="AD21" s="71"/>
    </row>
    <row r="22" spans="1:32" s="10" customFormat="1" ht="18.75" customHeight="1" x14ac:dyDescent="0.2">
      <c r="A22" s="9"/>
      <c r="B22" s="156" t="s">
        <v>157</v>
      </c>
      <c r="C22" s="69"/>
      <c r="D22" s="70"/>
      <c r="E22" s="70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169"/>
      <c r="R22" s="169"/>
      <c r="S22" s="169"/>
      <c r="T22" s="169"/>
      <c r="U22" s="169"/>
      <c r="V22" s="69"/>
      <c r="W22" s="70"/>
      <c r="X22" s="34"/>
      <c r="Y22" s="25"/>
      <c r="Z22" s="25"/>
      <c r="AA22" s="25"/>
      <c r="AB22" s="25"/>
      <c r="AC22" s="25"/>
      <c r="AD22" s="25"/>
      <c r="AE22" s="25"/>
      <c r="AF22" s="25"/>
    </row>
    <row r="23" spans="1:32" s="157" customFormat="1" ht="15" customHeight="1" x14ac:dyDescent="0.2">
      <c r="A23" s="24"/>
      <c r="B23" s="68" t="s">
        <v>43</v>
      </c>
      <c r="C23" s="23" t="s">
        <v>158</v>
      </c>
      <c r="D23" s="64" t="s">
        <v>45</v>
      </c>
      <c r="E23" s="67" t="s">
        <v>1</v>
      </c>
      <c r="F23" s="39"/>
      <c r="G23" s="66" t="s">
        <v>46</v>
      </c>
      <c r="H23" s="63" t="s">
        <v>47</v>
      </c>
      <c r="I23" s="63" t="s">
        <v>32</v>
      </c>
      <c r="J23" s="18" t="s">
        <v>48</v>
      </c>
      <c r="K23" s="65" t="s">
        <v>49</v>
      </c>
      <c r="L23" s="18" t="s">
        <v>50</v>
      </c>
      <c r="M23" s="66" t="s">
        <v>51</v>
      </c>
      <c r="N23" s="66" t="s">
        <v>31</v>
      </c>
      <c r="O23" s="63" t="s">
        <v>52</v>
      </c>
      <c r="P23" s="66" t="s">
        <v>47</v>
      </c>
      <c r="Q23" s="171" t="s">
        <v>17</v>
      </c>
      <c r="R23" s="171">
        <v>1</v>
      </c>
      <c r="S23" s="171">
        <v>2</v>
      </c>
      <c r="T23" s="171">
        <v>3</v>
      </c>
      <c r="U23" s="171" t="s">
        <v>53</v>
      </c>
      <c r="V23" s="18" t="s">
        <v>110</v>
      </c>
      <c r="W23" s="17" t="s">
        <v>54</v>
      </c>
      <c r="X23" s="17" t="s">
        <v>55</v>
      </c>
      <c r="Y23" s="25"/>
      <c r="Z23" s="25"/>
      <c r="AA23" s="25"/>
      <c r="AB23" s="25"/>
      <c r="AC23" s="25"/>
      <c r="AD23" s="25"/>
      <c r="AE23" s="25"/>
      <c r="AF23" s="25"/>
    </row>
    <row r="24" spans="1:32" s="157" customFormat="1" ht="15" customHeight="1" x14ac:dyDescent="0.2">
      <c r="A24" s="24"/>
      <c r="B24" s="158" t="s">
        <v>159</v>
      </c>
      <c r="C24" s="159" t="s">
        <v>160</v>
      </c>
      <c r="D24" s="158" t="s">
        <v>161</v>
      </c>
      <c r="E24" s="158" t="s">
        <v>93</v>
      </c>
      <c r="F24" s="39"/>
      <c r="G24" s="160"/>
      <c r="H24" s="161"/>
      <c r="I24" s="160">
        <v>1</v>
      </c>
      <c r="J24" s="32" t="s">
        <v>113</v>
      </c>
      <c r="K24" s="32">
        <v>2</v>
      </c>
      <c r="L24" s="32"/>
      <c r="M24" s="162">
        <v>1</v>
      </c>
      <c r="N24" s="163"/>
      <c r="O24" s="32"/>
      <c r="P24" s="32"/>
      <c r="Q24" s="175" t="s">
        <v>188</v>
      </c>
      <c r="R24" s="175" t="s">
        <v>80</v>
      </c>
      <c r="S24" s="175" t="s">
        <v>81</v>
      </c>
      <c r="T24" s="175" t="s">
        <v>164</v>
      </c>
      <c r="U24" s="175" t="s">
        <v>80</v>
      </c>
      <c r="V24" s="164">
        <v>0.42899999999999999</v>
      </c>
      <c r="W24" s="158" t="s">
        <v>118</v>
      </c>
      <c r="X24" s="32">
        <v>1743</v>
      </c>
      <c r="Y24" s="25"/>
      <c r="Z24" s="25"/>
      <c r="AA24" s="25"/>
      <c r="AB24" s="25"/>
      <c r="AC24" s="25"/>
      <c r="AD24" s="25"/>
      <c r="AE24" s="25"/>
      <c r="AF24" s="25"/>
    </row>
    <row r="25" spans="1:32" x14ac:dyDescent="0.25">
      <c r="A25" s="24"/>
      <c r="B25" s="138" t="s">
        <v>56</v>
      </c>
      <c r="C25" s="80" t="s">
        <v>162</v>
      </c>
      <c r="D25" s="165"/>
      <c r="E25" s="81"/>
      <c r="F25" s="82"/>
      <c r="G25" s="139"/>
      <c r="H25" s="81"/>
      <c r="I25" s="83"/>
      <c r="J25" s="81"/>
      <c r="K25" s="81"/>
      <c r="L25" s="81"/>
      <c r="M25" s="81"/>
      <c r="N25" s="81"/>
      <c r="O25" s="81"/>
      <c r="P25" s="81"/>
      <c r="Q25" s="173"/>
      <c r="R25" s="96"/>
      <c r="S25" s="173"/>
      <c r="T25" s="173"/>
      <c r="U25" s="173"/>
      <c r="V25" s="81"/>
      <c r="W25" s="80"/>
      <c r="X25" s="84"/>
      <c r="Y25" s="71"/>
      <c r="Z25" s="71"/>
      <c r="AA25" s="71"/>
      <c r="AB25" s="71"/>
      <c r="AC25" s="71"/>
      <c r="AD25" s="71"/>
    </row>
    <row r="26" spans="1:32" x14ac:dyDescent="0.25">
      <c r="A26" s="24"/>
      <c r="B26" s="166"/>
      <c r="C26" s="76"/>
      <c r="D26" s="142"/>
      <c r="E26" s="77"/>
      <c r="F26" s="77"/>
      <c r="G26" s="76"/>
      <c r="H26" s="144"/>
      <c r="I26" s="144"/>
      <c r="J26" s="144"/>
      <c r="K26" s="144"/>
      <c r="L26" s="144"/>
      <c r="M26" s="76"/>
      <c r="N26" s="144"/>
      <c r="O26" s="144"/>
      <c r="P26" s="144"/>
      <c r="Q26" s="176"/>
      <c r="R26" s="105"/>
      <c r="S26" s="176"/>
      <c r="T26" s="176"/>
      <c r="U26" s="176"/>
      <c r="V26" s="144"/>
      <c r="W26" s="76"/>
      <c r="X26" s="145"/>
      <c r="Y26" s="71"/>
      <c r="Z26" s="71"/>
      <c r="AA26" s="71"/>
      <c r="AB26" s="71"/>
      <c r="AC26" s="71"/>
      <c r="AD26" s="71"/>
    </row>
    <row r="27" spans="1:32" x14ac:dyDescent="0.25">
      <c r="A27" s="2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177"/>
      <c r="R27" s="177"/>
      <c r="S27" s="177"/>
      <c r="T27" s="177"/>
      <c r="U27" s="177"/>
      <c r="V27" s="75"/>
      <c r="W27" s="75"/>
      <c r="X27" s="75"/>
      <c r="Y27" s="71"/>
      <c r="Z27" s="71"/>
      <c r="AA27" s="71"/>
      <c r="AB27" s="71"/>
      <c r="AC27" s="71"/>
      <c r="AD27" s="71"/>
    </row>
    <row r="28" spans="1:32" x14ac:dyDescent="0.25">
      <c r="A28" s="2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177"/>
      <c r="R28" s="177"/>
      <c r="S28" s="177"/>
      <c r="T28" s="177"/>
      <c r="U28" s="177"/>
      <c r="V28" s="75"/>
      <c r="W28" s="75"/>
      <c r="X28" s="75"/>
      <c r="Y28" s="71"/>
      <c r="Z28" s="71"/>
      <c r="AA28" s="71"/>
      <c r="AB28" s="71"/>
      <c r="AC28" s="71"/>
      <c r="AD28" s="71"/>
    </row>
    <row r="29" spans="1:32" x14ac:dyDescent="0.25">
      <c r="A29" s="2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177"/>
      <c r="R29" s="177"/>
      <c r="S29" s="177"/>
      <c r="T29" s="177"/>
      <c r="U29" s="177"/>
      <c r="V29" s="75"/>
      <c r="W29" s="75"/>
      <c r="X29" s="75"/>
      <c r="Y29" s="71"/>
      <c r="Z29" s="71"/>
      <c r="AA29" s="71"/>
      <c r="AB29" s="71"/>
      <c r="AC29" s="71"/>
      <c r="AD29" s="71"/>
    </row>
    <row r="30" spans="1:32" x14ac:dyDescent="0.25">
      <c r="A30" s="2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177"/>
      <c r="R30" s="177"/>
      <c r="S30" s="177"/>
      <c r="T30" s="177"/>
      <c r="U30" s="177"/>
      <c r="V30" s="75"/>
      <c r="W30" s="75"/>
      <c r="X30" s="75"/>
      <c r="Y30" s="71"/>
      <c r="Z30" s="71"/>
      <c r="AA30" s="71"/>
      <c r="AB30" s="71"/>
      <c r="AC30" s="71"/>
      <c r="AD30" s="71"/>
    </row>
    <row r="31" spans="1:32" x14ac:dyDescent="0.25">
      <c r="A31" s="2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177"/>
      <c r="R31" s="177"/>
      <c r="S31" s="177"/>
      <c r="T31" s="177"/>
      <c r="U31" s="177"/>
      <c r="V31" s="75"/>
      <c r="W31" s="75"/>
      <c r="X31" s="75"/>
      <c r="Y31" s="71"/>
      <c r="Z31" s="71"/>
      <c r="AA31" s="71"/>
      <c r="AB31" s="71"/>
      <c r="AC31" s="71"/>
      <c r="AD31" s="71"/>
    </row>
    <row r="32" spans="1:32" x14ac:dyDescent="0.25">
      <c r="A32" s="2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177"/>
      <c r="R32" s="177"/>
      <c r="S32" s="177"/>
      <c r="T32" s="177"/>
      <c r="U32" s="177"/>
      <c r="V32" s="75"/>
      <c r="W32" s="75"/>
      <c r="X32" s="75"/>
      <c r="Y32" s="71"/>
      <c r="Z32" s="71"/>
      <c r="AA32" s="71"/>
      <c r="AB32" s="71"/>
      <c r="AC32" s="71"/>
      <c r="AD32" s="71"/>
    </row>
    <row r="33" spans="1:30" x14ac:dyDescent="0.25">
      <c r="A33" s="2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177"/>
      <c r="R33" s="177"/>
      <c r="S33" s="177"/>
      <c r="T33" s="177"/>
      <c r="U33" s="177"/>
      <c r="V33" s="75"/>
      <c r="W33" s="75"/>
      <c r="X33" s="75"/>
      <c r="Y33" s="71"/>
      <c r="Z33" s="71"/>
      <c r="AA33" s="71"/>
      <c r="AB33" s="71"/>
      <c r="AC33" s="71"/>
      <c r="AD33" s="71"/>
    </row>
    <row r="34" spans="1:30" x14ac:dyDescent="0.25">
      <c r="A34" s="2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177"/>
      <c r="R34" s="177"/>
      <c r="S34" s="177"/>
      <c r="T34" s="177"/>
      <c r="U34" s="177"/>
      <c r="V34" s="75"/>
      <c r="W34" s="75"/>
      <c r="X34" s="75"/>
      <c r="Y34" s="71"/>
      <c r="Z34" s="71"/>
      <c r="AA34" s="71"/>
      <c r="AB34" s="71"/>
      <c r="AC34" s="71"/>
      <c r="AD34" s="71"/>
    </row>
    <row r="35" spans="1:30" x14ac:dyDescent="0.25">
      <c r="A35" s="2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77"/>
      <c r="R35" s="177"/>
      <c r="S35" s="177"/>
      <c r="T35" s="177"/>
      <c r="U35" s="177"/>
      <c r="V35" s="75"/>
      <c r="W35" s="75"/>
      <c r="X35" s="75"/>
      <c r="Y35" s="71"/>
      <c r="Z35" s="71"/>
      <c r="AA35" s="71"/>
      <c r="AB35" s="71"/>
      <c r="AC35" s="71"/>
      <c r="AD35" s="71"/>
    </row>
    <row r="36" spans="1:30" x14ac:dyDescent="0.25">
      <c r="A36" s="2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177"/>
      <c r="R36" s="177"/>
      <c r="S36" s="177"/>
      <c r="T36" s="177"/>
      <c r="U36" s="177"/>
      <c r="V36" s="75"/>
      <c r="W36" s="75"/>
      <c r="X36" s="75"/>
      <c r="Y36" s="71"/>
      <c r="Z36" s="71"/>
      <c r="AA36" s="71"/>
      <c r="AB36" s="71"/>
      <c r="AC36" s="71"/>
      <c r="AD36" s="71"/>
    </row>
    <row r="37" spans="1:30" x14ac:dyDescent="0.25">
      <c r="A37" s="2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177"/>
      <c r="R37" s="177"/>
      <c r="S37" s="177"/>
      <c r="T37" s="177"/>
      <c r="U37" s="177"/>
      <c r="V37" s="75"/>
      <c r="W37" s="75"/>
      <c r="X37" s="75"/>
      <c r="Y37" s="71"/>
      <c r="Z37" s="71"/>
      <c r="AA37" s="71"/>
      <c r="AB37" s="71"/>
      <c r="AC37" s="71"/>
      <c r="AD37" s="71"/>
    </row>
    <row r="38" spans="1:30" x14ac:dyDescent="0.25">
      <c r="A38" s="2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177"/>
      <c r="R38" s="177"/>
      <c r="S38" s="177"/>
      <c r="T38" s="177"/>
      <c r="U38" s="177"/>
      <c r="V38" s="75"/>
      <c r="W38" s="75"/>
      <c r="X38" s="75"/>
      <c r="Y38" s="71"/>
      <c r="Z38" s="71"/>
      <c r="AA38" s="71"/>
      <c r="AB38" s="71"/>
      <c r="AC38" s="71"/>
      <c r="AD38" s="71"/>
    </row>
    <row r="39" spans="1:30" x14ac:dyDescent="0.25">
      <c r="A39" s="2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177"/>
      <c r="R39" s="177"/>
      <c r="S39" s="177"/>
      <c r="T39" s="177"/>
      <c r="U39" s="177"/>
      <c r="V39" s="75"/>
      <c r="W39" s="75"/>
      <c r="X39" s="75"/>
      <c r="Y39" s="71"/>
      <c r="Z39" s="71"/>
      <c r="AA39" s="71"/>
      <c r="AB39" s="71"/>
      <c r="AC39" s="71"/>
      <c r="AD39" s="71"/>
    </row>
    <row r="40" spans="1:30" x14ac:dyDescent="0.25">
      <c r="A40" s="2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177"/>
      <c r="R40" s="177"/>
      <c r="S40" s="177"/>
      <c r="T40" s="177"/>
      <c r="U40" s="177"/>
      <c r="V40" s="75"/>
      <c r="W40" s="75"/>
      <c r="X40" s="75"/>
      <c r="Y40" s="71"/>
      <c r="Z40" s="71"/>
      <c r="AA40" s="71"/>
      <c r="AB40" s="71"/>
      <c r="AC40" s="71"/>
      <c r="AD40" s="71"/>
    </row>
    <row r="41" spans="1:30" x14ac:dyDescent="0.25">
      <c r="A41" s="24"/>
      <c r="B41" s="37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177"/>
      <c r="R41" s="177"/>
      <c r="S41" s="177"/>
      <c r="T41" s="177"/>
      <c r="U41" s="177"/>
      <c r="V41" s="75"/>
      <c r="W41" s="75"/>
      <c r="X41" s="75"/>
      <c r="Y41" s="71"/>
      <c r="Z41" s="71"/>
      <c r="AA41" s="71"/>
      <c r="AB41" s="71"/>
      <c r="AC41" s="71"/>
      <c r="AD41" s="71"/>
    </row>
    <row r="42" spans="1:30" x14ac:dyDescent="0.25">
      <c r="A42" s="24"/>
      <c r="B42" s="37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177"/>
      <c r="R42" s="177"/>
      <c r="S42" s="177"/>
      <c r="T42" s="177"/>
      <c r="U42" s="177"/>
      <c r="V42" s="75"/>
      <c r="W42" s="75"/>
      <c r="X42" s="75"/>
      <c r="Y42" s="71"/>
      <c r="Z42" s="71"/>
      <c r="AA42" s="71"/>
      <c r="AB42" s="71"/>
      <c r="AC42" s="71"/>
      <c r="AD42" s="71"/>
    </row>
    <row r="43" spans="1:30" x14ac:dyDescent="0.25">
      <c r="A43" s="2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177"/>
      <c r="R43" s="177"/>
      <c r="S43" s="177"/>
      <c r="T43" s="177"/>
      <c r="U43" s="177"/>
      <c r="V43" s="75"/>
      <c r="W43" s="75"/>
      <c r="X43" s="75"/>
      <c r="Y43" s="71"/>
      <c r="Z43" s="71"/>
      <c r="AA43" s="71"/>
      <c r="AB43" s="71"/>
      <c r="AC43" s="71"/>
      <c r="AD43" s="71"/>
    </row>
    <row r="44" spans="1:30" x14ac:dyDescent="0.25">
      <c r="A44" s="2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177"/>
      <c r="R44" s="177"/>
      <c r="S44" s="177"/>
      <c r="T44" s="177"/>
      <c r="U44" s="177"/>
      <c r="V44" s="75"/>
      <c r="W44" s="75"/>
      <c r="X44" s="75"/>
      <c r="Y44" s="71"/>
      <c r="Z44" s="71"/>
      <c r="AA44" s="71"/>
      <c r="AB44" s="71"/>
      <c r="AC44" s="71"/>
      <c r="AD44" s="71"/>
    </row>
    <row r="45" spans="1:30" x14ac:dyDescent="0.25">
      <c r="A45" s="2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177"/>
      <c r="R45" s="177"/>
      <c r="S45" s="177"/>
      <c r="T45" s="177"/>
      <c r="U45" s="177"/>
      <c r="V45" s="75"/>
      <c r="W45" s="75"/>
      <c r="X45" s="75"/>
      <c r="Y45" s="71"/>
      <c r="Z45" s="71"/>
      <c r="AA45" s="71"/>
      <c r="AB45" s="71"/>
      <c r="AC45" s="71"/>
      <c r="AD45" s="71"/>
    </row>
    <row r="46" spans="1:30" x14ac:dyDescent="0.25">
      <c r="A46" s="2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177"/>
      <c r="R46" s="177"/>
      <c r="S46" s="177"/>
      <c r="T46" s="177"/>
      <c r="U46" s="177"/>
      <c r="V46" s="75"/>
      <c r="W46" s="75"/>
      <c r="X46" s="75"/>
      <c r="Y46" s="71"/>
      <c r="Z46" s="71"/>
      <c r="AA46" s="71"/>
      <c r="AB46" s="71"/>
      <c r="AC46" s="71"/>
      <c r="AD46" s="71"/>
    </row>
    <row r="47" spans="1:30" x14ac:dyDescent="0.25">
      <c r="A47" s="2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177"/>
      <c r="R47" s="177"/>
      <c r="S47" s="177"/>
      <c r="T47" s="177"/>
      <c r="U47" s="177"/>
      <c r="V47" s="75"/>
      <c r="W47" s="75"/>
      <c r="X47" s="75"/>
      <c r="Y47" s="71"/>
      <c r="Z47" s="71"/>
      <c r="AA47" s="71"/>
      <c r="AB47" s="71"/>
      <c r="AC47" s="71"/>
      <c r="AD47" s="71"/>
    </row>
    <row r="48" spans="1:30" x14ac:dyDescent="0.25">
      <c r="A48" s="2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177"/>
      <c r="R48" s="177"/>
      <c r="S48" s="177"/>
      <c r="T48" s="177"/>
      <c r="U48" s="177"/>
      <c r="V48" s="75"/>
      <c r="W48" s="75"/>
      <c r="X48" s="75"/>
      <c r="Y48" s="71"/>
      <c r="Z48" s="71"/>
      <c r="AA48" s="71"/>
      <c r="AB48" s="71"/>
      <c r="AC48" s="71"/>
      <c r="AD48" s="71"/>
    </row>
    <row r="49" spans="1:30" x14ac:dyDescent="0.25">
      <c r="A49" s="24"/>
      <c r="B49" s="75"/>
      <c r="C49" s="37"/>
      <c r="D49" s="75"/>
      <c r="E49" s="78"/>
      <c r="G49" s="37"/>
      <c r="H49" s="39"/>
      <c r="I49" s="37"/>
      <c r="J49" s="25"/>
      <c r="K49" s="25"/>
      <c r="L49" s="25"/>
      <c r="M49" s="37"/>
      <c r="N49" s="37"/>
      <c r="O49" s="37"/>
      <c r="P49" s="37"/>
      <c r="Q49" s="178"/>
      <c r="R49" s="178"/>
      <c r="S49" s="178"/>
      <c r="T49" s="178"/>
      <c r="U49" s="178"/>
      <c r="V49" s="37"/>
      <c r="W49" s="75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177"/>
      <c r="R50" s="177"/>
      <c r="S50" s="177"/>
      <c r="T50" s="177"/>
      <c r="U50" s="177"/>
      <c r="V50" s="75"/>
      <c r="W50" s="75"/>
      <c r="X50" s="75"/>
      <c r="Y50" s="71"/>
      <c r="Z50" s="71"/>
      <c r="AA50" s="71"/>
      <c r="AB50" s="71"/>
      <c r="AC50" s="71"/>
      <c r="AD50" s="71"/>
    </row>
    <row r="51" spans="1:30" x14ac:dyDescent="0.25">
      <c r="A51" s="2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177"/>
      <c r="R51" s="177"/>
      <c r="S51" s="177"/>
      <c r="T51" s="177"/>
      <c r="U51" s="177"/>
      <c r="V51" s="75"/>
      <c r="W51" s="75"/>
      <c r="X51" s="75"/>
      <c r="Y51" s="71"/>
      <c r="Z51" s="71"/>
      <c r="AA51" s="71"/>
      <c r="AB51" s="71"/>
      <c r="AC51" s="71"/>
      <c r="AD51" s="71"/>
    </row>
    <row r="52" spans="1:30" x14ac:dyDescent="0.25">
      <c r="A52" s="2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177"/>
      <c r="R52" s="177"/>
      <c r="S52" s="177"/>
      <c r="T52" s="177"/>
      <c r="U52" s="177"/>
      <c r="V52" s="75"/>
      <c r="W52" s="75"/>
      <c r="X52" s="75"/>
      <c r="Y52" s="71"/>
      <c r="Z52" s="71"/>
      <c r="AA52" s="71"/>
      <c r="AB52" s="71"/>
      <c r="AC52" s="71"/>
      <c r="AD52" s="71"/>
    </row>
    <row r="53" spans="1:30" x14ac:dyDescent="0.25">
      <c r="A53" s="2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177"/>
      <c r="R53" s="177"/>
      <c r="S53" s="177"/>
      <c r="T53" s="177"/>
      <c r="U53" s="177"/>
      <c r="V53" s="75"/>
      <c r="W53" s="75"/>
      <c r="X53" s="75"/>
      <c r="Y53" s="71"/>
      <c r="Z53" s="71"/>
      <c r="AA53" s="71"/>
      <c r="AB53" s="71"/>
      <c r="AC53" s="71"/>
      <c r="AD53" s="71"/>
    </row>
    <row r="54" spans="1:30" x14ac:dyDescent="0.25">
      <c r="A54" s="2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177"/>
      <c r="R54" s="177"/>
      <c r="S54" s="177"/>
      <c r="T54" s="177"/>
      <c r="U54" s="177"/>
      <c r="V54" s="75"/>
      <c r="W54" s="75"/>
      <c r="X54" s="75"/>
      <c r="Y54" s="71"/>
      <c r="Z54" s="71"/>
      <c r="AA54" s="71"/>
      <c r="AB54" s="71"/>
      <c r="AC54" s="71"/>
      <c r="AD54" s="71"/>
    </row>
    <row r="55" spans="1:30" x14ac:dyDescent="0.25">
      <c r="A55" s="2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177"/>
      <c r="R55" s="177"/>
      <c r="S55" s="177"/>
      <c r="T55" s="177"/>
      <c r="U55" s="177"/>
      <c r="V55" s="75"/>
      <c r="W55" s="75"/>
      <c r="X55" s="75"/>
      <c r="Y55" s="71"/>
      <c r="Z55" s="71"/>
      <c r="AA55" s="71"/>
      <c r="AB55" s="71"/>
      <c r="AC55" s="71"/>
      <c r="AD55" s="71"/>
    </row>
    <row r="56" spans="1:30" x14ac:dyDescent="0.25">
      <c r="A56" s="24"/>
      <c r="B56" s="37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177"/>
      <c r="R56" s="177"/>
      <c r="S56" s="177"/>
      <c r="T56" s="177"/>
      <c r="U56" s="177"/>
      <c r="V56" s="75"/>
      <c r="W56" s="75"/>
      <c r="X56" s="75"/>
      <c r="Y56" s="71"/>
      <c r="Z56" s="71"/>
      <c r="AA56" s="71"/>
      <c r="AB56" s="71"/>
      <c r="AC56" s="71"/>
      <c r="AD56" s="71"/>
    </row>
    <row r="57" spans="1:30" x14ac:dyDescent="0.25">
      <c r="A57" s="24"/>
      <c r="B57" s="3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177"/>
      <c r="R57" s="177"/>
      <c r="S57" s="177"/>
      <c r="T57" s="177"/>
      <c r="U57" s="177"/>
      <c r="V57" s="75"/>
      <c r="W57" s="75"/>
      <c r="X57" s="75"/>
      <c r="Y57" s="71"/>
      <c r="Z57" s="71"/>
      <c r="AA57" s="71"/>
      <c r="AB57" s="71"/>
      <c r="AC57" s="71"/>
      <c r="AD57" s="71"/>
    </row>
    <row r="58" spans="1:30" x14ac:dyDescent="0.25">
      <c r="A58" s="2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177"/>
      <c r="R58" s="177"/>
      <c r="S58" s="177"/>
      <c r="T58" s="177"/>
      <c r="U58" s="177"/>
      <c r="V58" s="75"/>
      <c r="W58" s="75"/>
      <c r="X58" s="75"/>
      <c r="Y58" s="71"/>
      <c r="Z58" s="71"/>
      <c r="AA58" s="71"/>
      <c r="AB58" s="71"/>
      <c r="AC58" s="71"/>
      <c r="AD58" s="71"/>
    </row>
    <row r="59" spans="1:30" x14ac:dyDescent="0.25">
      <c r="A59" s="2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177"/>
      <c r="R59" s="177"/>
      <c r="S59" s="177"/>
      <c r="T59" s="177"/>
      <c r="U59" s="177"/>
      <c r="V59" s="75"/>
      <c r="W59" s="75"/>
      <c r="X59" s="75"/>
      <c r="Y59" s="71"/>
      <c r="Z59" s="71"/>
      <c r="AA59" s="71"/>
      <c r="AB59" s="71"/>
      <c r="AC59" s="71"/>
      <c r="AD59" s="71"/>
    </row>
    <row r="60" spans="1:30" x14ac:dyDescent="0.25">
      <c r="A60" s="2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177"/>
      <c r="R60" s="177"/>
      <c r="S60" s="177"/>
      <c r="T60" s="177"/>
      <c r="U60" s="177"/>
      <c r="V60" s="75"/>
      <c r="W60" s="75"/>
      <c r="X60" s="75"/>
      <c r="Y60" s="71"/>
      <c r="Z60" s="71"/>
      <c r="AA60" s="71"/>
      <c r="AB60" s="71"/>
      <c r="AC60" s="71"/>
      <c r="AD60" s="71"/>
    </row>
    <row r="61" spans="1:30" x14ac:dyDescent="0.25">
      <c r="A61" s="2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177"/>
      <c r="R61" s="177"/>
      <c r="S61" s="177"/>
      <c r="T61" s="177"/>
      <c r="U61" s="177"/>
      <c r="V61" s="75"/>
      <c r="W61" s="75"/>
      <c r="X61" s="75"/>
      <c r="Y61" s="71"/>
      <c r="Z61" s="71"/>
      <c r="AA61" s="71"/>
      <c r="AB61" s="71"/>
      <c r="AC61" s="71"/>
      <c r="AD61" s="71"/>
    </row>
    <row r="62" spans="1:30" x14ac:dyDescent="0.25">
      <c r="A62" s="2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177"/>
      <c r="R62" s="177"/>
      <c r="S62" s="177"/>
      <c r="T62" s="177"/>
      <c r="U62" s="177"/>
      <c r="V62" s="75"/>
      <c r="W62" s="75"/>
      <c r="X62" s="75"/>
      <c r="Y62" s="71"/>
      <c r="Z62" s="71"/>
      <c r="AA62" s="71"/>
      <c r="AB62" s="71"/>
      <c r="AC62" s="71"/>
      <c r="AD62" s="71"/>
    </row>
    <row r="63" spans="1:30" x14ac:dyDescent="0.25">
      <c r="A63" s="2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177"/>
      <c r="R63" s="177"/>
      <c r="S63" s="177"/>
      <c r="T63" s="177"/>
      <c r="U63" s="177"/>
      <c r="V63" s="75"/>
      <c r="W63" s="75"/>
      <c r="X63" s="75"/>
      <c r="Y63" s="71"/>
      <c r="Z63" s="71"/>
      <c r="AA63" s="71"/>
      <c r="AB63" s="71"/>
      <c r="AC63" s="71"/>
      <c r="AD63" s="71"/>
    </row>
    <row r="64" spans="1:30" x14ac:dyDescent="0.25">
      <c r="A64" s="24"/>
      <c r="B64" s="75"/>
      <c r="C64" s="37"/>
      <c r="D64" s="75"/>
      <c r="E64" s="78"/>
      <c r="G64" s="37"/>
      <c r="H64" s="39"/>
      <c r="I64" s="37"/>
      <c r="J64" s="25"/>
      <c r="K64" s="25"/>
      <c r="L64" s="25"/>
      <c r="M64" s="37"/>
      <c r="N64" s="37"/>
      <c r="O64" s="37"/>
      <c r="P64" s="37"/>
      <c r="Q64" s="178"/>
      <c r="R64" s="178"/>
      <c r="S64" s="178"/>
      <c r="T64" s="178"/>
      <c r="U64" s="178"/>
      <c r="V64" s="37"/>
      <c r="W64" s="75"/>
      <c r="X64" s="37"/>
      <c r="Y64" s="71"/>
      <c r="Z64" s="71"/>
      <c r="AA64" s="71"/>
      <c r="AB64" s="71"/>
      <c r="AC64" s="71"/>
      <c r="AD64" s="71"/>
    </row>
    <row r="65" spans="1:30" x14ac:dyDescent="0.25">
      <c r="A65" s="24"/>
      <c r="B65" s="75"/>
      <c r="C65" s="37"/>
      <c r="D65" s="75"/>
      <c r="E65" s="78"/>
      <c r="G65" s="37"/>
      <c r="H65" s="39"/>
      <c r="I65" s="37"/>
      <c r="J65" s="25"/>
      <c r="K65" s="25"/>
      <c r="L65" s="25"/>
      <c r="M65" s="37"/>
      <c r="N65" s="37"/>
      <c r="O65" s="37"/>
      <c r="P65" s="37"/>
      <c r="Q65" s="178"/>
      <c r="R65" s="178"/>
      <c r="S65" s="178"/>
      <c r="T65" s="178"/>
      <c r="U65" s="178"/>
      <c r="V65" s="37"/>
      <c r="W65" s="75"/>
      <c r="X65" s="37"/>
      <c r="Y65" s="71"/>
      <c r="Z65" s="71"/>
      <c r="AA65" s="71"/>
      <c r="AB65" s="71"/>
      <c r="AC65" s="71"/>
      <c r="AD65" s="71"/>
    </row>
    <row r="66" spans="1:30" x14ac:dyDescent="0.25">
      <c r="A66" s="24"/>
      <c r="B66" s="75"/>
      <c r="C66" s="37"/>
      <c r="D66" s="75"/>
      <c r="E66" s="78"/>
      <c r="G66" s="37"/>
      <c r="H66" s="39"/>
      <c r="I66" s="37"/>
      <c r="J66" s="25"/>
      <c r="K66" s="25"/>
      <c r="L66" s="25"/>
      <c r="M66" s="37"/>
      <c r="N66" s="37"/>
      <c r="O66" s="37"/>
      <c r="P66" s="37"/>
      <c r="Q66" s="178"/>
      <c r="R66" s="178"/>
      <c r="S66" s="178"/>
      <c r="T66" s="178"/>
      <c r="U66" s="178"/>
      <c r="V66" s="37"/>
      <c r="W66" s="167"/>
      <c r="X66" s="37"/>
      <c r="Y66" s="71"/>
      <c r="Z66" s="71"/>
      <c r="AA66" s="71"/>
      <c r="AB66" s="71"/>
      <c r="AC66" s="71"/>
      <c r="AD66" s="71"/>
    </row>
    <row r="67" spans="1:30" x14ac:dyDescent="0.25">
      <c r="A67" s="24"/>
      <c r="B67" s="75"/>
      <c r="C67" s="37"/>
      <c r="D67" s="75"/>
      <c r="E67" s="78"/>
      <c r="G67" s="37"/>
      <c r="H67" s="39"/>
      <c r="I67" s="37"/>
      <c r="J67" s="25"/>
      <c r="K67" s="25"/>
      <c r="L67" s="25"/>
      <c r="M67" s="37"/>
      <c r="N67" s="37"/>
      <c r="O67" s="37"/>
      <c r="P67" s="37"/>
      <c r="Q67" s="178"/>
      <c r="R67" s="178"/>
      <c r="S67" s="178"/>
      <c r="T67" s="178"/>
      <c r="U67" s="178"/>
      <c r="V67" s="37"/>
      <c r="W67" s="37"/>
      <c r="X67" s="37"/>
      <c r="Y67" s="71"/>
      <c r="Z67" s="71"/>
      <c r="AA67" s="71"/>
      <c r="AB67" s="71"/>
      <c r="AC67" s="71"/>
      <c r="AD67" s="71"/>
    </row>
    <row r="68" spans="1:30" x14ac:dyDescent="0.25">
      <c r="A68" s="24"/>
      <c r="B68" s="75"/>
      <c r="C68" s="37"/>
      <c r="D68" s="75"/>
      <c r="E68" s="78"/>
      <c r="G68" s="37"/>
      <c r="H68" s="39"/>
      <c r="I68" s="37"/>
      <c r="J68" s="25"/>
      <c r="K68" s="25"/>
      <c r="L68" s="25"/>
      <c r="M68" s="37"/>
      <c r="N68" s="37"/>
      <c r="O68" s="37"/>
      <c r="P68" s="37"/>
      <c r="Q68" s="178"/>
      <c r="R68" s="178"/>
      <c r="S68" s="178"/>
      <c r="T68" s="178"/>
      <c r="U68" s="178"/>
      <c r="V68" s="37"/>
      <c r="W68" s="168"/>
      <c r="X68" s="37"/>
      <c r="Y68" s="71"/>
      <c r="Z68" s="71"/>
      <c r="AA68" s="71"/>
      <c r="AB68" s="71"/>
      <c r="AC68" s="71"/>
      <c r="AD68" s="71"/>
    </row>
    <row r="69" spans="1:30" x14ac:dyDescent="0.25">
      <c r="A69" s="24"/>
      <c r="B69" s="75"/>
      <c r="C69" s="37"/>
      <c r="D69" s="75"/>
      <c r="E69" s="78"/>
      <c r="G69" s="37"/>
      <c r="H69" s="39"/>
      <c r="I69" s="37"/>
      <c r="J69" s="25"/>
      <c r="K69" s="25"/>
      <c r="L69" s="25"/>
      <c r="M69" s="37"/>
      <c r="N69" s="37"/>
      <c r="O69" s="37"/>
      <c r="P69" s="37"/>
      <c r="Q69" s="178"/>
      <c r="R69" s="178"/>
      <c r="S69" s="178"/>
      <c r="T69" s="178"/>
      <c r="U69" s="178"/>
      <c r="V69" s="37"/>
      <c r="W69" s="75"/>
      <c r="X69" s="37"/>
      <c r="Y69" s="71"/>
      <c r="Z69" s="71"/>
      <c r="AA69" s="71"/>
      <c r="AB69" s="71"/>
      <c r="AC69" s="71"/>
      <c r="AD69" s="71"/>
    </row>
    <row r="70" spans="1:30" x14ac:dyDescent="0.25">
      <c r="A70" s="24"/>
      <c r="B70" s="75"/>
      <c r="C70" s="37"/>
      <c r="D70" s="75"/>
      <c r="E70" s="78"/>
      <c r="G70" s="37"/>
      <c r="H70" s="39"/>
      <c r="I70" s="37"/>
      <c r="J70" s="25"/>
      <c r="K70" s="25"/>
      <c r="L70" s="25"/>
      <c r="M70" s="37"/>
      <c r="N70" s="37"/>
      <c r="O70" s="37"/>
      <c r="P70" s="37"/>
      <c r="Q70" s="178"/>
      <c r="R70" s="178"/>
      <c r="S70" s="178"/>
      <c r="T70" s="178"/>
      <c r="U70" s="178"/>
      <c r="V70" s="37"/>
      <c r="W70" s="75"/>
      <c r="X70" s="37"/>
      <c r="Y70" s="71"/>
      <c r="Z70" s="71"/>
      <c r="AA70" s="71"/>
      <c r="AB70" s="71"/>
      <c r="AC70" s="71"/>
      <c r="AD70" s="71"/>
    </row>
    <row r="71" spans="1:30" x14ac:dyDescent="0.25">
      <c r="A71" s="24"/>
      <c r="B71" s="75"/>
      <c r="C71" s="37"/>
      <c r="D71" s="75"/>
      <c r="E71" s="78"/>
      <c r="G71" s="37"/>
      <c r="H71" s="39"/>
      <c r="I71" s="37"/>
      <c r="J71" s="25"/>
      <c r="K71" s="25"/>
      <c r="L71" s="25"/>
      <c r="M71" s="37"/>
      <c r="N71" s="37"/>
      <c r="O71" s="37"/>
      <c r="P71" s="37"/>
      <c r="Q71" s="178"/>
      <c r="R71" s="178"/>
      <c r="S71" s="178"/>
      <c r="T71" s="178"/>
      <c r="U71" s="178"/>
      <c r="V71" s="37"/>
      <c r="W71" s="75"/>
      <c r="X71" s="37"/>
      <c r="Y71" s="71"/>
      <c r="Z71" s="71"/>
      <c r="AA71" s="71"/>
      <c r="AB71" s="71"/>
      <c r="AC71" s="71"/>
      <c r="AD71" s="71"/>
    </row>
    <row r="72" spans="1:30" x14ac:dyDescent="0.25">
      <c r="A72" s="24"/>
      <c r="B72" s="75"/>
      <c r="C72" s="37"/>
      <c r="D72" s="75"/>
      <c r="E72" s="78"/>
      <c r="G72" s="37"/>
      <c r="H72" s="39"/>
      <c r="I72" s="37"/>
      <c r="J72" s="25"/>
      <c r="K72" s="25"/>
      <c r="L72" s="25"/>
      <c r="M72" s="37"/>
      <c r="N72" s="37"/>
      <c r="O72" s="37"/>
      <c r="P72" s="37"/>
      <c r="Q72" s="178"/>
      <c r="R72" s="178"/>
      <c r="S72" s="178"/>
      <c r="T72" s="178"/>
      <c r="U72" s="178"/>
      <c r="V72" s="37"/>
      <c r="W72" s="75"/>
      <c r="X72" s="37"/>
      <c r="Y72" s="71"/>
      <c r="Z72" s="71"/>
      <c r="AA72" s="71"/>
      <c r="AB72" s="71"/>
      <c r="AC72" s="71"/>
      <c r="AD72" s="71"/>
    </row>
    <row r="73" spans="1:30" x14ac:dyDescent="0.25">
      <c r="A73" s="24"/>
      <c r="B73" s="75"/>
      <c r="C73" s="37"/>
      <c r="D73" s="75"/>
      <c r="E73" s="78"/>
      <c r="G73" s="37"/>
      <c r="H73" s="39"/>
      <c r="I73" s="37"/>
      <c r="J73" s="25"/>
      <c r="K73" s="25"/>
      <c r="L73" s="25"/>
      <c r="M73" s="37"/>
      <c r="N73" s="37"/>
      <c r="O73" s="37"/>
      <c r="P73" s="37"/>
      <c r="Q73" s="178"/>
      <c r="R73" s="178"/>
      <c r="S73" s="178"/>
      <c r="T73" s="178"/>
      <c r="U73" s="178"/>
      <c r="V73" s="37"/>
      <c r="W73" s="75"/>
      <c r="X73" s="37"/>
      <c r="Y73" s="71"/>
      <c r="Z73" s="71"/>
      <c r="AA73" s="71"/>
      <c r="AB73" s="71"/>
      <c r="AC73" s="71"/>
      <c r="AD73" s="71"/>
    </row>
    <row r="74" spans="1:30" x14ac:dyDescent="0.25">
      <c r="A74" s="24"/>
      <c r="B74" s="75"/>
      <c r="C74" s="37"/>
      <c r="D74" s="75"/>
      <c r="E74" s="78"/>
      <c r="G74" s="37"/>
      <c r="H74" s="39"/>
      <c r="I74" s="37"/>
      <c r="J74" s="25"/>
      <c r="K74" s="25"/>
      <c r="L74" s="25"/>
      <c r="M74" s="37"/>
      <c r="N74" s="37"/>
      <c r="O74" s="37"/>
      <c r="P74" s="37"/>
      <c r="Q74" s="178"/>
      <c r="R74" s="178"/>
      <c r="S74" s="178"/>
      <c r="T74" s="178"/>
      <c r="U74" s="178"/>
      <c r="V74" s="37"/>
      <c r="W74" s="75"/>
      <c r="X74" s="37"/>
      <c r="Y74" s="71"/>
      <c r="Z74" s="71"/>
      <c r="AA74" s="71"/>
      <c r="AB74" s="71"/>
      <c r="AC74" s="71"/>
      <c r="AD74" s="71"/>
    </row>
    <row r="75" spans="1:30" x14ac:dyDescent="0.25">
      <c r="A75" s="24"/>
      <c r="B75" s="75"/>
      <c r="C75" s="37"/>
      <c r="D75" s="75"/>
      <c r="E75" s="78"/>
      <c r="G75" s="37"/>
      <c r="H75" s="39"/>
      <c r="I75" s="37"/>
      <c r="J75" s="25"/>
      <c r="K75" s="25"/>
      <c r="L75" s="25"/>
      <c r="M75" s="37"/>
      <c r="N75" s="37"/>
      <c r="O75" s="37"/>
      <c r="P75" s="37"/>
      <c r="Q75" s="178"/>
      <c r="R75" s="178"/>
      <c r="S75" s="178"/>
      <c r="T75" s="178"/>
      <c r="U75" s="178"/>
      <c r="V75" s="37"/>
      <c r="W75" s="75"/>
      <c r="X75" s="37"/>
      <c r="Y75" s="71"/>
      <c r="Z75" s="71"/>
      <c r="AA75" s="71"/>
      <c r="AB75" s="71"/>
      <c r="AC75" s="71"/>
      <c r="AD75" s="71"/>
    </row>
    <row r="76" spans="1:30" x14ac:dyDescent="0.25">
      <c r="A76" s="24"/>
      <c r="B76" s="75"/>
      <c r="C76" s="37"/>
      <c r="D76" s="75"/>
      <c r="E76" s="75"/>
      <c r="F76" s="25"/>
      <c r="G76" s="37"/>
      <c r="H76" s="39"/>
      <c r="I76" s="37"/>
      <c r="J76" s="25"/>
      <c r="K76" s="25"/>
      <c r="L76" s="25"/>
      <c r="M76" s="25"/>
      <c r="N76" s="58"/>
      <c r="O76" s="58"/>
      <c r="P76" s="25"/>
      <c r="Q76" s="179"/>
      <c r="R76" s="179"/>
      <c r="S76" s="179"/>
      <c r="T76" s="179"/>
      <c r="U76" s="179"/>
      <c r="V76" s="25"/>
      <c r="W76" s="75"/>
      <c r="X76" s="25"/>
      <c r="Y76" s="71"/>
      <c r="Z76" s="71"/>
      <c r="AA76" s="71"/>
      <c r="AB76" s="71"/>
      <c r="AC76" s="71"/>
      <c r="AD76" s="71"/>
    </row>
    <row r="77" spans="1:30" x14ac:dyDescent="0.25">
      <c r="A77" s="24"/>
      <c r="B77" s="75"/>
      <c r="C77" s="37"/>
      <c r="D77" s="75"/>
      <c r="E77" s="75"/>
      <c r="F77" s="25"/>
      <c r="G77" s="37"/>
      <c r="H77" s="39"/>
      <c r="I77" s="37"/>
      <c r="J77" s="25"/>
      <c r="K77" s="25"/>
      <c r="L77" s="25"/>
      <c r="M77" s="25"/>
      <c r="N77" s="58"/>
      <c r="O77" s="58"/>
      <c r="P77" s="25"/>
      <c r="Q77" s="179"/>
      <c r="R77" s="179"/>
      <c r="S77" s="179"/>
      <c r="T77" s="179"/>
      <c r="U77" s="179"/>
      <c r="V77" s="25"/>
      <c r="W77" s="75"/>
      <c r="X77" s="25"/>
      <c r="Y77" s="71"/>
      <c r="Z77" s="71"/>
      <c r="AA77" s="71"/>
      <c r="AB77" s="71"/>
      <c r="AC77" s="71"/>
      <c r="AD77" s="71"/>
    </row>
    <row r="78" spans="1:30" x14ac:dyDescent="0.25">
      <c r="A78" s="24"/>
      <c r="B78" s="75"/>
      <c r="C78" s="37"/>
      <c r="D78" s="75"/>
      <c r="E78" s="75"/>
      <c r="F78" s="25"/>
      <c r="G78" s="37"/>
      <c r="H78" s="39"/>
      <c r="I78" s="37"/>
      <c r="J78" s="25"/>
      <c r="K78" s="25"/>
      <c r="L78" s="25"/>
      <c r="M78" s="25"/>
      <c r="N78" s="58"/>
      <c r="O78" s="58"/>
      <c r="P78" s="25"/>
      <c r="Q78" s="179"/>
      <c r="R78" s="179"/>
      <c r="S78" s="179"/>
      <c r="T78" s="179"/>
      <c r="U78" s="179"/>
      <c r="V78" s="25"/>
      <c r="W78" s="75"/>
      <c r="X78" s="25"/>
      <c r="Y78" s="71"/>
      <c r="Z78" s="71"/>
      <c r="AA78" s="71"/>
      <c r="AB78" s="71"/>
      <c r="AC78" s="71"/>
      <c r="AD78" s="71"/>
    </row>
    <row r="79" spans="1:30" x14ac:dyDescent="0.25">
      <c r="A79" s="24"/>
      <c r="B79" s="75"/>
      <c r="C79" s="37"/>
      <c r="D79" s="75"/>
      <c r="E79" s="75"/>
      <c r="F79" s="25"/>
      <c r="G79" s="37"/>
      <c r="H79" s="39"/>
      <c r="I79" s="37"/>
      <c r="J79" s="25"/>
      <c r="K79" s="25"/>
      <c r="L79" s="25"/>
      <c r="M79" s="25"/>
      <c r="N79" s="58"/>
      <c r="O79" s="58"/>
      <c r="P79" s="25"/>
      <c r="Q79" s="179"/>
      <c r="R79" s="179"/>
      <c r="S79" s="179"/>
      <c r="T79" s="179"/>
      <c r="U79" s="179"/>
      <c r="V79" s="25"/>
      <c r="W79" s="75"/>
      <c r="X79" s="25"/>
      <c r="Y79" s="71"/>
      <c r="Z79" s="71"/>
      <c r="AA79" s="71"/>
      <c r="AB79" s="71"/>
      <c r="AC79" s="71"/>
      <c r="AD79" s="71"/>
    </row>
    <row r="80" spans="1:30" x14ac:dyDescent="0.25">
      <c r="A80" s="24"/>
      <c r="B80" s="75"/>
      <c r="C80" s="37"/>
      <c r="D80" s="75"/>
      <c r="E80" s="75"/>
      <c r="F80" s="25"/>
      <c r="G80" s="37"/>
      <c r="H80" s="39"/>
      <c r="I80" s="37"/>
      <c r="J80" s="25"/>
      <c r="K80" s="25"/>
      <c r="L80" s="25"/>
      <c r="M80" s="25"/>
      <c r="N80" s="58"/>
      <c r="O80" s="58"/>
      <c r="P80" s="25"/>
      <c r="Q80" s="179"/>
      <c r="R80" s="179"/>
      <c r="S80" s="179"/>
      <c r="T80" s="179"/>
      <c r="U80" s="179"/>
      <c r="V80" s="25"/>
      <c r="W80" s="75"/>
      <c r="X80" s="25"/>
      <c r="Y80" s="71"/>
      <c r="Z80" s="71"/>
      <c r="AA80" s="71"/>
      <c r="AB80" s="71"/>
      <c r="AC80" s="71"/>
      <c r="AD80" s="71"/>
    </row>
    <row r="81" spans="1:30" x14ac:dyDescent="0.25">
      <c r="A81" s="24"/>
      <c r="B81" s="75"/>
      <c r="C81" s="37"/>
      <c r="D81" s="75"/>
      <c r="E81" s="75"/>
      <c r="F81" s="25"/>
      <c r="G81" s="37"/>
      <c r="H81" s="39"/>
      <c r="I81" s="37"/>
      <c r="J81" s="25"/>
      <c r="K81" s="25"/>
      <c r="L81" s="25"/>
      <c r="M81" s="25"/>
      <c r="N81" s="58"/>
      <c r="O81" s="58"/>
      <c r="P81" s="25"/>
      <c r="Q81" s="179"/>
      <c r="R81" s="179"/>
      <c r="S81" s="179"/>
      <c r="T81" s="179"/>
      <c r="U81" s="179"/>
      <c r="V81" s="25"/>
      <c r="W81" s="75"/>
      <c r="X81" s="25"/>
      <c r="Y81" s="71"/>
      <c r="Z81" s="71"/>
      <c r="AA81" s="71"/>
      <c r="AB81" s="71"/>
      <c r="AC81" s="71"/>
      <c r="AD81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2020-09-12T13:35:18Z</dcterms:modified>
</cp:coreProperties>
</file>