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9" i="4" l="1"/>
  <c r="O13" i="4"/>
  <c r="N13" i="4"/>
  <c r="M13" i="4"/>
  <c r="L13" i="4"/>
  <c r="O12" i="4"/>
  <c r="N12" i="4"/>
  <c r="M12" i="4"/>
  <c r="L12" i="4"/>
  <c r="K12" i="4"/>
  <c r="AS9" i="4"/>
  <c r="AQ9" i="4"/>
  <c r="AP9" i="4"/>
  <c r="AO9" i="4"/>
  <c r="AN9" i="4"/>
  <c r="AM9" i="4"/>
  <c r="AG9" i="4"/>
  <c r="AE9" i="4"/>
  <c r="AD9" i="4"/>
  <c r="AC9" i="4"/>
  <c r="AB9" i="4"/>
  <c r="AA9" i="4"/>
  <c r="W9" i="4"/>
  <c r="V9" i="4" s="1"/>
  <c r="U9" i="4"/>
  <c r="T9" i="4"/>
  <c r="S9" i="4"/>
  <c r="R9" i="4"/>
  <c r="Q9" i="4"/>
  <c r="K9" i="4"/>
  <c r="I9" i="4"/>
  <c r="I13" i="4" s="1"/>
  <c r="H9" i="4"/>
  <c r="H13" i="4" s="1"/>
  <c r="G9" i="4"/>
  <c r="G13" i="4" s="1"/>
  <c r="F9" i="4"/>
  <c r="F13" i="4" s="1"/>
  <c r="E9" i="4"/>
  <c r="E13" i="4" s="1"/>
  <c r="K13" i="4" l="1"/>
  <c r="K15" i="4" s="1"/>
  <c r="K14" i="4"/>
  <c r="F14" i="4"/>
  <c r="H14" i="4"/>
  <c r="E14" i="4"/>
  <c r="E15" i="4" s="1"/>
  <c r="G14" i="4"/>
  <c r="G15" i="4" s="1"/>
  <c r="I14" i="4"/>
  <c r="I15" i="4" s="1"/>
  <c r="P15" i="3"/>
  <c r="M9" i="3"/>
  <c r="F15" i="4" l="1"/>
  <c r="H15" i="4"/>
  <c r="M15" i="4" s="1"/>
  <c r="L15" i="4"/>
  <c r="O15" i="4"/>
  <c r="J15" i="4"/>
  <c r="N15" i="4" l="1"/>
  <c r="M5" i="1"/>
  <c r="M4" i="1"/>
  <c r="N17" i="1"/>
  <c r="AI13" i="1"/>
  <c r="AH13" i="1"/>
  <c r="AG13" i="1"/>
  <c r="AF13" i="1"/>
  <c r="AE13" i="1"/>
  <c r="AD13" i="1"/>
  <c r="AA13" i="1"/>
  <c r="Z13" i="1"/>
  <c r="Y13" i="1"/>
  <c r="X13" i="1"/>
  <c r="W13" i="1"/>
  <c r="T13" i="1"/>
  <c r="S13" i="1"/>
  <c r="R13" i="1"/>
  <c r="Q13" i="1"/>
  <c r="P13" i="1"/>
  <c r="L13" i="1"/>
  <c r="K13" i="1"/>
  <c r="J13" i="1"/>
  <c r="I13" i="1"/>
  <c r="I17" i="1" s="1"/>
  <c r="H13" i="1"/>
  <c r="H17" i="1"/>
  <c r="H20" i="1" s="1"/>
  <c r="L20" i="1" s="1"/>
  <c r="G13" i="1"/>
  <c r="G17" i="1" s="1"/>
  <c r="F13" i="1"/>
  <c r="F17" i="1"/>
  <c r="E13" i="1"/>
  <c r="E17" i="1"/>
  <c r="E20" i="1" s="1"/>
  <c r="M13" i="1"/>
  <c r="D14" i="1"/>
  <c r="L17" i="1"/>
  <c r="F20" i="1"/>
  <c r="I20" i="1" l="1"/>
  <c r="M20" i="1" s="1"/>
  <c r="M17" i="1"/>
  <c r="K17" i="1"/>
  <c r="G20" i="1"/>
  <c r="K20" i="1" s="1"/>
</calcChain>
</file>

<file path=xl/sharedStrings.xml><?xml version="1.0" encoding="utf-8"?>
<sst xmlns="http://schemas.openxmlformats.org/spreadsheetml/2006/main" count="294" uniqueCount="132">
  <si>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</si>
  <si>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</si>
  <si>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</si>
  <si>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</si>
  <si>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</si>
  <si>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</si>
  <si>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</si>
  <si>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</si>
  <si>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</si>
  <si>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</si>
  <si>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</si>
  <si>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</si>
  <si>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</si>
  <si>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</si>
  <si>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</si>
  <si>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</si>
  <si>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</si>
  <si>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</si>
  <si>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</si>
  <si>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</si>
  <si>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</si>
  <si>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</si>
  <si>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</si>
  <si>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</si>
  <si>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</si>
  <si>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</si>
  <si>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</si>
  <si>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</si>
  <si>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</si>
  <si>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</si>
  <si>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</si>
  <si>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</si>
  <si>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</si>
  <si>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</si>
  <si>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</si>
  <si>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Tommi Kinnunen</t>
  </si>
  <si>
    <t>1.</t>
  </si>
  <si>
    <t>SoJy</t>
  </si>
  <si>
    <t>15.</t>
  </si>
  <si>
    <t>JuPa</t>
  </si>
  <si>
    <t>ykköspesis</t>
  </si>
  <si>
    <t>KPK</t>
  </si>
  <si>
    <t>7.</t>
  </si>
  <si>
    <t>6.</t>
  </si>
  <si>
    <t>5.</t>
  </si>
  <si>
    <t>9.</t>
  </si>
  <si>
    <t>15.05. 1997  HP-K - SoJy  1-2  (0-2, 4-2, 2-2, 2-3)</t>
  </si>
  <si>
    <t>10.06. 1997  Kiri - Sotkamo  1-2  (0-1, 4-2, 0-1)</t>
  </si>
  <si>
    <t>10.05. 1998  JuPa - HP-K  2-0  (2-1, 10-1)</t>
  </si>
  <si>
    <t>8.  ottelu</t>
  </si>
  <si>
    <t>suomensarja</t>
  </si>
  <si>
    <t>Seurat</t>
  </si>
  <si>
    <t>SoJy = Sotkamon Jymy  (1909)</t>
  </si>
  <si>
    <t>KPK = Kajaanin Pallokerho  (1933)</t>
  </si>
  <si>
    <t>YKKÖSPESIS</t>
  </si>
  <si>
    <t>JuPa = Juvan Pallo  (1950)</t>
  </si>
  <si>
    <t xml:space="preserve"> ITÄ - LÄNSI - KORTTI</t>
  </si>
  <si>
    <t>C - POJAT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</si>
  <si>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</si>
  <si>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</si>
  <si>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</si>
  <si>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</si>
  <si>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</si>
  <si>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</si>
  <si>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</si>
  <si>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</si>
  <si>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</si>
  <si>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</si>
  <si>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</si>
  <si>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</si>
  <si>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1992  Loimaa</t>
  </si>
  <si>
    <t xml:space="preserve">  2-25</t>
  </si>
  <si>
    <t>Itä</t>
  </si>
  <si>
    <t>Harri Pulliainen</t>
  </si>
  <si>
    <t>1037</t>
  </si>
  <si>
    <t>B - POJAT</t>
  </si>
  <si>
    <t>24.07. 1993  Jokioinen</t>
  </si>
  <si>
    <t xml:space="preserve">  11-7</t>
  </si>
  <si>
    <t>Lasse Järvinen</t>
  </si>
  <si>
    <t>60</t>
  </si>
  <si>
    <t>15.08. 1994  Heinola</t>
  </si>
  <si>
    <t xml:space="preserve">  8-6</t>
  </si>
  <si>
    <t>A</t>
  </si>
  <si>
    <t>Pasi Laitinen</t>
  </si>
  <si>
    <t>A-POJAT</t>
  </si>
  <si>
    <t>14.07. 1995  Alajärvi</t>
  </si>
  <si>
    <t xml:space="preserve">  0-2  (1-5, 0-1)</t>
  </si>
  <si>
    <t>s</t>
  </si>
  <si>
    <t>3/7</t>
  </si>
  <si>
    <t>3/6</t>
  </si>
  <si>
    <t>0/1</t>
  </si>
  <si>
    <t>Pekka Arffman</t>
  </si>
  <si>
    <t>3420</t>
  </si>
  <si>
    <t>13.07. 1996  Kitee</t>
  </si>
  <si>
    <t xml:space="preserve">  2-0  (6-1, 1-0)</t>
  </si>
  <si>
    <t>1v</t>
  </si>
  <si>
    <t>5/8</t>
  </si>
  <si>
    <t>2/4</t>
  </si>
  <si>
    <t>2/2</t>
  </si>
  <si>
    <t>1/1</t>
  </si>
  <si>
    <t>Rauno Tuomainen</t>
  </si>
  <si>
    <t>4798</t>
  </si>
  <si>
    <t>16.08. 1997  Hyvinkää</t>
  </si>
  <si>
    <t xml:space="preserve">  0-2  (0-7, 2-3)</t>
  </si>
  <si>
    <t>3v</t>
  </si>
  <si>
    <t>1/5</t>
  </si>
  <si>
    <t>0/2</t>
  </si>
  <si>
    <t>Jukka Varonen</t>
  </si>
  <si>
    <t>2053</t>
  </si>
  <si>
    <t>9/20</t>
  </si>
  <si>
    <t>5/12</t>
  </si>
  <si>
    <t>3/4</t>
  </si>
  <si>
    <t>1/2</t>
  </si>
  <si>
    <t xml:space="preserve"> Arvo-ottelut</t>
  </si>
  <si>
    <t>Mitalit</t>
  </si>
  <si>
    <t>20 v   3 kk   5 pv</t>
  </si>
  <si>
    <t>21 v   3 kk   0 pv</t>
  </si>
  <si>
    <t>20 v   4 kk   0 pv</t>
  </si>
  <si>
    <t>hSM</t>
  </si>
  <si>
    <t xml:space="preserve">Lyöty </t>
  </si>
  <si>
    <t xml:space="preserve">Tuotu </t>
  </si>
  <si>
    <t>10.2.1976   Kajaani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</si>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</sst>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2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49" fontId="3" fillId="8" borderId="12" xfId="0" applyNumberFormat="1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2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8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8" customWidth="1"/>
    <col min="16" max="20" width="5.7109375" style="70" customWidth="1"/>
    <col min="21" max="21" width="8.7109375" style="70" customWidth="1"/>
    <col min="22" max="22" width="0.7109375" style="28" customWidth="1"/>
    <col min="23" max="27" width="5.7109375" style="70" customWidth="1"/>
    <col min="28" max="28" width="8.7109375" style="70" customWidth="1"/>
    <col min="29" max="29" width="0.7109375" style="28" customWidth="1"/>
    <col min="30" max="35" width="5.7109375" style="70" customWidth="1"/>
    <col min="36" max="36" width="74" style="1" customWidth="1"/>
    <col min="37" max="16384" width="9.140625" style="8"/>
  </cols>
  <sheetData>
    <row r="1" spans="1:37" ht="19.5" customHeight="1" x14ac:dyDescent="0.25">
      <c r="A1" s="1"/>
      <c r="B1" s="2" t="s">
        <v>35</v>
      </c>
      <c r="C1" s="3"/>
      <c r="D1" s="4"/>
      <c r="E1" s="5" t="s">
        <v>121</v>
      </c>
      <c r="F1" s="6"/>
      <c r="G1" s="6"/>
      <c r="H1" s="6"/>
      <c r="I1" s="6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15"/>
      <c r="V2" s="89"/>
      <c r="W2" s="22" t="s">
        <v>16</v>
      </c>
      <c r="X2" s="14"/>
      <c r="Y2" s="14"/>
      <c r="Z2" s="14"/>
      <c r="AA2" s="14"/>
      <c r="AB2" s="15"/>
      <c r="AC2" s="89"/>
      <c r="AD2" s="22" t="s">
        <v>113</v>
      </c>
      <c r="AE2" s="14"/>
      <c r="AF2" s="14"/>
      <c r="AG2" s="20"/>
      <c r="AH2" s="14" t="s">
        <v>114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118</v>
      </c>
      <c r="AG3" s="15" t="s">
        <v>32</v>
      </c>
      <c r="AH3" s="17" t="s">
        <v>33</v>
      </c>
      <c r="AI3" s="18" t="s">
        <v>34</v>
      </c>
      <c r="AJ3" s="9"/>
    </row>
    <row r="4" spans="1:37" s="23" customFormat="1" ht="15" customHeight="1" x14ac:dyDescent="0.25">
      <c r="A4" s="9"/>
      <c r="B4" s="25">
        <v>1997</v>
      </c>
      <c r="C4" s="25" t="s">
        <v>36</v>
      </c>
      <c r="D4" s="26" t="s">
        <v>37</v>
      </c>
      <c r="E4" s="25">
        <v>7</v>
      </c>
      <c r="F4" s="25">
        <v>0</v>
      </c>
      <c r="G4" s="25">
        <v>0</v>
      </c>
      <c r="H4" s="25">
        <v>1</v>
      </c>
      <c r="I4" s="25">
        <v>4</v>
      </c>
      <c r="J4" s="25">
        <v>4</v>
      </c>
      <c r="K4" s="25">
        <v>0</v>
      </c>
      <c r="L4" s="25">
        <v>0</v>
      </c>
      <c r="M4" s="25">
        <f>PRODUCT(F4+G4)</f>
        <v>0</v>
      </c>
      <c r="N4" s="27">
        <v>0.5</v>
      </c>
      <c r="O4" s="28"/>
      <c r="P4" s="25"/>
      <c r="Q4" s="25"/>
      <c r="R4" s="29"/>
      <c r="S4" s="25"/>
      <c r="T4" s="25"/>
      <c r="U4" s="29"/>
      <c r="V4" s="28"/>
      <c r="W4" s="62"/>
      <c r="X4" s="30"/>
      <c r="Y4" s="30"/>
      <c r="Z4" s="30"/>
      <c r="AA4" s="30"/>
      <c r="AB4" s="30"/>
      <c r="AC4" s="28"/>
      <c r="AD4" s="25"/>
      <c r="AE4" s="25"/>
      <c r="AF4" s="25"/>
      <c r="AG4" s="29">
        <v>1</v>
      </c>
      <c r="AH4" s="31"/>
      <c r="AI4" s="25"/>
      <c r="AJ4" s="9"/>
    </row>
    <row r="5" spans="1:37" s="23" customFormat="1" ht="15" customHeight="1" x14ac:dyDescent="0.25">
      <c r="A5" s="9"/>
      <c r="B5" s="25">
        <v>1998</v>
      </c>
      <c r="C5" s="25" t="s">
        <v>38</v>
      </c>
      <c r="D5" s="26" t="s">
        <v>39</v>
      </c>
      <c r="E5" s="25">
        <v>26</v>
      </c>
      <c r="F5" s="25">
        <v>0</v>
      </c>
      <c r="G5" s="25">
        <v>9</v>
      </c>
      <c r="H5" s="25">
        <v>6</v>
      </c>
      <c r="I5" s="25">
        <v>57</v>
      </c>
      <c r="J5" s="25">
        <v>21</v>
      </c>
      <c r="K5" s="25">
        <v>17</v>
      </c>
      <c r="L5" s="25">
        <v>10</v>
      </c>
      <c r="M5" s="25">
        <f>PRODUCT(F5+G5)</f>
        <v>9</v>
      </c>
      <c r="N5" s="27">
        <v>0.35599999999999998</v>
      </c>
      <c r="O5" s="28"/>
      <c r="P5" s="25"/>
      <c r="Q5" s="25"/>
      <c r="R5" s="29"/>
      <c r="S5" s="25"/>
      <c r="T5" s="25"/>
      <c r="U5" s="29"/>
      <c r="V5" s="28"/>
      <c r="W5" s="62"/>
      <c r="X5" s="30"/>
      <c r="Y5" s="30"/>
      <c r="Z5" s="30"/>
      <c r="AA5" s="30"/>
      <c r="AB5" s="30"/>
      <c r="AC5" s="28"/>
      <c r="AD5" s="25"/>
      <c r="AE5" s="25"/>
      <c r="AF5" s="25"/>
      <c r="AG5" s="29"/>
      <c r="AH5" s="31"/>
      <c r="AI5" s="25"/>
      <c r="AJ5" s="9"/>
    </row>
    <row r="6" spans="1:37" s="23" customFormat="1" ht="15" customHeight="1" x14ac:dyDescent="0.25">
      <c r="A6" s="9"/>
      <c r="B6" s="32">
        <v>1999</v>
      </c>
      <c r="C6" s="32" t="s">
        <v>36</v>
      </c>
      <c r="D6" s="33" t="s">
        <v>41</v>
      </c>
      <c r="E6" s="32"/>
      <c r="F6" s="34" t="s">
        <v>50</v>
      </c>
      <c r="G6" s="35"/>
      <c r="H6" s="32"/>
      <c r="I6" s="32"/>
      <c r="J6" s="36"/>
      <c r="K6" s="36"/>
      <c r="L6" s="36"/>
      <c r="M6" s="36"/>
      <c r="N6" s="37"/>
      <c r="O6" s="28"/>
      <c r="P6" s="25"/>
      <c r="Q6" s="25"/>
      <c r="R6" s="29"/>
      <c r="S6" s="25"/>
      <c r="T6" s="25"/>
      <c r="U6" s="29"/>
      <c r="V6" s="28"/>
      <c r="W6" s="62"/>
      <c r="X6" s="30"/>
      <c r="Y6" s="30"/>
      <c r="Z6" s="30"/>
      <c r="AA6" s="30"/>
      <c r="AB6" s="30"/>
      <c r="AC6" s="28"/>
      <c r="AD6" s="25"/>
      <c r="AE6" s="25"/>
      <c r="AF6" s="25"/>
      <c r="AG6" s="29"/>
      <c r="AH6" s="31"/>
      <c r="AI6" s="25"/>
      <c r="AJ6" s="9"/>
    </row>
    <row r="7" spans="1:37" s="23" customFormat="1" ht="15" customHeight="1" x14ac:dyDescent="0.2">
      <c r="A7" s="9"/>
      <c r="B7" s="38">
        <v>2000</v>
      </c>
      <c r="C7" s="38" t="s">
        <v>42</v>
      </c>
      <c r="D7" s="39" t="s">
        <v>41</v>
      </c>
      <c r="E7" s="38"/>
      <c r="F7" s="40" t="s">
        <v>40</v>
      </c>
      <c r="G7" s="73"/>
      <c r="H7" s="72"/>
      <c r="I7" s="38"/>
      <c r="J7" s="38"/>
      <c r="K7" s="38"/>
      <c r="L7" s="38"/>
      <c r="M7" s="38"/>
      <c r="N7" s="41"/>
      <c r="O7" s="24"/>
      <c r="P7" s="2"/>
      <c r="Q7" s="25"/>
      <c r="R7" s="29"/>
      <c r="S7" s="25"/>
      <c r="T7" s="25"/>
      <c r="U7" s="29"/>
      <c r="V7" s="24"/>
      <c r="W7" s="62"/>
      <c r="X7" s="30"/>
      <c r="Y7" s="30"/>
      <c r="Z7" s="30"/>
      <c r="AA7" s="30"/>
      <c r="AB7" s="30"/>
      <c r="AC7" s="24"/>
      <c r="AD7" s="25"/>
      <c r="AE7" s="2"/>
      <c r="AF7" s="42"/>
      <c r="AG7" s="29"/>
      <c r="AH7" s="31"/>
      <c r="AI7" s="25"/>
      <c r="AJ7" s="9"/>
    </row>
    <row r="8" spans="1:37" s="23" customFormat="1" ht="15" customHeight="1" x14ac:dyDescent="0.2">
      <c r="A8" s="9"/>
      <c r="B8" s="38">
        <v>2001</v>
      </c>
      <c r="C8" s="38" t="s">
        <v>43</v>
      </c>
      <c r="D8" s="39" t="s">
        <v>41</v>
      </c>
      <c r="E8" s="38"/>
      <c r="F8" s="40" t="s">
        <v>40</v>
      </c>
      <c r="G8" s="73"/>
      <c r="H8" s="72"/>
      <c r="I8" s="38"/>
      <c r="J8" s="38"/>
      <c r="K8" s="38"/>
      <c r="L8" s="38"/>
      <c r="M8" s="38"/>
      <c r="N8" s="41"/>
      <c r="O8" s="24"/>
      <c r="P8" s="2"/>
      <c r="Q8" s="25"/>
      <c r="R8" s="29"/>
      <c r="S8" s="25"/>
      <c r="T8" s="25"/>
      <c r="U8" s="29"/>
      <c r="V8" s="24"/>
      <c r="W8" s="62"/>
      <c r="X8" s="30"/>
      <c r="Y8" s="30"/>
      <c r="Z8" s="30"/>
      <c r="AA8" s="30"/>
      <c r="AB8" s="30"/>
      <c r="AC8" s="24"/>
      <c r="AD8" s="25"/>
      <c r="AE8" s="2"/>
      <c r="AF8" s="42"/>
      <c r="AG8" s="29"/>
      <c r="AH8" s="31"/>
      <c r="AI8" s="25"/>
      <c r="AJ8" s="9"/>
    </row>
    <row r="9" spans="1:37" s="23" customFormat="1" ht="15" customHeight="1" x14ac:dyDescent="0.2">
      <c r="A9" s="9"/>
      <c r="B9" s="38">
        <v>2002</v>
      </c>
      <c r="C9" s="38" t="s">
        <v>44</v>
      </c>
      <c r="D9" s="39" t="s">
        <v>41</v>
      </c>
      <c r="E9" s="38"/>
      <c r="F9" s="40" t="s">
        <v>40</v>
      </c>
      <c r="G9" s="73"/>
      <c r="H9" s="72"/>
      <c r="I9" s="38"/>
      <c r="J9" s="38"/>
      <c r="K9" s="38"/>
      <c r="L9" s="38"/>
      <c r="M9" s="38"/>
      <c r="N9" s="41"/>
      <c r="O9" s="24"/>
      <c r="P9" s="2"/>
      <c r="Q9" s="25"/>
      <c r="R9" s="29"/>
      <c r="S9" s="25"/>
      <c r="T9" s="25"/>
      <c r="U9" s="29"/>
      <c r="V9" s="24"/>
      <c r="W9" s="62"/>
      <c r="X9" s="30"/>
      <c r="Y9" s="30"/>
      <c r="Z9" s="30"/>
      <c r="AA9" s="30"/>
      <c r="AB9" s="30"/>
      <c r="AC9" s="24"/>
      <c r="AD9" s="25"/>
      <c r="AE9" s="2"/>
      <c r="AF9" s="42"/>
      <c r="AG9" s="29"/>
      <c r="AH9" s="31"/>
      <c r="AI9" s="25"/>
      <c r="AJ9" s="9"/>
    </row>
    <row r="10" spans="1:37" s="23" customFormat="1" ht="15" customHeight="1" x14ac:dyDescent="0.2">
      <c r="A10" s="9"/>
      <c r="B10" s="38">
        <v>2003</v>
      </c>
      <c r="C10" s="38" t="s">
        <v>43</v>
      </c>
      <c r="D10" s="39" t="s">
        <v>41</v>
      </c>
      <c r="E10" s="38"/>
      <c r="F10" s="40" t="s">
        <v>40</v>
      </c>
      <c r="G10" s="73"/>
      <c r="H10" s="72"/>
      <c r="I10" s="38"/>
      <c r="J10" s="38"/>
      <c r="K10" s="38"/>
      <c r="L10" s="38"/>
      <c r="M10" s="38"/>
      <c r="N10" s="41"/>
      <c r="O10" s="24"/>
      <c r="P10" s="2"/>
      <c r="Q10" s="25"/>
      <c r="R10" s="29"/>
      <c r="S10" s="25"/>
      <c r="T10" s="25"/>
      <c r="U10" s="29"/>
      <c r="V10" s="24"/>
      <c r="W10" s="62"/>
      <c r="X10" s="30"/>
      <c r="Y10" s="30"/>
      <c r="Z10" s="30"/>
      <c r="AA10" s="30"/>
      <c r="AB10" s="30"/>
      <c r="AC10" s="24"/>
      <c r="AD10" s="25"/>
      <c r="AE10" s="2"/>
      <c r="AF10" s="42"/>
      <c r="AG10" s="29"/>
      <c r="AH10" s="31"/>
      <c r="AI10" s="25"/>
      <c r="AJ10" s="9"/>
    </row>
    <row r="11" spans="1:37" s="23" customFormat="1" ht="15" customHeight="1" x14ac:dyDescent="0.2">
      <c r="A11" s="9"/>
      <c r="B11" s="25">
        <v>2004</v>
      </c>
      <c r="C11" s="25"/>
      <c r="D11" s="43"/>
      <c r="E11" s="25"/>
      <c r="F11" s="25"/>
      <c r="G11" s="25"/>
      <c r="H11" s="25"/>
      <c r="I11" s="25"/>
      <c r="J11" s="25"/>
      <c r="K11" s="25"/>
      <c r="L11" s="25"/>
      <c r="M11" s="25"/>
      <c r="N11" s="44"/>
      <c r="O11" s="24"/>
      <c r="P11" s="2"/>
      <c r="Q11" s="25"/>
      <c r="R11" s="29"/>
      <c r="S11" s="25"/>
      <c r="T11" s="25"/>
      <c r="U11" s="29"/>
      <c r="V11" s="24"/>
      <c r="W11" s="62"/>
      <c r="X11" s="30"/>
      <c r="Y11" s="30"/>
      <c r="Z11" s="30"/>
      <c r="AA11" s="30"/>
      <c r="AB11" s="30"/>
      <c r="AC11" s="24"/>
      <c r="AD11" s="25"/>
      <c r="AE11" s="2"/>
      <c r="AF11" s="42"/>
      <c r="AG11" s="29"/>
      <c r="AH11" s="31"/>
      <c r="AI11" s="25"/>
      <c r="AJ11" s="9"/>
    </row>
    <row r="12" spans="1:37" s="23" customFormat="1" ht="15" customHeight="1" x14ac:dyDescent="0.2">
      <c r="A12" s="9"/>
      <c r="B12" s="38">
        <v>2005</v>
      </c>
      <c r="C12" s="38" t="s">
        <v>45</v>
      </c>
      <c r="D12" s="39" t="s">
        <v>41</v>
      </c>
      <c r="E12" s="38"/>
      <c r="F12" s="40" t="s">
        <v>40</v>
      </c>
      <c r="G12" s="73"/>
      <c r="H12" s="72"/>
      <c r="I12" s="38"/>
      <c r="J12" s="38"/>
      <c r="K12" s="38"/>
      <c r="L12" s="38"/>
      <c r="M12" s="38"/>
      <c r="N12" s="41"/>
      <c r="O12" s="24"/>
      <c r="P12" s="2"/>
      <c r="Q12" s="25"/>
      <c r="R12" s="29"/>
      <c r="S12" s="25"/>
      <c r="T12" s="25"/>
      <c r="U12" s="29"/>
      <c r="V12" s="24"/>
      <c r="W12" s="62"/>
      <c r="X12" s="30"/>
      <c r="Y12" s="30"/>
      <c r="Z12" s="30"/>
      <c r="AA12" s="30"/>
      <c r="AB12" s="30"/>
      <c r="AC12" s="24"/>
      <c r="AD12" s="25"/>
      <c r="AE12" s="2"/>
      <c r="AF12" s="42"/>
      <c r="AG12" s="29"/>
      <c r="AH12" s="31"/>
      <c r="AI12" s="25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f t="shared" ref="E13:M13" si="0">SUM(E4:E12)</f>
        <v>33</v>
      </c>
      <c r="F13" s="18">
        <f t="shared" si="0"/>
        <v>0</v>
      </c>
      <c r="G13" s="18">
        <f t="shared" si="0"/>
        <v>9</v>
      </c>
      <c r="H13" s="18">
        <f t="shared" si="0"/>
        <v>7</v>
      </c>
      <c r="I13" s="18">
        <f t="shared" si="0"/>
        <v>61</v>
      </c>
      <c r="J13" s="18">
        <f t="shared" si="0"/>
        <v>25</v>
      </c>
      <c r="K13" s="18">
        <f t="shared" si="0"/>
        <v>17</v>
      </c>
      <c r="L13" s="18">
        <f t="shared" si="0"/>
        <v>10</v>
      </c>
      <c r="M13" s="18">
        <f t="shared" si="0"/>
        <v>9</v>
      </c>
      <c r="N13" s="45">
        <v>0.36299999999999999</v>
      </c>
      <c r="O13" s="24"/>
      <c r="P13" s="18">
        <f t="shared" ref="P13:AI13" si="1">SUM(P4:P12)</f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45">
        <v>0</v>
      </c>
      <c r="V13" s="24"/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45">
        <v>0</v>
      </c>
      <c r="AC13" s="24"/>
      <c r="AD13" s="18">
        <f t="shared" si="1"/>
        <v>0</v>
      </c>
      <c r="AE13" s="18">
        <f t="shared" si="1"/>
        <v>0</v>
      </c>
      <c r="AF13" s="18">
        <f t="shared" si="1"/>
        <v>0</v>
      </c>
      <c r="AG13" s="18">
        <f t="shared" si="1"/>
        <v>1</v>
      </c>
      <c r="AH13" s="18">
        <f t="shared" si="1"/>
        <v>0</v>
      </c>
      <c r="AI13" s="18">
        <f t="shared" si="1"/>
        <v>0</v>
      </c>
      <c r="AJ13" s="9"/>
    </row>
    <row r="14" spans="1:37" ht="15" customHeight="1" x14ac:dyDescent="0.2">
      <c r="A14" s="9"/>
      <c r="B14" s="43" t="s">
        <v>2</v>
      </c>
      <c r="C14" s="31"/>
      <c r="D14" s="46">
        <f>SUM(F13:H13)+((I13-F13-G13)/3)+(E13/3)+(AD13*25)+(AE13*25)+(AF13*10)+(AG13*25)+(AH13*20)+(AI13*15)-25</f>
        <v>44.333333333333329</v>
      </c>
      <c r="E14" s="47"/>
      <c r="F14" s="47"/>
      <c r="G14" s="47"/>
      <c r="H14" s="47"/>
      <c r="I14" s="47"/>
      <c r="J14" s="47"/>
      <c r="K14" s="47"/>
      <c r="L14" s="47"/>
      <c r="M14" s="47"/>
      <c r="N14" s="48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9"/>
      <c r="AI14" s="47"/>
      <c r="AJ14" s="9"/>
    </row>
    <row r="15" spans="1:37" s="23" customFormat="1" ht="15" customHeight="1" x14ac:dyDescent="0.25">
      <c r="A15" s="9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  <c r="O15" s="28"/>
      <c r="P15" s="47"/>
      <c r="Q15" s="50"/>
      <c r="R15" s="47"/>
      <c r="S15" s="47"/>
      <c r="T15" s="47"/>
      <c r="U15" s="47"/>
      <c r="V15" s="28"/>
      <c r="W15" s="47"/>
      <c r="X15" s="47"/>
      <c r="Y15" s="47"/>
      <c r="Z15" s="47"/>
      <c r="AA15" s="47"/>
      <c r="AB15" s="47"/>
      <c r="AC15" s="28"/>
      <c r="AD15" s="47"/>
      <c r="AE15" s="47"/>
      <c r="AF15" s="47"/>
      <c r="AG15" s="47"/>
      <c r="AH15" s="47"/>
      <c r="AI15" s="47"/>
      <c r="AJ15" s="9"/>
    </row>
    <row r="16" spans="1:37" ht="15" customHeight="1" x14ac:dyDescent="0.25">
      <c r="A16" s="9"/>
      <c r="B16" s="22" t="s">
        <v>25</v>
      </c>
      <c r="C16" s="51"/>
      <c r="D16" s="51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7"/>
      <c r="K16" s="18" t="s">
        <v>28</v>
      </c>
      <c r="L16" s="18" t="s">
        <v>29</v>
      </c>
      <c r="M16" s="18" t="s">
        <v>30</v>
      </c>
      <c r="N16" s="18" t="s">
        <v>22</v>
      </c>
      <c r="O16" s="24"/>
      <c r="P16" s="52" t="s">
        <v>31</v>
      </c>
      <c r="Q16" s="12"/>
      <c r="R16" s="12"/>
      <c r="S16" s="12"/>
      <c r="T16" s="53"/>
      <c r="U16" s="53"/>
      <c r="V16" s="53"/>
      <c r="W16" s="53"/>
      <c r="X16" s="53"/>
      <c r="Y16" s="53"/>
      <c r="Z16" s="53"/>
      <c r="AA16" s="12"/>
      <c r="AB16" s="12"/>
      <c r="AC16" s="53"/>
      <c r="AD16" s="12"/>
      <c r="AE16" s="12"/>
      <c r="AF16" s="12"/>
      <c r="AG16" s="12"/>
      <c r="AH16" s="12"/>
      <c r="AI16" s="54"/>
      <c r="AJ16" s="9"/>
      <c r="AK16" s="47"/>
    </row>
    <row r="17" spans="1:37" ht="15" customHeight="1" x14ac:dyDescent="0.2">
      <c r="A17" s="9"/>
      <c r="B17" s="52" t="s">
        <v>13</v>
      </c>
      <c r="C17" s="12"/>
      <c r="D17" s="54"/>
      <c r="E17" s="25">
        <f>PRODUCT(E13)</f>
        <v>33</v>
      </c>
      <c r="F17" s="25">
        <f>PRODUCT(F13)</f>
        <v>0</v>
      </c>
      <c r="G17" s="25">
        <f>PRODUCT(G13)</f>
        <v>9</v>
      </c>
      <c r="H17" s="25">
        <f>PRODUCT(H13)</f>
        <v>7</v>
      </c>
      <c r="I17" s="25">
        <f>PRODUCT(I13)</f>
        <v>61</v>
      </c>
      <c r="J17" s="47"/>
      <c r="K17" s="55">
        <f>PRODUCT((F17+G17)/E17)</f>
        <v>0.27272727272727271</v>
      </c>
      <c r="L17" s="55">
        <f>PRODUCT(H17/E17)</f>
        <v>0.21212121212121213</v>
      </c>
      <c r="M17" s="55">
        <f>PRODUCT(I17/E17)</f>
        <v>1.8484848484848484</v>
      </c>
      <c r="N17" s="27">
        <f>PRODUCT(N13)</f>
        <v>0.36299999999999999</v>
      </c>
      <c r="O17" s="24"/>
      <c r="P17" s="144" t="s">
        <v>9</v>
      </c>
      <c r="Q17" s="157"/>
      <c r="R17" s="145" t="s">
        <v>46</v>
      </c>
      <c r="S17" s="145"/>
      <c r="T17" s="145"/>
      <c r="U17" s="145"/>
      <c r="V17" s="145"/>
      <c r="W17" s="145"/>
      <c r="X17" s="145"/>
      <c r="Y17" s="145"/>
      <c r="Z17" s="145"/>
      <c r="AA17" s="158" t="s">
        <v>11</v>
      </c>
      <c r="AB17" s="145"/>
      <c r="AC17" s="159"/>
      <c r="AD17" s="159" t="s">
        <v>115</v>
      </c>
      <c r="AE17" s="145"/>
      <c r="AF17" s="158"/>
      <c r="AG17" s="158"/>
      <c r="AH17" s="158"/>
      <c r="AI17" s="146"/>
      <c r="AJ17" s="9"/>
      <c r="AK17" s="47"/>
    </row>
    <row r="18" spans="1:37" ht="15" customHeight="1" x14ac:dyDescent="0.2">
      <c r="A18" s="9"/>
      <c r="B18" s="56" t="s">
        <v>15</v>
      </c>
      <c r="C18" s="57"/>
      <c r="D18" s="58"/>
      <c r="E18" s="25"/>
      <c r="F18" s="25"/>
      <c r="G18" s="25"/>
      <c r="H18" s="25"/>
      <c r="I18" s="25"/>
      <c r="J18" s="47"/>
      <c r="K18" s="55"/>
      <c r="L18" s="55"/>
      <c r="M18" s="55"/>
      <c r="N18" s="27"/>
      <c r="O18" s="24"/>
      <c r="P18" s="160" t="s">
        <v>119</v>
      </c>
      <c r="Q18" s="161"/>
      <c r="R18" s="162" t="s">
        <v>48</v>
      </c>
      <c r="S18" s="162"/>
      <c r="T18" s="162"/>
      <c r="U18" s="162"/>
      <c r="V18" s="162"/>
      <c r="W18" s="162"/>
      <c r="X18" s="162"/>
      <c r="Y18" s="162"/>
      <c r="Z18" s="162"/>
      <c r="AA18" s="163" t="s">
        <v>49</v>
      </c>
      <c r="AB18" s="162"/>
      <c r="AC18" s="164"/>
      <c r="AD18" s="164" t="s">
        <v>116</v>
      </c>
      <c r="AE18" s="162"/>
      <c r="AF18" s="163"/>
      <c r="AG18" s="163"/>
      <c r="AH18" s="163"/>
      <c r="AI18" s="165"/>
      <c r="AJ18" s="9"/>
      <c r="AK18" s="47"/>
    </row>
    <row r="19" spans="1:37" ht="15" customHeight="1" x14ac:dyDescent="0.2">
      <c r="A19" s="9"/>
      <c r="B19" s="59" t="s">
        <v>16</v>
      </c>
      <c r="C19" s="60"/>
      <c r="D19" s="61"/>
      <c r="E19" s="62"/>
      <c r="F19" s="62"/>
      <c r="G19" s="62"/>
      <c r="H19" s="62"/>
      <c r="I19" s="62"/>
      <c r="J19" s="47"/>
      <c r="K19" s="63"/>
      <c r="L19" s="63"/>
      <c r="M19" s="63"/>
      <c r="N19" s="64"/>
      <c r="O19" s="24"/>
      <c r="P19" s="160" t="s">
        <v>120</v>
      </c>
      <c r="Q19" s="161"/>
      <c r="R19" s="162" t="s">
        <v>47</v>
      </c>
      <c r="S19" s="162"/>
      <c r="T19" s="162"/>
      <c r="U19" s="162"/>
      <c r="V19" s="162"/>
      <c r="W19" s="162"/>
      <c r="X19" s="162"/>
      <c r="Y19" s="162"/>
      <c r="Z19" s="162"/>
      <c r="AA19" s="163" t="s">
        <v>27</v>
      </c>
      <c r="AB19" s="162"/>
      <c r="AC19" s="164"/>
      <c r="AD19" s="164" t="s">
        <v>117</v>
      </c>
      <c r="AE19" s="162"/>
      <c r="AF19" s="163"/>
      <c r="AG19" s="163"/>
      <c r="AH19" s="163"/>
      <c r="AI19" s="165"/>
      <c r="AJ19" s="9"/>
      <c r="AK19" s="47"/>
    </row>
    <row r="20" spans="1:37" ht="15" customHeight="1" x14ac:dyDescent="0.2">
      <c r="A20" s="9"/>
      <c r="B20" s="65" t="s">
        <v>26</v>
      </c>
      <c r="C20" s="66"/>
      <c r="D20" s="67"/>
      <c r="E20" s="18">
        <f>SUM(E17:E19)</f>
        <v>33</v>
      </c>
      <c r="F20" s="18">
        <f>SUM(F17:F19)</f>
        <v>0</v>
      </c>
      <c r="G20" s="18">
        <f>SUM(G17:G19)</f>
        <v>9</v>
      </c>
      <c r="H20" s="18">
        <f>SUM(H17:H19)</f>
        <v>7</v>
      </c>
      <c r="I20" s="18">
        <f>SUM(I17:I19)</f>
        <v>61</v>
      </c>
      <c r="J20" s="47"/>
      <c r="K20" s="68">
        <f>PRODUCT((F20+G20)/E20)</f>
        <v>0.27272727272727271</v>
      </c>
      <c r="L20" s="68">
        <f>PRODUCT(H20/E20)</f>
        <v>0.21212121212121213</v>
      </c>
      <c r="M20" s="68">
        <f>PRODUCT(I20/E20)</f>
        <v>1.8484848484848484</v>
      </c>
      <c r="N20" s="45">
        <v>0.36299999999999999</v>
      </c>
      <c r="O20" s="24"/>
      <c r="P20" s="166" t="s">
        <v>10</v>
      </c>
      <c r="Q20" s="167"/>
      <c r="R20" s="167"/>
      <c r="S20" s="168"/>
      <c r="T20" s="168"/>
      <c r="U20" s="168"/>
      <c r="V20" s="168"/>
      <c r="W20" s="168"/>
      <c r="X20" s="168"/>
      <c r="Y20" s="168"/>
      <c r="Z20" s="168"/>
      <c r="AA20" s="168"/>
      <c r="AB20" s="169"/>
      <c r="AC20" s="168"/>
      <c r="AD20" s="168"/>
      <c r="AE20" s="170"/>
      <c r="AF20" s="168"/>
      <c r="AG20" s="168"/>
      <c r="AH20" s="169"/>
      <c r="AI20" s="171"/>
      <c r="AJ20" s="9"/>
      <c r="AK20" s="47"/>
    </row>
    <row r="21" spans="1:37" ht="15" customHeight="1" x14ac:dyDescent="0.25">
      <c r="A21" s="9"/>
      <c r="B21" s="49"/>
      <c r="C21" s="49"/>
      <c r="D21" s="49"/>
      <c r="E21" s="49"/>
      <c r="F21" s="49"/>
      <c r="G21" s="49"/>
      <c r="H21" s="49"/>
      <c r="I21" s="49"/>
      <c r="J21" s="47"/>
      <c r="K21" s="49"/>
      <c r="L21" s="49"/>
      <c r="M21" s="49"/>
      <c r="N21" s="48"/>
      <c r="O21" s="24"/>
      <c r="P21" s="47"/>
      <c r="Q21" s="50"/>
      <c r="R21" s="47"/>
      <c r="S21" s="47"/>
      <c r="T21" s="24"/>
      <c r="U21" s="24"/>
      <c r="V21" s="24"/>
      <c r="W21" s="24"/>
      <c r="X21" s="69"/>
      <c r="Y21" s="47"/>
      <c r="Z21" s="47"/>
      <c r="AA21" s="47"/>
      <c r="AB21" s="47"/>
      <c r="AC21" s="24"/>
      <c r="AD21" s="47"/>
      <c r="AE21" s="47"/>
      <c r="AF21" s="47"/>
      <c r="AG21" s="47"/>
      <c r="AH21" s="47"/>
      <c r="AI21" s="47"/>
      <c r="AJ21" s="9"/>
      <c r="AK21" s="24"/>
    </row>
    <row r="22" spans="1:37" ht="15" customHeight="1" x14ac:dyDescent="0.25">
      <c r="A22" s="9"/>
      <c r="B22" s="47" t="s">
        <v>51</v>
      </c>
      <c r="C22" s="47"/>
      <c r="D22" s="47" t="s">
        <v>52</v>
      </c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24"/>
      <c r="P22" s="47"/>
      <c r="Q22" s="50"/>
      <c r="R22" s="47"/>
      <c r="S22" s="47"/>
      <c r="T22" s="24"/>
      <c r="U22" s="24"/>
      <c r="V22" s="24"/>
      <c r="W22" s="24"/>
      <c r="X22" s="69"/>
      <c r="Y22" s="47"/>
      <c r="Z22" s="47"/>
      <c r="AA22" s="47"/>
      <c r="AB22" s="47"/>
      <c r="AC22" s="24"/>
      <c r="AD22" s="47"/>
      <c r="AE22" s="47"/>
      <c r="AF22" s="47"/>
      <c r="AG22" s="47"/>
      <c r="AH22" s="47"/>
      <c r="AI22" s="47"/>
      <c r="AJ22" s="9"/>
    </row>
    <row r="23" spans="1:37" ht="15" customHeight="1" x14ac:dyDescent="0.25">
      <c r="A23" s="9"/>
      <c r="B23" s="47"/>
      <c r="C23" s="47"/>
      <c r="D23" s="47" t="s">
        <v>55</v>
      </c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24"/>
      <c r="P23" s="47"/>
      <c r="Q23" s="50"/>
      <c r="R23" s="47"/>
      <c r="S23" s="47"/>
      <c r="T23" s="24"/>
      <c r="U23" s="24"/>
      <c r="V23" s="24"/>
      <c r="W23" s="24"/>
      <c r="X23" s="69"/>
      <c r="Y23" s="47"/>
      <c r="Z23" s="47"/>
      <c r="AA23" s="47"/>
      <c r="AB23" s="47"/>
      <c r="AC23" s="24"/>
      <c r="AD23" s="47"/>
      <c r="AE23" s="47"/>
      <c r="AF23" s="47"/>
      <c r="AG23" s="47"/>
      <c r="AH23" s="47"/>
      <c r="AI23" s="47"/>
      <c r="AJ23" s="9"/>
    </row>
    <row r="24" spans="1:37" ht="15" customHeight="1" x14ac:dyDescent="0.25">
      <c r="A24" s="9"/>
      <c r="B24" s="47"/>
      <c r="C24" s="47"/>
      <c r="D24" s="47" t="s">
        <v>53</v>
      </c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24"/>
      <c r="P24" s="47"/>
      <c r="Q24" s="50"/>
      <c r="R24" s="47"/>
      <c r="S24" s="47"/>
      <c r="T24" s="24"/>
      <c r="U24" s="24"/>
      <c r="V24" s="24"/>
      <c r="W24" s="24"/>
      <c r="X24" s="69"/>
      <c r="Y24" s="47"/>
      <c r="Z24" s="47"/>
      <c r="AA24" s="47"/>
      <c r="AB24" s="47"/>
      <c r="AC24" s="24"/>
      <c r="AD24" s="47"/>
      <c r="AE24" s="47"/>
      <c r="AF24" s="47"/>
      <c r="AG24" s="47"/>
      <c r="AH24" s="47"/>
      <c r="AI24" s="47"/>
      <c r="AJ24" s="9"/>
    </row>
    <row r="25" spans="1:37" ht="15" customHeight="1" x14ac:dyDescent="0.25">
      <c r="A25" s="9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24"/>
      <c r="P25" s="47"/>
      <c r="Q25" s="50"/>
      <c r="R25" s="47"/>
      <c r="S25" s="47"/>
      <c r="T25" s="24"/>
      <c r="U25" s="24"/>
      <c r="V25" s="24"/>
      <c r="W25" s="24"/>
      <c r="X25" s="69"/>
      <c r="Y25" s="47"/>
      <c r="Z25" s="47"/>
      <c r="AA25" s="47"/>
      <c r="AB25" s="47"/>
      <c r="AC25" s="24"/>
      <c r="AD25" s="47"/>
      <c r="AE25" s="47"/>
      <c r="AF25" s="47"/>
      <c r="AG25" s="47"/>
      <c r="AH25" s="47"/>
      <c r="AI25" s="47"/>
    </row>
    <row r="26" spans="1:37" ht="15" customHeight="1" x14ac:dyDescent="0.25">
      <c r="A26" s="9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24"/>
      <c r="P26" s="47"/>
      <c r="Q26" s="50"/>
      <c r="R26" s="47"/>
      <c r="S26" s="47"/>
      <c r="T26" s="24"/>
      <c r="U26" s="24"/>
      <c r="V26" s="24"/>
      <c r="W26" s="24"/>
      <c r="X26" s="69"/>
      <c r="Y26" s="6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24"/>
      <c r="P27" s="47"/>
      <c r="Q27" s="50"/>
      <c r="R27" s="47"/>
      <c r="S27" s="47"/>
      <c r="T27" s="24"/>
      <c r="U27" s="24"/>
      <c r="V27" s="24"/>
      <c r="W27" s="24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24"/>
      <c r="P28" s="47"/>
      <c r="Q28" s="50"/>
      <c r="R28" s="47"/>
      <c r="S28" s="47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24"/>
      <c r="P29" s="47"/>
      <c r="Q29" s="50"/>
      <c r="R29" s="47"/>
      <c r="S29" s="47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24"/>
      <c r="P30" s="47"/>
      <c r="Q30" s="50"/>
      <c r="R30" s="47"/>
      <c r="S30" s="47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24"/>
      <c r="P31" s="47"/>
      <c r="Q31" s="50"/>
      <c r="R31" s="47"/>
      <c r="S31" s="47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24"/>
      <c r="P32" s="47"/>
      <c r="Q32" s="50"/>
      <c r="R32" s="47"/>
      <c r="S32" s="47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4"/>
      <c r="P33" s="47"/>
      <c r="Q33" s="50"/>
      <c r="R33" s="47"/>
      <c r="S33" s="47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4"/>
      <c r="P34" s="47"/>
      <c r="Q34" s="50"/>
      <c r="R34" s="47"/>
      <c r="S34" s="47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4"/>
      <c r="P35" s="47"/>
      <c r="Q35" s="50"/>
      <c r="R35" s="47"/>
      <c r="S35" s="47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4"/>
      <c r="P36" s="47"/>
      <c r="Q36" s="50"/>
      <c r="R36" s="47"/>
      <c r="S36" s="47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4"/>
      <c r="P37" s="47"/>
      <c r="Q37" s="50"/>
      <c r="R37" s="47"/>
      <c r="S37" s="47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4"/>
      <c r="P38" s="47"/>
      <c r="Q38" s="50"/>
      <c r="R38" s="47"/>
      <c r="S38" s="47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4"/>
      <c r="P39" s="47"/>
      <c r="Q39" s="50"/>
      <c r="R39" s="47"/>
      <c r="S39" s="47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4"/>
      <c r="P40" s="47"/>
      <c r="Q40" s="50"/>
      <c r="R40" s="47"/>
      <c r="S40" s="47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4"/>
      <c r="P41" s="47"/>
      <c r="Q41" s="50"/>
      <c r="R41" s="47"/>
      <c r="S41" s="47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4"/>
      <c r="P42" s="47"/>
      <c r="Q42" s="50"/>
      <c r="R42" s="47"/>
      <c r="S42" s="47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4"/>
      <c r="P43" s="47"/>
      <c r="Q43" s="50"/>
      <c r="R43" s="47"/>
      <c r="S43" s="47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4"/>
      <c r="P44" s="47"/>
      <c r="Q44" s="50"/>
      <c r="R44" s="47"/>
      <c r="S44" s="47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4"/>
      <c r="P45" s="47"/>
      <c r="Q45" s="50"/>
      <c r="R45" s="47"/>
      <c r="S45" s="47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4"/>
      <c r="P46" s="47"/>
      <c r="Q46" s="50"/>
      <c r="R46" s="47"/>
      <c r="S46" s="47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4"/>
      <c r="P47" s="47"/>
      <c r="Q47" s="50"/>
      <c r="R47" s="47"/>
      <c r="S47" s="47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4"/>
      <c r="P48" s="47"/>
      <c r="Q48" s="50"/>
      <c r="R48" s="47"/>
      <c r="S48" s="47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4"/>
      <c r="P49" s="47"/>
      <c r="Q49" s="50"/>
      <c r="R49" s="47"/>
      <c r="S49" s="47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4"/>
      <c r="P50" s="47"/>
      <c r="Q50" s="50"/>
      <c r="R50" s="47"/>
      <c r="S50" s="47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4"/>
      <c r="P51" s="47"/>
      <c r="Q51" s="50"/>
      <c r="R51" s="47"/>
      <c r="S51" s="47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4"/>
      <c r="P52" s="47"/>
      <c r="Q52" s="50"/>
      <c r="R52" s="47"/>
      <c r="S52" s="47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4"/>
      <c r="P53" s="47"/>
      <c r="Q53" s="50"/>
      <c r="R53" s="47"/>
      <c r="S53" s="47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4"/>
      <c r="P54" s="47"/>
      <c r="Q54" s="50"/>
      <c r="R54" s="47"/>
      <c r="S54" s="47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4"/>
      <c r="P55" s="47"/>
      <c r="Q55" s="50"/>
      <c r="R55" s="47"/>
      <c r="S55" s="47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4"/>
      <c r="P56" s="47"/>
      <c r="Q56" s="50"/>
      <c r="R56" s="47"/>
      <c r="S56" s="47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4"/>
      <c r="P57" s="47"/>
      <c r="Q57" s="50"/>
      <c r="R57" s="47"/>
      <c r="S57" s="47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4"/>
      <c r="P58" s="47"/>
      <c r="Q58" s="50"/>
      <c r="R58" s="47"/>
      <c r="S58" s="47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4"/>
      <c r="P59" s="47"/>
      <c r="Q59" s="50"/>
      <c r="R59" s="47"/>
      <c r="S59" s="47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4"/>
      <c r="P60" s="47"/>
      <c r="Q60" s="50"/>
      <c r="R60" s="47"/>
      <c r="S60" s="47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4"/>
      <c r="P61" s="47"/>
      <c r="Q61" s="50"/>
      <c r="R61" s="47"/>
      <c r="S61" s="47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4"/>
      <c r="P62" s="47"/>
      <c r="Q62" s="50"/>
      <c r="R62" s="47"/>
      <c r="S62" s="47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4"/>
      <c r="P63" s="47"/>
      <c r="Q63" s="50"/>
      <c r="R63" s="47"/>
      <c r="S63" s="47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4"/>
      <c r="P64" s="47"/>
      <c r="Q64" s="50"/>
      <c r="R64" s="47"/>
      <c r="S64" s="47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6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4"/>
      <c r="P65" s="47"/>
      <c r="Q65" s="50"/>
      <c r="R65" s="47"/>
      <c r="S65" s="47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6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24"/>
      <c r="P66" s="47"/>
      <c r="Q66" s="50"/>
      <c r="R66" s="47"/>
      <c r="S66" s="47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6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24"/>
      <c r="P67" s="47"/>
      <c r="Q67" s="50"/>
      <c r="R67" s="47"/>
      <c r="S67" s="47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6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24"/>
      <c r="P68" s="47"/>
      <c r="Q68" s="50"/>
      <c r="R68" s="47"/>
      <c r="S68" s="47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6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4"/>
      <c r="P69" s="47"/>
      <c r="Q69" s="50"/>
      <c r="R69" s="47"/>
      <c r="S69" s="47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8"/>
    </row>
    <row r="70" spans="1:36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4"/>
      <c r="P70" s="47"/>
      <c r="Q70" s="50"/>
      <c r="R70" s="47"/>
      <c r="S70" s="47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8"/>
    </row>
    <row r="71" spans="1:36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24"/>
      <c r="P71" s="47"/>
      <c r="Q71" s="50"/>
      <c r="R71" s="47"/>
      <c r="S71" s="47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8"/>
    </row>
    <row r="72" spans="1:36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24"/>
      <c r="P72" s="47"/>
      <c r="Q72" s="50"/>
      <c r="R72" s="47"/>
      <c r="S72" s="47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35</v>
      </c>
      <c r="C1" s="3"/>
      <c r="D1" s="4"/>
      <c r="E1" s="5" t="s">
        <v>121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132" t="s">
        <v>54</v>
      </c>
      <c r="C2" s="83"/>
      <c r="D2" s="133"/>
      <c r="E2" s="13" t="s">
        <v>13</v>
      </c>
      <c r="F2" s="14"/>
      <c r="G2" s="14"/>
      <c r="H2" s="14"/>
      <c r="I2" s="20"/>
      <c r="J2" s="15"/>
      <c r="K2" s="123"/>
      <c r="L2" s="22" t="s">
        <v>122</v>
      </c>
      <c r="M2" s="14"/>
      <c r="N2" s="14"/>
      <c r="O2" s="21"/>
      <c r="P2" s="19"/>
      <c r="Q2" s="22" t="s">
        <v>123</v>
      </c>
      <c r="R2" s="14"/>
      <c r="S2" s="14"/>
      <c r="T2" s="14"/>
      <c r="U2" s="20"/>
      <c r="V2" s="21"/>
      <c r="W2" s="19"/>
      <c r="X2" s="134" t="s">
        <v>124</v>
      </c>
      <c r="Y2" s="135"/>
      <c r="Z2" s="136"/>
      <c r="AA2" s="13" t="s">
        <v>13</v>
      </c>
      <c r="AB2" s="14"/>
      <c r="AC2" s="14"/>
      <c r="AD2" s="14"/>
      <c r="AE2" s="20"/>
      <c r="AF2" s="15"/>
      <c r="AG2" s="123"/>
      <c r="AH2" s="22" t="s">
        <v>125</v>
      </c>
      <c r="AI2" s="14"/>
      <c r="AJ2" s="14"/>
      <c r="AK2" s="21"/>
      <c r="AL2" s="19"/>
      <c r="AM2" s="22" t="s">
        <v>123</v>
      </c>
      <c r="AN2" s="14"/>
      <c r="AO2" s="14"/>
      <c r="AP2" s="14"/>
      <c r="AQ2" s="20"/>
      <c r="AR2" s="21"/>
      <c r="AS2" s="13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7"/>
      <c r="L3" s="18" t="s">
        <v>5</v>
      </c>
      <c r="M3" s="18" t="s">
        <v>6</v>
      </c>
      <c r="N3" s="18" t="s">
        <v>126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7"/>
      <c r="AH3" s="18" t="s">
        <v>5</v>
      </c>
      <c r="AI3" s="18" t="s">
        <v>6</v>
      </c>
      <c r="AJ3" s="18" t="s">
        <v>126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5"/>
      <c r="C4" s="31"/>
      <c r="D4" s="43"/>
      <c r="E4" s="25"/>
      <c r="F4" s="25"/>
      <c r="G4" s="25"/>
      <c r="H4" s="29"/>
      <c r="I4" s="25"/>
      <c r="J4" s="44"/>
      <c r="K4" s="28"/>
      <c r="L4" s="120"/>
      <c r="M4" s="18"/>
      <c r="N4" s="18"/>
      <c r="O4" s="18"/>
      <c r="P4" s="24"/>
      <c r="Q4" s="25"/>
      <c r="R4" s="25"/>
      <c r="S4" s="29"/>
      <c r="T4" s="25"/>
      <c r="U4" s="25"/>
      <c r="V4" s="138"/>
      <c r="W4" s="28"/>
      <c r="X4" s="25">
        <v>1999</v>
      </c>
      <c r="Y4" s="31" t="s">
        <v>36</v>
      </c>
      <c r="Z4" s="43" t="s">
        <v>41</v>
      </c>
      <c r="AA4" s="25"/>
      <c r="AB4" s="25"/>
      <c r="AC4" s="25"/>
      <c r="AD4" s="29"/>
      <c r="AE4" s="25"/>
      <c r="AF4" s="44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9"/>
      <c r="AS4" s="140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5">
        <v>2000</v>
      </c>
      <c r="C5" s="31" t="s">
        <v>42</v>
      </c>
      <c r="D5" s="43" t="s">
        <v>41</v>
      </c>
      <c r="E5" s="25">
        <v>26</v>
      </c>
      <c r="F5" s="25">
        <v>0</v>
      </c>
      <c r="G5" s="25">
        <v>5</v>
      </c>
      <c r="H5" s="29">
        <v>33</v>
      </c>
      <c r="I5" s="25">
        <v>170</v>
      </c>
      <c r="J5" s="44">
        <v>0.76923076923076927</v>
      </c>
      <c r="K5" s="28">
        <v>221</v>
      </c>
      <c r="L5" s="120"/>
      <c r="M5" s="18"/>
      <c r="N5" s="18"/>
      <c r="O5" s="25" t="s">
        <v>36</v>
      </c>
      <c r="P5" s="24"/>
      <c r="Q5" s="25"/>
      <c r="R5" s="25"/>
      <c r="S5" s="29"/>
      <c r="T5" s="25"/>
      <c r="U5" s="25"/>
      <c r="V5" s="138"/>
      <c r="W5" s="28"/>
      <c r="X5" s="25"/>
      <c r="Y5" s="31"/>
      <c r="Z5" s="43"/>
      <c r="AA5" s="25"/>
      <c r="AB5" s="25"/>
      <c r="AC5" s="25"/>
      <c r="AD5" s="29"/>
      <c r="AE5" s="25"/>
      <c r="AF5" s="44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9"/>
      <c r="AS5" s="140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5">
        <v>2001</v>
      </c>
      <c r="C6" s="31" t="s">
        <v>43</v>
      </c>
      <c r="D6" s="43" t="s">
        <v>41</v>
      </c>
      <c r="E6" s="25">
        <v>26</v>
      </c>
      <c r="F6" s="25">
        <v>1</v>
      </c>
      <c r="G6" s="25">
        <v>5</v>
      </c>
      <c r="H6" s="29">
        <v>33</v>
      </c>
      <c r="I6" s="25">
        <v>149</v>
      </c>
      <c r="J6" s="44">
        <v>0.71291866028708128</v>
      </c>
      <c r="K6" s="28">
        <v>209</v>
      </c>
      <c r="L6" s="120"/>
      <c r="M6" s="18"/>
      <c r="N6" s="18"/>
      <c r="O6" s="18" t="s">
        <v>131</v>
      </c>
      <c r="P6" s="24"/>
      <c r="Q6" s="25"/>
      <c r="R6" s="25"/>
      <c r="S6" s="29"/>
      <c r="T6" s="25"/>
      <c r="U6" s="25"/>
      <c r="V6" s="138"/>
      <c r="W6" s="28"/>
      <c r="X6" s="25"/>
      <c r="Y6" s="31"/>
      <c r="Z6" s="43"/>
      <c r="AA6" s="25"/>
      <c r="AB6" s="25"/>
      <c r="AC6" s="25"/>
      <c r="AD6" s="29"/>
      <c r="AE6" s="25"/>
      <c r="AF6" s="44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9"/>
      <c r="AS6" s="140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5">
        <v>2002</v>
      </c>
      <c r="C7" s="31" t="s">
        <v>44</v>
      </c>
      <c r="D7" s="43" t="s">
        <v>41</v>
      </c>
      <c r="E7" s="25">
        <v>22</v>
      </c>
      <c r="F7" s="25">
        <v>0</v>
      </c>
      <c r="G7" s="25">
        <v>4</v>
      </c>
      <c r="H7" s="29">
        <v>24</v>
      </c>
      <c r="I7" s="25">
        <v>104</v>
      </c>
      <c r="J7" s="44">
        <v>0.65408805031446537</v>
      </c>
      <c r="K7" s="28">
        <v>159</v>
      </c>
      <c r="L7" s="120"/>
      <c r="M7" s="18"/>
      <c r="N7" s="18"/>
      <c r="O7" s="18"/>
      <c r="P7" s="24"/>
      <c r="Q7" s="25">
        <v>2</v>
      </c>
      <c r="R7" s="25">
        <v>0</v>
      </c>
      <c r="S7" s="29">
        <v>0</v>
      </c>
      <c r="T7" s="25">
        <v>0</v>
      </c>
      <c r="U7" s="25">
        <v>12</v>
      </c>
      <c r="V7" s="138">
        <v>0.70599999999999996</v>
      </c>
      <c r="W7" s="28">
        <v>17</v>
      </c>
      <c r="X7" s="25"/>
      <c r="Y7" s="31"/>
      <c r="Z7" s="43"/>
      <c r="AA7" s="25"/>
      <c r="AB7" s="25"/>
      <c r="AC7" s="25"/>
      <c r="AD7" s="29"/>
      <c r="AE7" s="25"/>
      <c r="AF7" s="44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9"/>
      <c r="AS7" s="140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5">
        <v>2003</v>
      </c>
      <c r="C8" s="31" t="s">
        <v>43</v>
      </c>
      <c r="D8" s="43" t="s">
        <v>41</v>
      </c>
      <c r="E8" s="25">
        <v>22</v>
      </c>
      <c r="F8" s="25">
        <v>0</v>
      </c>
      <c r="G8" s="25">
        <v>7</v>
      </c>
      <c r="H8" s="29">
        <v>23</v>
      </c>
      <c r="I8" s="25">
        <v>140</v>
      </c>
      <c r="J8" s="44">
        <v>0.7407407407407407</v>
      </c>
      <c r="K8" s="28">
        <v>189</v>
      </c>
      <c r="L8" s="120"/>
      <c r="M8" s="18"/>
      <c r="N8" s="18"/>
      <c r="O8" s="18" t="s">
        <v>131</v>
      </c>
      <c r="P8" s="24"/>
      <c r="Q8" s="25">
        <v>2</v>
      </c>
      <c r="R8" s="25">
        <v>0</v>
      </c>
      <c r="S8" s="29">
        <v>0</v>
      </c>
      <c r="T8" s="25">
        <v>0</v>
      </c>
      <c r="U8" s="25">
        <v>7</v>
      </c>
      <c r="V8" s="138">
        <v>0.53800000000000003</v>
      </c>
      <c r="W8" s="28">
        <v>13</v>
      </c>
      <c r="X8" s="25"/>
      <c r="Y8" s="31"/>
      <c r="Z8" s="43"/>
      <c r="AA8" s="25"/>
      <c r="AB8" s="25"/>
      <c r="AC8" s="25"/>
      <c r="AD8" s="29"/>
      <c r="AE8" s="25"/>
      <c r="AF8" s="44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9"/>
      <c r="AS8" s="140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ht="14.25" x14ac:dyDescent="0.2">
      <c r="A9" s="47"/>
      <c r="B9" s="77" t="s">
        <v>127</v>
      </c>
      <c r="C9" s="78"/>
      <c r="D9" s="76"/>
      <c r="E9" s="79">
        <f>SUM(E4:E8)</f>
        <v>96</v>
      </c>
      <c r="F9" s="79">
        <f>SUM(F4:F8)</f>
        <v>1</v>
      </c>
      <c r="G9" s="79">
        <f>SUM(G4:G8)</f>
        <v>21</v>
      </c>
      <c r="H9" s="79">
        <f>SUM(H4:H8)</f>
        <v>113</v>
      </c>
      <c r="I9" s="79">
        <f>SUM(I4:I8)</f>
        <v>563</v>
      </c>
      <c r="J9" s="141">
        <f>PRODUCT(I9/K9)</f>
        <v>0.7236503856041131</v>
      </c>
      <c r="K9" s="123">
        <f>SUM(K4:K8)</f>
        <v>778</v>
      </c>
      <c r="L9" s="22"/>
      <c r="M9" s="20"/>
      <c r="N9" s="142"/>
      <c r="O9" s="143"/>
      <c r="P9" s="24"/>
      <c r="Q9" s="79">
        <f>SUM(Q4:Q8)</f>
        <v>4</v>
      </c>
      <c r="R9" s="79">
        <f>SUM(R4:R8)</f>
        <v>0</v>
      </c>
      <c r="S9" s="79">
        <f>SUM(S4:S8)</f>
        <v>0</v>
      </c>
      <c r="T9" s="79">
        <f>SUM(T4:T8)</f>
        <v>0</v>
      </c>
      <c r="U9" s="79">
        <f>SUM(U4:U8)</f>
        <v>19</v>
      </c>
      <c r="V9" s="141">
        <f>PRODUCT(U9/W9)</f>
        <v>0.6333333333333333</v>
      </c>
      <c r="W9" s="123">
        <f>SUM(W4:W8)</f>
        <v>30</v>
      </c>
      <c r="X9" s="16" t="s">
        <v>127</v>
      </c>
      <c r="Y9" s="17"/>
      <c r="Z9" s="15"/>
      <c r="AA9" s="79">
        <f>SUM(AA4:AA8)</f>
        <v>0</v>
      </c>
      <c r="AB9" s="79">
        <f>SUM(AB4:AB8)</f>
        <v>0</v>
      </c>
      <c r="AC9" s="79">
        <f>SUM(AC4:AC8)</f>
        <v>0</v>
      </c>
      <c r="AD9" s="79">
        <f>SUM(AD4:AD8)</f>
        <v>0</v>
      </c>
      <c r="AE9" s="79">
        <f>SUM(AE4:AE8)</f>
        <v>0</v>
      </c>
      <c r="AF9" s="141">
        <v>0</v>
      </c>
      <c r="AG9" s="123">
        <f>SUM(AG4:AG8)</f>
        <v>0</v>
      </c>
      <c r="AH9" s="22"/>
      <c r="AI9" s="20"/>
      <c r="AJ9" s="142"/>
      <c r="AK9" s="143"/>
      <c r="AL9" s="24"/>
      <c r="AM9" s="79">
        <f>SUM(AM4:AM8)</f>
        <v>0</v>
      </c>
      <c r="AN9" s="79">
        <f>SUM(AN4:AN8)</f>
        <v>0</v>
      </c>
      <c r="AO9" s="79">
        <f>SUM(AO4:AO8)</f>
        <v>0</v>
      </c>
      <c r="AP9" s="79">
        <f>SUM(AP4:AP8)</f>
        <v>0</v>
      </c>
      <c r="AQ9" s="79">
        <f>SUM(AQ4:AQ8)</f>
        <v>0</v>
      </c>
      <c r="AR9" s="141">
        <v>0</v>
      </c>
      <c r="AS9" s="137">
        <f>SUM(AS4:AS8)</f>
        <v>0</v>
      </c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8"/>
      <c r="K10" s="28"/>
      <c r="L10" s="24"/>
      <c r="M10" s="24"/>
      <c r="N10" s="24"/>
      <c r="O10" s="24"/>
      <c r="P10" s="47"/>
      <c r="Q10" s="47"/>
      <c r="R10" s="50"/>
      <c r="S10" s="47"/>
      <c r="T10" s="47"/>
      <c r="U10" s="24"/>
      <c r="V10" s="24"/>
      <c r="W10" s="28"/>
      <c r="X10" s="47"/>
      <c r="Y10" s="47"/>
      <c r="Z10" s="47"/>
      <c r="AA10" s="47"/>
      <c r="AB10" s="47"/>
      <c r="AC10" s="47"/>
      <c r="AD10" s="47"/>
      <c r="AE10" s="47"/>
      <c r="AF10" s="48"/>
      <c r="AG10" s="28"/>
      <c r="AH10" s="24"/>
      <c r="AI10" s="24"/>
      <c r="AJ10" s="24"/>
      <c r="AK10" s="24"/>
      <c r="AL10" s="47"/>
      <c r="AM10" s="47"/>
      <c r="AN10" s="50"/>
      <c r="AO10" s="47"/>
      <c r="AP10" s="47"/>
      <c r="AQ10" s="24"/>
      <c r="AR10" s="24"/>
      <c r="AS10" s="28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144" t="s">
        <v>128</v>
      </c>
      <c r="C11" s="145"/>
      <c r="D11" s="146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28</v>
      </c>
      <c r="M11" s="18" t="s">
        <v>29</v>
      </c>
      <c r="N11" s="18" t="s">
        <v>129</v>
      </c>
      <c r="O11" s="18" t="s">
        <v>130</v>
      </c>
      <c r="Q11" s="50"/>
      <c r="R11" s="50" t="s">
        <v>51</v>
      </c>
      <c r="S11" s="50"/>
      <c r="T11" s="47" t="s">
        <v>52</v>
      </c>
      <c r="U11" s="24"/>
      <c r="V11" s="28"/>
      <c r="W11" s="28"/>
      <c r="X11" s="147"/>
      <c r="Y11" s="147"/>
      <c r="Z11" s="147"/>
      <c r="AA11" s="147"/>
      <c r="AB11" s="147"/>
      <c r="AC11" s="50"/>
      <c r="AD11" s="50"/>
      <c r="AE11" s="50"/>
      <c r="AF11" s="47"/>
      <c r="AG11" s="47"/>
      <c r="AH11" s="47"/>
      <c r="AI11" s="47"/>
      <c r="AJ11" s="47"/>
      <c r="AK11" s="47"/>
      <c r="AM11" s="28"/>
      <c r="AN11" s="147"/>
      <c r="AO11" s="147"/>
      <c r="AP11" s="147"/>
      <c r="AQ11" s="147"/>
      <c r="AR11" s="147"/>
      <c r="AS11" s="1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52" t="s">
        <v>12</v>
      </c>
      <c r="C12" s="12"/>
      <c r="D12" s="54"/>
      <c r="E12" s="148">
        <v>33</v>
      </c>
      <c r="F12" s="148">
        <v>0</v>
      </c>
      <c r="G12" s="148">
        <v>9</v>
      </c>
      <c r="H12" s="148">
        <v>7</v>
      </c>
      <c r="I12" s="148">
        <v>61</v>
      </c>
      <c r="J12" s="149">
        <v>0.36299999999999999</v>
      </c>
      <c r="K12" s="47">
        <f>PRODUCT(I12/J12)</f>
        <v>168.04407713498622</v>
      </c>
      <c r="L12" s="150">
        <f t="shared" ref="L12:L13" si="0">PRODUCT((F12+G12)/E12)</f>
        <v>0.27272727272727271</v>
      </c>
      <c r="M12" s="150">
        <f t="shared" ref="M12:M13" si="1">PRODUCT(H12/E12)</f>
        <v>0.21212121212121213</v>
      </c>
      <c r="N12" s="150">
        <f t="shared" ref="N12:N13" si="2">PRODUCT((F12+G12+H12)/E12)</f>
        <v>0.48484848484848486</v>
      </c>
      <c r="O12" s="150">
        <f t="shared" ref="O12:O13" si="3">PRODUCT(I12/E12)</f>
        <v>1.8484848484848484</v>
      </c>
      <c r="Q12" s="50"/>
      <c r="R12" s="50"/>
      <c r="S12" s="50"/>
      <c r="T12" s="47" t="s">
        <v>55</v>
      </c>
      <c r="U12" s="47"/>
      <c r="V12" s="47"/>
      <c r="W12" s="47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47"/>
      <c r="AL12" s="47"/>
      <c r="AM12" s="47"/>
      <c r="AN12" s="50"/>
      <c r="AO12" s="50"/>
      <c r="AP12" s="50"/>
      <c r="AQ12" s="50"/>
      <c r="AR12" s="50"/>
      <c r="AS12" s="50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151" t="s">
        <v>54</v>
      </c>
      <c r="C13" s="152"/>
      <c r="D13" s="153"/>
      <c r="E13" s="148">
        <f>PRODUCT(E9+Q9)</f>
        <v>100</v>
      </c>
      <c r="F13" s="148">
        <f>PRODUCT(F9+R9)</f>
        <v>1</v>
      </c>
      <c r="G13" s="148">
        <f>PRODUCT(G9+S9)</f>
        <v>21</v>
      </c>
      <c r="H13" s="148">
        <f>PRODUCT(H9+T9)</f>
        <v>113</v>
      </c>
      <c r="I13" s="148">
        <f>PRODUCT(I9+U9)</f>
        <v>582</v>
      </c>
      <c r="J13" s="149">
        <v>0</v>
      </c>
      <c r="K13" s="47">
        <f>PRODUCT(K9+W9)</f>
        <v>808</v>
      </c>
      <c r="L13" s="150">
        <f t="shared" si="0"/>
        <v>0.22</v>
      </c>
      <c r="M13" s="150">
        <f t="shared" si="1"/>
        <v>1.1299999999999999</v>
      </c>
      <c r="N13" s="150">
        <f t="shared" si="2"/>
        <v>1.35</v>
      </c>
      <c r="O13" s="150">
        <f t="shared" si="3"/>
        <v>5.82</v>
      </c>
      <c r="Q13" s="50"/>
      <c r="R13" s="50"/>
      <c r="S13" s="50"/>
      <c r="T13" s="47" t="s">
        <v>53</v>
      </c>
      <c r="U13" s="47"/>
      <c r="V13" s="47"/>
      <c r="W13" s="47"/>
      <c r="X13" s="47"/>
      <c r="Y13" s="47"/>
      <c r="Z13" s="47"/>
      <c r="AA13" s="47"/>
      <c r="AB13" s="47"/>
      <c r="AC13" s="50"/>
      <c r="AD13" s="50"/>
      <c r="AE13" s="50"/>
      <c r="AF13" s="50"/>
      <c r="AG13" s="50"/>
      <c r="AH13" s="50"/>
      <c r="AI13" s="50"/>
      <c r="AJ13" s="50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34" t="s">
        <v>124</v>
      </c>
      <c r="C14" s="154"/>
      <c r="D14" s="35"/>
      <c r="E14" s="148">
        <f>PRODUCT(AA9+AM9)</f>
        <v>0</v>
      </c>
      <c r="F14" s="148">
        <f>PRODUCT(AB9+AN9)</f>
        <v>0</v>
      </c>
      <c r="G14" s="148">
        <f>PRODUCT(AC9+AO9)</f>
        <v>0</v>
      </c>
      <c r="H14" s="148">
        <f>PRODUCT(AD9+AP9)</f>
        <v>0</v>
      </c>
      <c r="I14" s="148">
        <f>PRODUCT(AE9+AQ9)</f>
        <v>0</v>
      </c>
      <c r="J14" s="149">
        <v>0</v>
      </c>
      <c r="K14" s="24">
        <f>PRODUCT(AG9+AS9)</f>
        <v>0</v>
      </c>
      <c r="L14" s="150">
        <v>0</v>
      </c>
      <c r="M14" s="150">
        <v>0</v>
      </c>
      <c r="N14" s="150">
        <v>0</v>
      </c>
      <c r="O14" s="150">
        <v>0</v>
      </c>
      <c r="Q14" s="50"/>
      <c r="R14" s="50"/>
      <c r="S14" s="47"/>
      <c r="T14" s="47"/>
      <c r="U14" s="24"/>
      <c r="V14" s="24"/>
      <c r="W14" s="47"/>
      <c r="X14" s="47"/>
      <c r="Y14" s="47"/>
      <c r="Z14" s="47"/>
      <c r="AA14" s="47"/>
      <c r="AB14" s="47"/>
      <c r="AC14" s="50"/>
      <c r="AD14" s="50"/>
      <c r="AE14" s="50"/>
      <c r="AF14" s="50"/>
      <c r="AG14" s="50"/>
      <c r="AH14" s="50"/>
      <c r="AI14" s="50"/>
      <c r="AJ14" s="50"/>
      <c r="AK14" s="47"/>
      <c r="AL14" s="24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155" t="s">
        <v>127</v>
      </c>
      <c r="C15" s="107"/>
      <c r="D15" s="156"/>
      <c r="E15" s="148">
        <f>SUM(E12:E14)</f>
        <v>133</v>
      </c>
      <c r="F15" s="148">
        <f t="shared" ref="F15:I15" si="4">SUM(F12:F14)</f>
        <v>1</v>
      </c>
      <c r="G15" s="148">
        <f t="shared" si="4"/>
        <v>30</v>
      </c>
      <c r="H15" s="148">
        <f t="shared" si="4"/>
        <v>120</v>
      </c>
      <c r="I15" s="148">
        <f t="shared" si="4"/>
        <v>643</v>
      </c>
      <c r="J15" s="149">
        <f>PRODUCT(I15/K15)</f>
        <v>0.65878172416907521</v>
      </c>
      <c r="K15" s="47">
        <f>SUM(K12:K14)</f>
        <v>976.0440771349862</v>
      </c>
      <c r="L15" s="150">
        <f>PRODUCT((F15+G15)/E15)</f>
        <v>0.23308270676691728</v>
      </c>
      <c r="M15" s="150">
        <f>PRODUCT(H15/E15)</f>
        <v>0.90225563909774431</v>
      </c>
      <c r="N15" s="150">
        <f>PRODUCT((F15+G15+H15)/E15)</f>
        <v>1.1353383458646618</v>
      </c>
      <c r="O15" s="150">
        <f>PRODUCT(I15/E15)</f>
        <v>4.8345864661654137</v>
      </c>
      <c r="Q15" s="24"/>
      <c r="R15" s="24"/>
      <c r="S15" s="2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50"/>
      <c r="AJ15" s="50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47"/>
      <c r="C16" s="47"/>
      <c r="D16" s="47"/>
      <c r="E16" s="24"/>
      <c r="F16" s="24"/>
      <c r="G16" s="24"/>
      <c r="H16" s="24"/>
      <c r="I16" s="24"/>
      <c r="J16" s="47"/>
      <c r="K16" s="47"/>
      <c r="L16" s="24"/>
      <c r="M16" s="24"/>
      <c r="N16" s="24"/>
      <c r="O16" s="24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50"/>
      <c r="AJ16" s="50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ht="14.25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50"/>
      <c r="AJ17" s="50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ht="14.25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50"/>
      <c r="AJ18" s="50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50"/>
      <c r="AJ19" s="50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50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J54" s="47"/>
      <c r="K54" s="47"/>
      <c r="L54"/>
      <c r="M54"/>
      <c r="N54"/>
      <c r="O54"/>
      <c r="P54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50"/>
      <c r="AJ54" s="50"/>
      <c r="AK54" s="47"/>
      <c r="AL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J55" s="47"/>
      <c r="K55" s="47"/>
      <c r="L55"/>
      <c r="M55"/>
      <c r="N55"/>
      <c r="O55"/>
      <c r="P55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50"/>
      <c r="AJ55" s="50"/>
      <c r="AK55" s="47"/>
      <c r="AL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J56" s="47"/>
      <c r="K56" s="47"/>
      <c r="L56"/>
      <c r="M56"/>
      <c r="N56"/>
      <c r="O56"/>
      <c r="P56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50"/>
      <c r="AJ56" s="50"/>
      <c r="AK56" s="47"/>
      <c r="AL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50"/>
      <c r="AJ57" s="50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50"/>
      <c r="AJ58" s="50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50"/>
      <c r="AJ59" s="50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50"/>
      <c r="AJ60" s="50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24"/>
      <c r="R88" s="24"/>
      <c r="S88" s="2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50"/>
      <c r="AJ88" s="50"/>
      <c r="AK88" s="47"/>
      <c r="AL88" s="24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24"/>
      <c r="R89" s="24"/>
      <c r="S89" s="2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50"/>
      <c r="AJ89" s="50"/>
      <c r="AK89" s="47"/>
      <c r="AL89" s="24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24"/>
      <c r="R90" s="24"/>
      <c r="S90" s="2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50"/>
      <c r="AJ90" s="50"/>
      <c r="AK90" s="47"/>
      <c r="AL90" s="24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50"/>
      <c r="AJ91" s="50"/>
      <c r="AK91" s="47"/>
      <c r="AL91" s="24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50"/>
      <c r="AJ92" s="50"/>
      <c r="AK92" s="47"/>
      <c r="AL92" s="24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50"/>
      <c r="AJ93" s="50"/>
      <c r="AK93" s="47"/>
      <c r="AL93" s="24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50"/>
      <c r="AJ94" s="50"/>
      <c r="AK94" s="47"/>
      <c r="AL94" s="24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50"/>
      <c r="AJ95" s="50"/>
      <c r="AK95" s="47"/>
      <c r="AL95" s="24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50"/>
      <c r="AJ96" s="50"/>
      <c r="AK96" s="47"/>
      <c r="AL96" s="24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50"/>
      <c r="AJ97" s="50"/>
      <c r="AK97" s="47"/>
      <c r="AL97" s="24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50"/>
      <c r="AJ98" s="50"/>
      <c r="AK98" s="47"/>
      <c r="AL98" s="24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4"/>
      <c r="R172" s="24"/>
      <c r="S172" s="24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47"/>
      <c r="AL173" s="24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47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47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47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47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47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47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24"/>
      <c r="AL180" s="24"/>
    </row>
    <row r="181" spans="12:38" x14ac:dyDescent="0.25">
      <c r="R181" s="28"/>
      <c r="S181" s="28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</row>
    <row r="182" spans="12:38" x14ac:dyDescent="0.25">
      <c r="R182" s="28"/>
      <c r="S182" s="28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</row>
    <row r="183" spans="12:38" x14ac:dyDescent="0.25">
      <c r="R183" s="28"/>
      <c r="S183" s="28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</row>
    <row r="184" spans="12:38" x14ac:dyDescent="0.25">
      <c r="L184"/>
      <c r="M184"/>
      <c r="N184"/>
      <c r="O184"/>
      <c r="P184"/>
      <c r="R184" s="28"/>
      <c r="S184" s="28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ht="14.25" x14ac:dyDescent="0.2">
      <c r="L209"/>
      <c r="M209"/>
      <c r="N209"/>
      <c r="O209"/>
      <c r="P20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ht="14.25" x14ac:dyDescent="0.2">
      <c r="L210"/>
      <c r="M210"/>
      <c r="N210"/>
      <c r="O210"/>
      <c r="P21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ht="14.25" x14ac:dyDescent="0.2">
      <c r="L211"/>
      <c r="M211"/>
      <c r="N211"/>
      <c r="O211"/>
      <c r="P211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ht="14.25" x14ac:dyDescent="0.2">
      <c r="L212"/>
      <c r="M212"/>
      <c r="N212"/>
      <c r="O212"/>
      <c r="P212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140625" style="71" customWidth="1"/>
    <col min="3" max="3" width="24.140625" style="70" customWidth="1"/>
    <col min="4" max="4" width="10.5703125" style="129" customWidth="1"/>
    <col min="5" max="5" width="8" style="129" customWidth="1"/>
    <col min="6" max="6" width="0.7109375" style="28" customWidth="1"/>
    <col min="7" max="11" width="5.28515625" style="70" customWidth="1"/>
    <col min="12" max="12" width="6.140625" style="70" customWidth="1"/>
    <col min="13" max="16" width="5.28515625" style="70" customWidth="1"/>
    <col min="17" max="21" width="6.7109375" style="130" customWidth="1"/>
    <col min="22" max="22" width="11.140625" style="70" customWidth="1"/>
    <col min="23" max="23" width="22.140625" style="129" customWidth="1"/>
    <col min="24" max="24" width="9.7109375" style="70" customWidth="1"/>
    <col min="25" max="30" width="9.140625" style="131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82" t="s">
        <v>56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4"/>
      <c r="R1" s="84"/>
      <c r="S1" s="84"/>
      <c r="T1" s="84"/>
      <c r="U1" s="84"/>
      <c r="V1" s="83"/>
      <c r="W1" s="85"/>
      <c r="X1" s="72"/>
      <c r="Y1" s="86"/>
      <c r="Z1" s="86"/>
      <c r="AA1" s="86"/>
      <c r="AB1" s="86"/>
      <c r="AC1" s="86"/>
      <c r="AD1" s="86"/>
    </row>
    <row r="2" spans="1:30" x14ac:dyDescent="0.25">
      <c r="A2" s="1"/>
      <c r="B2" s="10" t="s">
        <v>35</v>
      </c>
      <c r="C2" s="74" t="s">
        <v>121</v>
      </c>
      <c r="D2" s="75"/>
      <c r="E2" s="11"/>
      <c r="F2" s="87"/>
      <c r="G2" s="75"/>
      <c r="H2" s="11"/>
      <c r="I2" s="11"/>
      <c r="J2" s="11"/>
      <c r="K2" s="11"/>
      <c r="L2" s="11"/>
      <c r="M2" s="11"/>
      <c r="N2" s="11"/>
      <c r="O2" s="11"/>
      <c r="P2" s="11"/>
      <c r="Q2" s="88"/>
      <c r="R2" s="88"/>
      <c r="S2" s="88"/>
      <c r="T2" s="88"/>
      <c r="U2" s="88"/>
      <c r="V2" s="11"/>
      <c r="W2" s="75"/>
      <c r="X2" s="29"/>
      <c r="Y2" s="86"/>
      <c r="Z2" s="86"/>
      <c r="AA2" s="86"/>
      <c r="AB2" s="86"/>
      <c r="AC2" s="86"/>
      <c r="AD2" s="86"/>
    </row>
    <row r="3" spans="1:30" x14ac:dyDescent="0.25">
      <c r="A3" s="1"/>
      <c r="B3" s="81" t="s">
        <v>57</v>
      </c>
      <c r="C3" s="16" t="s">
        <v>58</v>
      </c>
      <c r="D3" s="77" t="s">
        <v>59</v>
      </c>
      <c r="E3" s="80" t="s">
        <v>1</v>
      </c>
      <c r="F3" s="89"/>
      <c r="G3" s="79" t="s">
        <v>60</v>
      </c>
      <c r="H3" s="76" t="s">
        <v>61</v>
      </c>
      <c r="I3" s="76" t="s">
        <v>33</v>
      </c>
      <c r="J3" s="78" t="s">
        <v>62</v>
      </c>
      <c r="K3" s="78" t="s">
        <v>63</v>
      </c>
      <c r="L3" s="78" t="s">
        <v>64</v>
      </c>
      <c r="M3" s="79" t="s">
        <v>65</v>
      </c>
      <c r="N3" s="79" t="s">
        <v>32</v>
      </c>
      <c r="O3" s="76" t="s">
        <v>66</v>
      </c>
      <c r="P3" s="79" t="s">
        <v>61</v>
      </c>
      <c r="Q3" s="90" t="s">
        <v>17</v>
      </c>
      <c r="R3" s="90">
        <v>1</v>
      </c>
      <c r="S3" s="90">
        <v>2</v>
      </c>
      <c r="T3" s="90">
        <v>3</v>
      </c>
      <c r="U3" s="90" t="s">
        <v>67</v>
      </c>
      <c r="V3" s="78" t="s">
        <v>22</v>
      </c>
      <c r="W3" s="77" t="s">
        <v>68</v>
      </c>
      <c r="X3" s="77" t="s">
        <v>69</v>
      </c>
      <c r="Y3" s="86"/>
      <c r="Z3" s="86"/>
      <c r="AA3" s="86"/>
      <c r="AB3" s="86"/>
      <c r="AC3" s="86"/>
      <c r="AD3" s="86"/>
    </row>
    <row r="4" spans="1:30" x14ac:dyDescent="0.25">
      <c r="A4" s="1"/>
      <c r="B4" s="91" t="s">
        <v>70</v>
      </c>
      <c r="C4" s="92" t="s">
        <v>71</v>
      </c>
      <c r="D4" s="93" t="s">
        <v>72</v>
      </c>
      <c r="E4" s="94"/>
      <c r="F4" s="95"/>
      <c r="G4" s="96"/>
      <c r="H4" s="97"/>
      <c r="I4" s="96">
        <v>1</v>
      </c>
      <c r="J4" s="98"/>
      <c r="K4" s="98"/>
      <c r="L4" s="99"/>
      <c r="M4" s="98">
        <v>1</v>
      </c>
      <c r="N4" s="96"/>
      <c r="O4" s="97"/>
      <c r="P4" s="97"/>
      <c r="Q4" s="100"/>
      <c r="R4" s="100"/>
      <c r="S4" s="100"/>
      <c r="T4" s="100"/>
      <c r="U4" s="100"/>
      <c r="V4" s="101"/>
      <c r="W4" s="92" t="s">
        <v>73</v>
      </c>
      <c r="X4" s="102" t="s">
        <v>74</v>
      </c>
      <c r="Y4" s="86"/>
      <c r="Z4" s="86"/>
      <c r="AA4" s="86"/>
      <c r="AB4" s="86"/>
      <c r="AC4" s="86"/>
      <c r="AD4" s="86"/>
    </row>
    <row r="5" spans="1:30" x14ac:dyDescent="0.25">
      <c r="A5" s="9"/>
      <c r="B5" s="103"/>
      <c r="C5" s="104"/>
      <c r="D5" s="105"/>
      <c r="E5" s="106"/>
      <c r="F5" s="107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8"/>
      <c r="R5" s="108"/>
      <c r="S5" s="108"/>
      <c r="T5" s="108"/>
      <c r="U5" s="108"/>
      <c r="V5" s="104"/>
      <c r="W5" s="104"/>
      <c r="X5" s="109"/>
      <c r="Y5" s="86"/>
      <c r="Z5" s="86"/>
      <c r="AA5" s="86"/>
      <c r="AB5" s="86"/>
      <c r="AC5" s="86"/>
      <c r="AD5" s="86"/>
    </row>
    <row r="6" spans="1:30" x14ac:dyDescent="0.25">
      <c r="A6" s="1"/>
      <c r="B6" s="22" t="s">
        <v>75</v>
      </c>
      <c r="C6" s="16" t="s">
        <v>58</v>
      </c>
      <c r="D6" s="77" t="s">
        <v>59</v>
      </c>
      <c r="E6" s="80" t="s">
        <v>1</v>
      </c>
      <c r="F6" s="89"/>
      <c r="G6" s="79" t="s">
        <v>60</v>
      </c>
      <c r="H6" s="76" t="s">
        <v>61</v>
      </c>
      <c r="I6" s="76" t="s">
        <v>33</v>
      </c>
      <c r="J6" s="78" t="s">
        <v>62</v>
      </c>
      <c r="K6" s="78" t="s">
        <v>63</v>
      </c>
      <c r="L6" s="78" t="s">
        <v>64</v>
      </c>
      <c r="M6" s="79" t="s">
        <v>65</v>
      </c>
      <c r="N6" s="79" t="s">
        <v>32</v>
      </c>
      <c r="O6" s="76" t="s">
        <v>66</v>
      </c>
      <c r="P6" s="79" t="s">
        <v>61</v>
      </c>
      <c r="Q6" s="90" t="s">
        <v>17</v>
      </c>
      <c r="R6" s="90">
        <v>1</v>
      </c>
      <c r="S6" s="90">
        <v>2</v>
      </c>
      <c r="T6" s="90">
        <v>3</v>
      </c>
      <c r="U6" s="90" t="s">
        <v>67</v>
      </c>
      <c r="V6" s="78" t="s">
        <v>22</v>
      </c>
      <c r="W6" s="77" t="s">
        <v>68</v>
      </c>
      <c r="X6" s="77" t="s">
        <v>69</v>
      </c>
      <c r="Y6" s="86"/>
      <c r="Z6" s="86"/>
      <c r="AA6" s="86"/>
      <c r="AB6" s="86"/>
      <c r="AC6" s="86"/>
      <c r="AD6" s="86"/>
    </row>
    <row r="7" spans="1:30" x14ac:dyDescent="0.25">
      <c r="A7" s="1"/>
      <c r="B7" s="110" t="s">
        <v>76</v>
      </c>
      <c r="C7" s="111" t="s">
        <v>77</v>
      </c>
      <c r="D7" s="112" t="s">
        <v>72</v>
      </c>
      <c r="E7" s="113"/>
      <c r="F7" s="24"/>
      <c r="G7" s="114">
        <v>1</v>
      </c>
      <c r="H7" s="115"/>
      <c r="I7" s="114"/>
      <c r="J7" s="99"/>
      <c r="K7" s="99"/>
      <c r="L7" s="99"/>
      <c r="M7" s="99">
        <v>1</v>
      </c>
      <c r="N7" s="114"/>
      <c r="O7" s="115">
        <v>1</v>
      </c>
      <c r="P7" s="115"/>
      <c r="Q7" s="116"/>
      <c r="R7" s="116"/>
      <c r="S7" s="116"/>
      <c r="T7" s="116"/>
      <c r="U7" s="116"/>
      <c r="V7" s="117"/>
      <c r="W7" s="111" t="s">
        <v>78</v>
      </c>
      <c r="X7" s="118" t="s">
        <v>79</v>
      </c>
      <c r="Y7" s="86"/>
      <c r="Z7" s="86"/>
      <c r="AA7" s="86"/>
      <c r="AB7" s="86"/>
      <c r="AC7" s="86"/>
      <c r="AD7" s="86"/>
    </row>
    <row r="8" spans="1:30" x14ac:dyDescent="0.25">
      <c r="A8" s="9"/>
      <c r="B8" s="110" t="s">
        <v>80</v>
      </c>
      <c r="C8" s="111" t="s">
        <v>81</v>
      </c>
      <c r="D8" s="112" t="s">
        <v>72</v>
      </c>
      <c r="E8" s="113"/>
      <c r="F8" s="24"/>
      <c r="G8" s="114">
        <v>1</v>
      </c>
      <c r="H8" s="115"/>
      <c r="I8" s="114"/>
      <c r="J8" s="99"/>
      <c r="K8" s="99"/>
      <c r="L8" s="99" t="s">
        <v>82</v>
      </c>
      <c r="M8" s="99">
        <v>1</v>
      </c>
      <c r="N8" s="114"/>
      <c r="O8" s="115">
        <v>3</v>
      </c>
      <c r="P8" s="114"/>
      <c r="Q8" s="116"/>
      <c r="R8" s="116"/>
      <c r="S8" s="116"/>
      <c r="T8" s="116"/>
      <c r="U8" s="116"/>
      <c r="V8" s="117"/>
      <c r="W8" s="112" t="s">
        <v>83</v>
      </c>
      <c r="X8" s="114">
        <v>600</v>
      </c>
      <c r="Y8" s="86"/>
      <c r="Z8" s="86"/>
      <c r="AA8" s="86"/>
      <c r="AB8" s="86"/>
      <c r="AC8" s="86"/>
      <c r="AD8" s="86"/>
    </row>
    <row r="9" spans="1:30" x14ac:dyDescent="0.25">
      <c r="A9" s="9"/>
      <c r="B9" s="22" t="s">
        <v>7</v>
      </c>
      <c r="C9" s="17"/>
      <c r="D9" s="16"/>
      <c r="E9" s="119"/>
      <c r="F9" s="95"/>
      <c r="G9" s="18">
        <v>2</v>
      </c>
      <c r="H9" s="18"/>
      <c r="I9" s="18"/>
      <c r="J9" s="17"/>
      <c r="K9" s="17"/>
      <c r="L9" s="17"/>
      <c r="M9" s="18">
        <f t="shared" ref="M9" si="0">SUM(M7:M8)</f>
        <v>2</v>
      </c>
      <c r="N9" s="18"/>
      <c r="O9" s="18">
        <v>4</v>
      </c>
      <c r="P9" s="18"/>
      <c r="Q9" s="120"/>
      <c r="R9" s="120"/>
      <c r="S9" s="120"/>
      <c r="T9" s="120"/>
      <c r="U9" s="120"/>
      <c r="V9" s="45"/>
      <c r="W9" s="121"/>
      <c r="X9" s="120"/>
      <c r="Y9" s="86"/>
      <c r="Z9" s="86"/>
      <c r="AA9" s="86"/>
      <c r="AB9" s="86"/>
      <c r="AC9" s="86"/>
      <c r="AD9" s="86"/>
    </row>
    <row r="10" spans="1:30" x14ac:dyDescent="0.25">
      <c r="A10" s="9"/>
      <c r="B10" s="103"/>
      <c r="C10" s="104"/>
      <c r="D10" s="105"/>
      <c r="E10" s="106"/>
      <c r="F10" s="107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8"/>
      <c r="R10" s="108"/>
      <c r="S10" s="108"/>
      <c r="T10" s="108"/>
      <c r="U10" s="108"/>
      <c r="V10" s="104"/>
      <c r="W10" s="104"/>
      <c r="X10" s="109"/>
      <c r="Y10" s="86"/>
      <c r="Z10" s="86"/>
      <c r="AA10" s="86"/>
      <c r="AB10" s="86"/>
      <c r="AC10" s="86"/>
      <c r="AD10" s="86"/>
    </row>
    <row r="11" spans="1:30" x14ac:dyDescent="0.25">
      <c r="A11" s="9"/>
      <c r="B11" s="81" t="s">
        <v>84</v>
      </c>
      <c r="C11" s="16" t="s">
        <v>58</v>
      </c>
      <c r="D11" s="77" t="s">
        <v>59</v>
      </c>
      <c r="E11" s="80" t="s">
        <v>1</v>
      </c>
      <c r="F11" s="89"/>
      <c r="G11" s="79" t="s">
        <v>60</v>
      </c>
      <c r="H11" s="76" t="s">
        <v>61</v>
      </c>
      <c r="I11" s="76" t="s">
        <v>33</v>
      </c>
      <c r="J11" s="78" t="s">
        <v>62</v>
      </c>
      <c r="K11" s="78" t="s">
        <v>63</v>
      </c>
      <c r="L11" s="78" t="s">
        <v>64</v>
      </c>
      <c r="M11" s="79" t="s">
        <v>65</v>
      </c>
      <c r="N11" s="79" t="s">
        <v>32</v>
      </c>
      <c r="O11" s="76" t="s">
        <v>66</v>
      </c>
      <c r="P11" s="79" t="s">
        <v>61</v>
      </c>
      <c r="Q11" s="90" t="s">
        <v>17</v>
      </c>
      <c r="R11" s="90">
        <v>1</v>
      </c>
      <c r="S11" s="90">
        <v>2</v>
      </c>
      <c r="T11" s="90">
        <v>3</v>
      </c>
      <c r="U11" s="90" t="s">
        <v>67</v>
      </c>
      <c r="V11" s="78" t="s">
        <v>22</v>
      </c>
      <c r="W11" s="77" t="s">
        <v>68</v>
      </c>
      <c r="X11" s="77" t="s">
        <v>69</v>
      </c>
      <c r="Y11" s="86"/>
      <c r="Z11" s="86"/>
      <c r="AA11" s="86"/>
      <c r="AB11" s="86"/>
      <c r="AC11" s="86"/>
      <c r="AD11" s="86"/>
    </row>
    <row r="12" spans="1:30" x14ac:dyDescent="0.25">
      <c r="A12" s="1"/>
      <c r="B12" s="110" t="s">
        <v>85</v>
      </c>
      <c r="C12" s="111" t="s">
        <v>86</v>
      </c>
      <c r="D12" s="112" t="s">
        <v>72</v>
      </c>
      <c r="E12" s="122" t="s">
        <v>41</v>
      </c>
      <c r="F12" s="89"/>
      <c r="G12" s="114"/>
      <c r="H12" s="115"/>
      <c r="I12" s="114">
        <v>1</v>
      </c>
      <c r="J12" s="99" t="s">
        <v>87</v>
      </c>
      <c r="K12" s="99">
        <v>1</v>
      </c>
      <c r="L12" s="99"/>
      <c r="M12" s="99">
        <v>1</v>
      </c>
      <c r="N12" s="114"/>
      <c r="O12" s="115"/>
      <c r="P12" s="115"/>
      <c r="Q12" s="116" t="s">
        <v>88</v>
      </c>
      <c r="R12" s="116" t="s">
        <v>89</v>
      </c>
      <c r="S12" s="116" t="s">
        <v>90</v>
      </c>
      <c r="T12" s="116"/>
      <c r="U12" s="116"/>
      <c r="V12" s="117">
        <v>0.42857142857142855</v>
      </c>
      <c r="W12" s="111" t="s">
        <v>91</v>
      </c>
      <c r="X12" s="118" t="s">
        <v>92</v>
      </c>
      <c r="Y12" s="86"/>
      <c r="Z12" s="86"/>
      <c r="AA12" s="86"/>
      <c r="AB12" s="86"/>
      <c r="AC12" s="86"/>
      <c r="AD12" s="86"/>
    </row>
    <row r="13" spans="1:30" x14ac:dyDescent="0.25">
      <c r="A13" s="1"/>
      <c r="B13" s="110" t="s">
        <v>93</v>
      </c>
      <c r="C13" s="111" t="s">
        <v>94</v>
      </c>
      <c r="D13" s="112" t="s">
        <v>72</v>
      </c>
      <c r="E13" s="113" t="s">
        <v>41</v>
      </c>
      <c r="F13" s="123"/>
      <c r="G13" s="114">
        <v>1</v>
      </c>
      <c r="H13" s="115"/>
      <c r="I13" s="114"/>
      <c r="J13" s="99" t="s">
        <v>95</v>
      </c>
      <c r="K13" s="99">
        <v>1</v>
      </c>
      <c r="L13" s="99"/>
      <c r="M13" s="99">
        <v>1</v>
      </c>
      <c r="N13" s="114"/>
      <c r="O13" s="115"/>
      <c r="P13" s="115">
        <v>1</v>
      </c>
      <c r="Q13" s="116" t="s">
        <v>96</v>
      </c>
      <c r="R13" s="116" t="s">
        <v>97</v>
      </c>
      <c r="S13" s="116" t="s">
        <v>98</v>
      </c>
      <c r="T13" s="116" t="s">
        <v>99</v>
      </c>
      <c r="U13" s="116" t="s">
        <v>90</v>
      </c>
      <c r="V13" s="124">
        <v>0.625</v>
      </c>
      <c r="W13" s="111" t="s">
        <v>100</v>
      </c>
      <c r="X13" s="118" t="s">
        <v>101</v>
      </c>
      <c r="Y13" s="86"/>
      <c r="Z13" s="86"/>
      <c r="AA13" s="86"/>
      <c r="AB13" s="86"/>
      <c r="AC13" s="86"/>
      <c r="AD13" s="86"/>
    </row>
    <row r="14" spans="1:30" x14ac:dyDescent="0.25">
      <c r="A14" s="1"/>
      <c r="B14" s="110" t="s">
        <v>102</v>
      </c>
      <c r="C14" s="111" t="s">
        <v>103</v>
      </c>
      <c r="D14" s="112" t="s">
        <v>72</v>
      </c>
      <c r="E14" s="113" t="s">
        <v>41</v>
      </c>
      <c r="F14" s="123"/>
      <c r="G14" s="114"/>
      <c r="H14" s="115"/>
      <c r="I14" s="114">
        <v>1</v>
      </c>
      <c r="J14" s="99" t="s">
        <v>104</v>
      </c>
      <c r="K14" s="99">
        <v>1</v>
      </c>
      <c r="L14" s="99"/>
      <c r="M14" s="99">
        <v>1</v>
      </c>
      <c r="N14" s="114"/>
      <c r="O14" s="115"/>
      <c r="P14" s="115"/>
      <c r="Q14" s="116" t="s">
        <v>105</v>
      </c>
      <c r="R14" s="116" t="s">
        <v>106</v>
      </c>
      <c r="S14" s="116" t="s">
        <v>99</v>
      </c>
      <c r="T14" s="116" t="s">
        <v>90</v>
      </c>
      <c r="U14" s="116" t="s">
        <v>90</v>
      </c>
      <c r="V14" s="117">
        <v>0.2</v>
      </c>
      <c r="W14" s="111" t="s">
        <v>107</v>
      </c>
      <c r="X14" s="118" t="s">
        <v>108</v>
      </c>
      <c r="Y14" s="86"/>
      <c r="Z14" s="86"/>
      <c r="AA14" s="86"/>
      <c r="AB14" s="86"/>
      <c r="AC14" s="86"/>
      <c r="AD14" s="86"/>
    </row>
    <row r="15" spans="1:30" x14ac:dyDescent="0.25">
      <c r="A15" s="9"/>
      <c r="B15" s="22" t="s">
        <v>7</v>
      </c>
      <c r="C15" s="17"/>
      <c r="D15" s="16"/>
      <c r="E15" s="119"/>
      <c r="F15" s="95"/>
      <c r="G15" s="18">
        <v>1</v>
      </c>
      <c r="H15" s="18"/>
      <c r="I15" s="18">
        <v>2</v>
      </c>
      <c r="J15" s="17"/>
      <c r="K15" s="17">
        <v>3</v>
      </c>
      <c r="L15" s="17"/>
      <c r="M15" s="18">
        <v>3</v>
      </c>
      <c r="N15" s="18"/>
      <c r="O15" s="18"/>
      <c r="P15" s="18">
        <f t="shared" ref="P15" si="1">SUM(P13:P14)</f>
        <v>1</v>
      </c>
      <c r="Q15" s="120" t="s">
        <v>109</v>
      </c>
      <c r="R15" s="120" t="s">
        <v>110</v>
      </c>
      <c r="S15" s="120" t="s">
        <v>111</v>
      </c>
      <c r="T15" s="120" t="s">
        <v>112</v>
      </c>
      <c r="U15" s="120" t="s">
        <v>106</v>
      </c>
      <c r="V15" s="45">
        <v>0.45</v>
      </c>
      <c r="W15" s="121"/>
      <c r="X15" s="120"/>
      <c r="Y15" s="86"/>
      <c r="Z15" s="86"/>
      <c r="AA15" s="86"/>
      <c r="AB15" s="86"/>
      <c r="AC15" s="86"/>
      <c r="AD15" s="86"/>
    </row>
    <row r="16" spans="1:30" x14ac:dyDescent="0.25">
      <c r="A16" s="9"/>
      <c r="B16" s="103"/>
      <c r="C16" s="104"/>
      <c r="D16" s="105"/>
      <c r="E16" s="106"/>
      <c r="F16" s="107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8"/>
      <c r="R16" s="108"/>
      <c r="S16" s="108"/>
      <c r="T16" s="108"/>
      <c r="U16" s="108"/>
      <c r="V16" s="104"/>
      <c r="W16" s="104"/>
      <c r="X16" s="109"/>
      <c r="Y16" s="86"/>
      <c r="Z16" s="86"/>
      <c r="AA16" s="86"/>
      <c r="AB16" s="86"/>
      <c r="AC16" s="86"/>
      <c r="AD16" s="86"/>
    </row>
    <row r="17" spans="1:30" x14ac:dyDescent="0.25">
      <c r="A17" s="9"/>
      <c r="B17" s="125"/>
      <c r="C17" s="47"/>
      <c r="D17" s="125"/>
      <c r="E17" s="126"/>
      <c r="G17" s="47"/>
      <c r="H17" s="50"/>
      <c r="I17" s="47"/>
      <c r="J17" s="24"/>
      <c r="K17" s="24"/>
      <c r="L17" s="24"/>
      <c r="M17" s="47"/>
      <c r="N17" s="47"/>
      <c r="O17" s="47"/>
      <c r="P17" s="47"/>
      <c r="Q17" s="127"/>
      <c r="R17" s="127"/>
      <c r="S17" s="127"/>
      <c r="T17" s="127"/>
      <c r="U17" s="127"/>
      <c r="V17" s="47"/>
      <c r="W17" s="125"/>
      <c r="X17" s="47"/>
      <c r="Y17" s="86"/>
      <c r="Z17" s="86"/>
      <c r="AA17" s="86"/>
      <c r="AB17" s="86"/>
      <c r="AC17" s="86"/>
      <c r="AD17" s="86"/>
    </row>
    <row r="18" spans="1:30" x14ac:dyDescent="0.25">
      <c r="A18" s="9"/>
      <c r="B18" s="125"/>
      <c r="C18" s="47"/>
      <c r="D18" s="125"/>
      <c r="E18" s="126"/>
      <c r="G18" s="47"/>
      <c r="H18" s="50"/>
      <c r="I18" s="47"/>
      <c r="J18" s="24"/>
      <c r="K18" s="24"/>
      <c r="L18" s="24"/>
      <c r="M18" s="47"/>
      <c r="N18" s="47"/>
      <c r="O18" s="47"/>
      <c r="P18" s="47"/>
      <c r="Q18" s="127"/>
      <c r="R18" s="127"/>
      <c r="S18" s="127"/>
      <c r="T18" s="127"/>
      <c r="U18" s="127"/>
      <c r="V18" s="47"/>
      <c r="W18" s="125"/>
      <c r="X18" s="47"/>
      <c r="Y18" s="86"/>
      <c r="Z18" s="86"/>
      <c r="AA18" s="86"/>
      <c r="AB18" s="86"/>
      <c r="AC18" s="86"/>
      <c r="AD18" s="86"/>
    </row>
    <row r="19" spans="1:30" x14ac:dyDescent="0.25">
      <c r="A19" s="9"/>
      <c r="B19" s="125"/>
      <c r="C19" s="47"/>
      <c r="D19" s="125"/>
      <c r="E19" s="126"/>
      <c r="G19" s="47"/>
      <c r="H19" s="50"/>
      <c r="I19" s="47"/>
      <c r="J19" s="24"/>
      <c r="K19" s="24"/>
      <c r="L19" s="24"/>
      <c r="M19" s="47"/>
      <c r="N19" s="47"/>
      <c r="O19" s="47"/>
      <c r="P19" s="47"/>
      <c r="Q19" s="127"/>
      <c r="R19" s="127"/>
      <c r="S19" s="127"/>
      <c r="T19" s="127"/>
      <c r="U19" s="127"/>
      <c r="V19" s="47"/>
      <c r="W19" s="125"/>
      <c r="X19" s="47"/>
      <c r="Y19" s="86"/>
      <c r="Z19" s="86"/>
      <c r="AA19" s="86"/>
      <c r="AB19" s="86"/>
      <c r="AC19" s="86"/>
      <c r="AD19" s="86"/>
    </row>
    <row r="20" spans="1:30" x14ac:dyDescent="0.25">
      <c r="A20" s="9"/>
      <c r="B20" s="125"/>
      <c r="C20" s="47"/>
      <c r="D20" s="125"/>
      <c r="E20" s="126"/>
      <c r="G20" s="47"/>
      <c r="H20" s="50"/>
      <c r="I20" s="47"/>
      <c r="J20" s="24"/>
      <c r="K20" s="24"/>
      <c r="L20" s="24"/>
      <c r="M20" s="47"/>
      <c r="N20" s="47"/>
      <c r="O20" s="47"/>
      <c r="P20" s="47"/>
      <c r="Q20" s="127"/>
      <c r="R20" s="127"/>
      <c r="S20" s="127"/>
      <c r="T20" s="127"/>
      <c r="U20" s="127"/>
      <c r="V20" s="47"/>
      <c r="W20" s="125"/>
      <c r="X20" s="47"/>
      <c r="Y20" s="86"/>
      <c r="Z20" s="86"/>
      <c r="AA20" s="86"/>
      <c r="AB20" s="86"/>
      <c r="AC20" s="86"/>
      <c r="AD20" s="86"/>
    </row>
    <row r="21" spans="1:30" x14ac:dyDescent="0.25">
      <c r="A21" s="9"/>
      <c r="B21" s="125"/>
      <c r="C21" s="47"/>
      <c r="D21" s="125"/>
      <c r="E21" s="126"/>
      <c r="G21" s="47"/>
      <c r="H21" s="50"/>
      <c r="I21" s="47"/>
      <c r="J21" s="24"/>
      <c r="K21" s="24"/>
      <c r="L21" s="24"/>
      <c r="M21" s="47"/>
      <c r="N21" s="47"/>
      <c r="O21" s="47"/>
      <c r="P21" s="47"/>
      <c r="Q21" s="127"/>
      <c r="R21" s="127"/>
      <c r="S21" s="127"/>
      <c r="T21" s="127"/>
      <c r="U21" s="127"/>
      <c r="V21" s="47"/>
      <c r="W21" s="125"/>
      <c r="X21" s="47"/>
      <c r="Y21" s="86"/>
      <c r="Z21" s="86"/>
      <c r="AA21" s="86"/>
      <c r="AB21" s="86"/>
      <c r="AC21" s="86"/>
      <c r="AD21" s="86"/>
    </row>
    <row r="22" spans="1:30" x14ac:dyDescent="0.25">
      <c r="A22" s="9"/>
      <c r="B22" s="125"/>
      <c r="C22" s="47"/>
      <c r="D22" s="125"/>
      <c r="E22" s="126"/>
      <c r="G22" s="47"/>
      <c r="H22" s="50"/>
      <c r="I22" s="47"/>
      <c r="J22" s="24"/>
      <c r="K22" s="24"/>
      <c r="L22" s="24"/>
      <c r="M22" s="47"/>
      <c r="N22" s="47"/>
      <c r="O22" s="47"/>
      <c r="P22" s="47"/>
      <c r="Q22" s="127"/>
      <c r="R22" s="127"/>
      <c r="S22" s="127"/>
      <c r="T22" s="127"/>
      <c r="U22" s="127"/>
      <c r="V22" s="47"/>
      <c r="W22" s="125"/>
      <c r="X22" s="47"/>
      <c r="Y22" s="86"/>
      <c r="Z22" s="86"/>
      <c r="AA22" s="86"/>
      <c r="AB22" s="86"/>
      <c r="AC22" s="86"/>
      <c r="AD22" s="86"/>
    </row>
    <row r="23" spans="1:30" x14ac:dyDescent="0.25">
      <c r="A23" s="9"/>
      <c r="B23" s="125"/>
      <c r="C23" s="47"/>
      <c r="D23" s="125"/>
      <c r="E23" s="126"/>
      <c r="G23" s="47"/>
      <c r="H23" s="50"/>
      <c r="I23" s="47"/>
      <c r="J23" s="24"/>
      <c r="K23" s="24"/>
      <c r="L23" s="24"/>
      <c r="M23" s="47"/>
      <c r="N23" s="47"/>
      <c r="O23" s="47"/>
      <c r="P23" s="47"/>
      <c r="Q23" s="127"/>
      <c r="R23" s="127"/>
      <c r="S23" s="127"/>
      <c r="T23" s="127"/>
      <c r="U23" s="127"/>
      <c r="V23" s="47"/>
      <c r="W23" s="125"/>
      <c r="X23" s="47"/>
      <c r="Y23" s="86"/>
      <c r="Z23" s="86"/>
      <c r="AA23" s="86"/>
      <c r="AB23" s="86"/>
      <c r="AC23" s="86"/>
      <c r="AD23" s="86"/>
    </row>
    <row r="24" spans="1:30" x14ac:dyDescent="0.25">
      <c r="A24" s="9"/>
      <c r="B24" s="125"/>
      <c r="C24" s="47"/>
      <c r="D24" s="125"/>
      <c r="E24" s="126"/>
      <c r="G24" s="47"/>
      <c r="H24" s="50"/>
      <c r="I24" s="47"/>
      <c r="J24" s="24"/>
      <c r="K24" s="24"/>
      <c r="L24" s="24"/>
      <c r="M24" s="47"/>
      <c r="N24" s="47"/>
      <c r="O24" s="47"/>
      <c r="P24" s="47"/>
      <c r="Q24" s="127"/>
      <c r="R24" s="127"/>
      <c r="S24" s="127"/>
      <c r="T24" s="127"/>
      <c r="U24" s="127"/>
      <c r="V24" s="47"/>
      <c r="W24" s="125"/>
      <c r="X24" s="47"/>
      <c r="Y24" s="86"/>
      <c r="Z24" s="86"/>
      <c r="AA24" s="86"/>
      <c r="AB24" s="86"/>
      <c r="AC24" s="86"/>
      <c r="AD24" s="86"/>
    </row>
    <row r="25" spans="1:30" x14ac:dyDescent="0.25">
      <c r="A25" s="9"/>
      <c r="B25" s="125"/>
      <c r="C25" s="47"/>
      <c r="D25" s="125"/>
      <c r="E25" s="126"/>
      <c r="G25" s="47"/>
      <c r="H25" s="50"/>
      <c r="I25" s="47"/>
      <c r="J25" s="24"/>
      <c r="K25" s="24"/>
      <c r="L25" s="24"/>
      <c r="M25" s="47"/>
      <c r="N25" s="47"/>
      <c r="O25" s="47"/>
      <c r="P25" s="47"/>
      <c r="Q25" s="127"/>
      <c r="R25" s="127"/>
      <c r="S25" s="127"/>
      <c r="T25" s="127"/>
      <c r="U25" s="127"/>
      <c r="V25" s="47"/>
      <c r="W25" s="125"/>
      <c r="X25" s="47"/>
      <c r="Y25" s="86"/>
      <c r="Z25" s="86"/>
      <c r="AA25" s="86"/>
      <c r="AB25" s="86"/>
      <c r="AC25" s="86"/>
      <c r="AD25" s="86"/>
    </row>
    <row r="26" spans="1:30" x14ac:dyDescent="0.25">
      <c r="A26" s="9"/>
      <c r="B26" s="125"/>
      <c r="C26" s="47"/>
      <c r="D26" s="125"/>
      <c r="E26" s="126"/>
      <c r="G26" s="47"/>
      <c r="H26" s="50"/>
      <c r="I26" s="47"/>
      <c r="J26" s="24"/>
      <c r="K26" s="24"/>
      <c r="L26" s="24"/>
      <c r="M26" s="47"/>
      <c r="N26" s="47"/>
      <c r="O26" s="47"/>
      <c r="P26" s="47"/>
      <c r="Q26" s="127"/>
      <c r="R26" s="127"/>
      <c r="S26" s="127"/>
      <c r="T26" s="127"/>
      <c r="U26" s="127"/>
      <c r="V26" s="47"/>
      <c r="W26" s="125"/>
      <c r="X26" s="47"/>
      <c r="Y26" s="86"/>
      <c r="Z26" s="86"/>
      <c r="AA26" s="86"/>
      <c r="AB26" s="86"/>
      <c r="AC26" s="86"/>
      <c r="AD26" s="86"/>
    </row>
    <row r="27" spans="1:30" x14ac:dyDescent="0.25">
      <c r="A27" s="9"/>
      <c r="B27" s="125"/>
      <c r="C27" s="47"/>
      <c r="D27" s="125"/>
      <c r="E27" s="126"/>
      <c r="G27" s="47"/>
      <c r="H27" s="50"/>
      <c r="I27" s="47"/>
      <c r="J27" s="24"/>
      <c r="K27" s="24"/>
      <c r="L27" s="24"/>
      <c r="M27" s="47"/>
      <c r="N27" s="47"/>
      <c r="O27" s="47"/>
      <c r="P27" s="47"/>
      <c r="Q27" s="127"/>
      <c r="R27" s="127"/>
      <c r="S27" s="127"/>
      <c r="T27" s="127"/>
      <c r="U27" s="127"/>
      <c r="V27" s="47"/>
      <c r="W27" s="125"/>
      <c r="X27" s="47"/>
      <c r="Y27" s="86"/>
      <c r="Z27" s="86"/>
      <c r="AA27" s="86"/>
      <c r="AB27" s="86"/>
      <c r="AC27" s="86"/>
      <c r="AD27" s="86"/>
    </row>
    <row r="28" spans="1:30" x14ac:dyDescent="0.25">
      <c r="A28" s="9"/>
      <c r="B28" s="125"/>
      <c r="C28" s="47"/>
      <c r="D28" s="125"/>
      <c r="E28" s="126"/>
      <c r="G28" s="47"/>
      <c r="H28" s="50"/>
      <c r="I28" s="47"/>
      <c r="J28" s="24"/>
      <c r="K28" s="24"/>
      <c r="L28" s="24"/>
      <c r="M28" s="47"/>
      <c r="N28" s="47"/>
      <c r="O28" s="47"/>
      <c r="P28" s="47"/>
      <c r="Q28" s="127"/>
      <c r="R28" s="127"/>
      <c r="S28" s="127"/>
      <c r="T28" s="127"/>
      <c r="U28" s="127"/>
      <c r="V28" s="47"/>
      <c r="W28" s="125"/>
      <c r="X28" s="47"/>
      <c r="Y28" s="86"/>
      <c r="Z28" s="86"/>
      <c r="AA28" s="86"/>
      <c r="AB28" s="86"/>
      <c r="AC28" s="86"/>
      <c r="AD28" s="86"/>
    </row>
    <row r="29" spans="1:30" x14ac:dyDescent="0.25">
      <c r="A29" s="9"/>
      <c r="B29" s="125"/>
      <c r="C29" s="47"/>
      <c r="D29" s="125"/>
      <c r="E29" s="126"/>
      <c r="G29" s="47"/>
      <c r="H29" s="50"/>
      <c r="I29" s="47"/>
      <c r="J29" s="24"/>
      <c r="K29" s="24"/>
      <c r="L29" s="24"/>
      <c r="M29" s="47"/>
      <c r="N29" s="47"/>
      <c r="O29" s="47"/>
      <c r="P29" s="47"/>
      <c r="Q29" s="127"/>
      <c r="R29" s="127"/>
      <c r="S29" s="127"/>
      <c r="T29" s="127"/>
      <c r="U29" s="127"/>
      <c r="V29" s="47"/>
      <c r="W29" s="125"/>
      <c r="X29" s="47"/>
      <c r="Y29" s="86"/>
      <c r="Z29" s="86"/>
      <c r="AA29" s="86"/>
      <c r="AB29" s="86"/>
      <c r="AC29" s="86"/>
      <c r="AD29" s="86"/>
    </row>
    <row r="30" spans="1:30" x14ac:dyDescent="0.25">
      <c r="A30" s="9"/>
      <c r="B30" s="125"/>
      <c r="C30" s="47"/>
      <c r="D30" s="125"/>
      <c r="E30" s="126"/>
      <c r="G30" s="47"/>
      <c r="H30" s="50"/>
      <c r="I30" s="47"/>
      <c r="J30" s="24"/>
      <c r="K30" s="24"/>
      <c r="L30" s="24"/>
      <c r="M30" s="47"/>
      <c r="N30" s="47"/>
      <c r="O30" s="47"/>
      <c r="P30" s="47"/>
      <c r="Q30" s="127"/>
      <c r="R30" s="127"/>
      <c r="S30" s="127"/>
      <c r="T30" s="127"/>
      <c r="U30" s="127"/>
      <c r="V30" s="47"/>
      <c r="W30" s="125"/>
      <c r="X30" s="47"/>
      <c r="Y30" s="86"/>
      <c r="Z30" s="86"/>
      <c r="AA30" s="86"/>
      <c r="AB30" s="86"/>
      <c r="AC30" s="86"/>
      <c r="AD30" s="86"/>
    </row>
    <row r="31" spans="1:30" x14ac:dyDescent="0.25">
      <c r="A31" s="9"/>
      <c r="B31" s="125"/>
      <c r="C31" s="47"/>
      <c r="D31" s="125"/>
      <c r="E31" s="126"/>
      <c r="G31" s="47"/>
      <c r="H31" s="50"/>
      <c r="I31" s="47"/>
      <c r="J31" s="24"/>
      <c r="K31" s="24"/>
      <c r="L31" s="24"/>
      <c r="M31" s="47"/>
      <c r="N31" s="47"/>
      <c r="O31" s="47"/>
      <c r="P31" s="47"/>
      <c r="Q31" s="127"/>
      <c r="R31" s="127"/>
      <c r="S31" s="127"/>
      <c r="T31" s="127"/>
      <c r="U31" s="127"/>
      <c r="V31" s="47"/>
      <c r="W31" s="125"/>
      <c r="X31" s="47"/>
      <c r="Y31" s="86"/>
      <c r="Z31" s="86"/>
      <c r="AA31" s="86"/>
      <c r="AB31" s="86"/>
      <c r="AC31" s="86"/>
      <c r="AD31" s="86"/>
    </row>
    <row r="32" spans="1:30" x14ac:dyDescent="0.25">
      <c r="A32" s="9"/>
      <c r="B32" s="125"/>
      <c r="C32" s="47"/>
      <c r="D32" s="125"/>
      <c r="E32" s="126"/>
      <c r="G32" s="47"/>
      <c r="H32" s="50"/>
      <c r="I32" s="47"/>
      <c r="J32" s="24"/>
      <c r="K32" s="24"/>
      <c r="L32" s="24"/>
      <c r="M32" s="47"/>
      <c r="N32" s="47"/>
      <c r="O32" s="47"/>
      <c r="P32" s="47"/>
      <c r="Q32" s="127"/>
      <c r="R32" s="127"/>
      <c r="S32" s="127"/>
      <c r="T32" s="127"/>
      <c r="U32" s="127"/>
      <c r="V32" s="47"/>
      <c r="W32" s="125"/>
      <c r="X32" s="47"/>
      <c r="Y32" s="86"/>
      <c r="Z32" s="86"/>
      <c r="AA32" s="86"/>
      <c r="AB32" s="86"/>
      <c r="AC32" s="86"/>
      <c r="AD32" s="86"/>
    </row>
    <row r="33" spans="1:30" x14ac:dyDescent="0.25">
      <c r="A33" s="9"/>
      <c r="B33" s="125"/>
      <c r="C33" s="47"/>
      <c r="D33" s="125"/>
      <c r="E33" s="126"/>
      <c r="G33" s="47"/>
      <c r="H33" s="50"/>
      <c r="I33" s="47"/>
      <c r="J33" s="24"/>
      <c r="K33" s="24"/>
      <c r="L33" s="24"/>
      <c r="M33" s="47"/>
      <c r="N33" s="47"/>
      <c r="O33" s="47"/>
      <c r="P33" s="47"/>
      <c r="Q33" s="127"/>
      <c r="R33" s="127"/>
      <c r="S33" s="127"/>
      <c r="T33" s="127"/>
      <c r="U33" s="127"/>
      <c r="V33" s="47"/>
      <c r="W33" s="125"/>
      <c r="X33" s="47"/>
      <c r="Y33" s="86"/>
      <c r="Z33" s="86"/>
      <c r="AA33" s="86"/>
      <c r="AB33" s="86"/>
      <c r="AC33" s="86"/>
      <c r="AD33" s="86"/>
    </row>
    <row r="34" spans="1:30" x14ac:dyDescent="0.25">
      <c r="A34" s="9"/>
      <c r="B34" s="125"/>
      <c r="C34" s="47"/>
      <c r="D34" s="125"/>
      <c r="E34" s="126"/>
      <c r="G34" s="47"/>
      <c r="H34" s="50"/>
      <c r="I34" s="47"/>
      <c r="J34" s="24"/>
      <c r="K34" s="24"/>
      <c r="L34" s="24"/>
      <c r="M34" s="47"/>
      <c r="N34" s="47"/>
      <c r="O34" s="47"/>
      <c r="P34" s="47"/>
      <c r="Q34" s="127"/>
      <c r="R34" s="127"/>
      <c r="S34" s="127"/>
      <c r="T34" s="127"/>
      <c r="U34" s="127"/>
      <c r="V34" s="47"/>
      <c r="W34" s="125"/>
      <c r="X34" s="47"/>
      <c r="Y34" s="86"/>
      <c r="Z34" s="86"/>
      <c r="AA34" s="86"/>
      <c r="AB34" s="86"/>
      <c r="AC34" s="86"/>
      <c r="AD34" s="86"/>
    </row>
    <row r="35" spans="1:30" x14ac:dyDescent="0.25">
      <c r="A35" s="9"/>
      <c r="B35" s="125"/>
      <c r="C35" s="47"/>
      <c r="D35" s="125"/>
      <c r="E35" s="126"/>
      <c r="G35" s="47"/>
      <c r="H35" s="50"/>
      <c r="I35" s="47"/>
      <c r="J35" s="24"/>
      <c r="K35" s="24"/>
      <c r="L35" s="24"/>
      <c r="M35" s="47"/>
      <c r="N35" s="47"/>
      <c r="O35" s="47"/>
      <c r="P35" s="47"/>
      <c r="Q35" s="127"/>
      <c r="R35" s="127"/>
      <c r="S35" s="127"/>
      <c r="T35" s="127"/>
      <c r="U35" s="127"/>
      <c r="V35" s="47"/>
      <c r="W35" s="125"/>
      <c r="X35" s="47"/>
      <c r="Y35" s="86"/>
      <c r="Z35" s="86"/>
      <c r="AA35" s="86"/>
      <c r="AB35" s="86"/>
      <c r="AC35" s="86"/>
      <c r="AD35" s="86"/>
    </row>
    <row r="36" spans="1:30" x14ac:dyDescent="0.25">
      <c r="A36" s="9"/>
      <c r="B36" s="125"/>
      <c r="C36" s="47"/>
      <c r="D36" s="125"/>
      <c r="E36" s="126"/>
      <c r="G36" s="47"/>
      <c r="H36" s="50"/>
      <c r="I36" s="47"/>
      <c r="J36" s="24"/>
      <c r="K36" s="24"/>
      <c r="L36" s="24"/>
      <c r="M36" s="47"/>
      <c r="N36" s="47"/>
      <c r="O36" s="47"/>
      <c r="P36" s="47"/>
      <c r="Q36" s="127"/>
      <c r="R36" s="127"/>
      <c r="S36" s="127"/>
      <c r="T36" s="127"/>
      <c r="U36" s="127"/>
      <c r="V36" s="47"/>
      <c r="W36" s="125"/>
      <c r="X36" s="47"/>
      <c r="Y36" s="86"/>
      <c r="Z36" s="86"/>
      <c r="AA36" s="86"/>
      <c r="AB36" s="86"/>
      <c r="AC36" s="86"/>
      <c r="AD36" s="86"/>
    </row>
    <row r="37" spans="1:30" x14ac:dyDescent="0.25">
      <c r="A37" s="9"/>
      <c r="B37" s="125"/>
      <c r="C37" s="47"/>
      <c r="D37" s="125"/>
      <c r="E37" s="126"/>
      <c r="G37" s="47"/>
      <c r="H37" s="50"/>
      <c r="I37" s="47"/>
      <c r="J37" s="24"/>
      <c r="K37" s="24"/>
      <c r="L37" s="24"/>
      <c r="M37" s="47"/>
      <c r="N37" s="47"/>
      <c r="O37" s="47"/>
      <c r="P37" s="47"/>
      <c r="Q37" s="127"/>
      <c r="R37" s="127"/>
      <c r="S37" s="127"/>
      <c r="T37" s="127"/>
      <c r="U37" s="127"/>
      <c r="V37" s="47"/>
      <c r="W37" s="125"/>
      <c r="X37" s="47"/>
      <c r="Y37" s="86"/>
      <c r="Z37" s="86"/>
      <c r="AA37" s="86"/>
      <c r="AB37" s="86"/>
      <c r="AC37" s="86"/>
      <c r="AD37" s="86"/>
    </row>
    <row r="38" spans="1:30" x14ac:dyDescent="0.25">
      <c r="A38" s="9"/>
      <c r="B38" s="125"/>
      <c r="C38" s="47"/>
      <c r="D38" s="125"/>
      <c r="E38" s="126"/>
      <c r="G38" s="47"/>
      <c r="H38" s="50"/>
      <c r="I38" s="47"/>
      <c r="J38" s="24"/>
      <c r="K38" s="24"/>
      <c r="L38" s="24"/>
      <c r="M38" s="47"/>
      <c r="N38" s="47"/>
      <c r="O38" s="47"/>
      <c r="P38" s="47"/>
      <c r="Q38" s="127"/>
      <c r="R38" s="127"/>
      <c r="S38" s="127"/>
      <c r="T38" s="127"/>
      <c r="U38" s="127"/>
      <c r="V38" s="47"/>
      <c r="W38" s="125"/>
      <c r="X38" s="47"/>
      <c r="Y38" s="86"/>
      <c r="Z38" s="86"/>
      <c r="AA38" s="86"/>
      <c r="AB38" s="86"/>
      <c r="AC38" s="86"/>
      <c r="AD38" s="86"/>
    </row>
    <row r="39" spans="1:30" x14ac:dyDescent="0.25">
      <c r="A39" s="9"/>
      <c r="B39" s="125"/>
      <c r="C39" s="47"/>
      <c r="D39" s="125"/>
      <c r="E39" s="126"/>
      <c r="G39" s="47"/>
      <c r="H39" s="50"/>
      <c r="I39" s="47"/>
      <c r="J39" s="24"/>
      <c r="K39" s="24"/>
      <c r="L39" s="24"/>
      <c r="M39" s="47"/>
      <c r="N39" s="47"/>
      <c r="O39" s="47"/>
      <c r="P39" s="47"/>
      <c r="Q39" s="127"/>
      <c r="R39" s="127"/>
      <c r="S39" s="127"/>
      <c r="T39" s="127"/>
      <c r="U39" s="127"/>
      <c r="V39" s="47"/>
      <c r="W39" s="125"/>
      <c r="X39" s="47"/>
      <c r="Y39" s="86"/>
      <c r="Z39" s="86"/>
      <c r="AA39" s="86"/>
      <c r="AB39" s="86"/>
      <c r="AC39" s="86"/>
      <c r="AD39" s="86"/>
    </row>
    <row r="40" spans="1:30" x14ac:dyDescent="0.25">
      <c r="A40" s="9"/>
      <c r="B40" s="125"/>
      <c r="C40" s="47"/>
      <c r="D40" s="125"/>
      <c r="E40" s="126"/>
      <c r="G40" s="47"/>
      <c r="H40" s="50"/>
      <c r="I40" s="47"/>
      <c r="J40" s="24"/>
      <c r="K40" s="24"/>
      <c r="L40" s="24"/>
      <c r="M40" s="47"/>
      <c r="N40" s="47"/>
      <c r="O40" s="47"/>
      <c r="P40" s="47"/>
      <c r="Q40" s="127"/>
      <c r="R40" s="127"/>
      <c r="S40" s="127"/>
      <c r="T40" s="127"/>
      <c r="U40" s="127"/>
      <c r="V40" s="47"/>
      <c r="W40" s="125"/>
      <c r="X40" s="47"/>
      <c r="Y40" s="86"/>
      <c r="Z40" s="86"/>
      <c r="AA40" s="86"/>
      <c r="AB40" s="86"/>
      <c r="AC40" s="86"/>
      <c r="AD40" s="86"/>
    </row>
    <row r="41" spans="1:30" x14ac:dyDescent="0.25">
      <c r="A41" s="9"/>
      <c r="B41" s="125"/>
      <c r="C41" s="47"/>
      <c r="D41" s="125"/>
      <c r="E41" s="126"/>
      <c r="G41" s="47"/>
      <c r="H41" s="50"/>
      <c r="I41" s="47"/>
      <c r="J41" s="24"/>
      <c r="K41" s="24"/>
      <c r="L41" s="24"/>
      <c r="M41" s="47"/>
      <c r="N41" s="47"/>
      <c r="O41" s="47"/>
      <c r="P41" s="47"/>
      <c r="Q41" s="127"/>
      <c r="R41" s="127"/>
      <c r="S41" s="127"/>
      <c r="T41" s="127"/>
      <c r="U41" s="127"/>
      <c r="V41" s="47"/>
      <c r="W41" s="125"/>
      <c r="X41" s="47"/>
      <c r="Y41" s="86"/>
      <c r="Z41" s="86"/>
      <c r="AA41" s="86"/>
      <c r="AB41" s="86"/>
      <c r="AC41" s="86"/>
      <c r="AD41" s="86"/>
    </row>
    <row r="42" spans="1:30" x14ac:dyDescent="0.25">
      <c r="A42" s="9"/>
      <c r="B42" s="125"/>
      <c r="C42" s="47"/>
      <c r="D42" s="125"/>
      <c r="E42" s="126"/>
      <c r="G42" s="47"/>
      <c r="H42" s="50"/>
      <c r="I42" s="47"/>
      <c r="J42" s="24"/>
      <c r="K42" s="24"/>
      <c r="L42" s="24"/>
      <c r="M42" s="47"/>
      <c r="N42" s="47"/>
      <c r="O42" s="47"/>
      <c r="P42" s="47"/>
      <c r="Q42" s="127"/>
      <c r="R42" s="127"/>
      <c r="S42" s="127"/>
      <c r="T42" s="127"/>
      <c r="U42" s="127"/>
      <c r="V42" s="47"/>
      <c r="W42" s="125"/>
      <c r="X42" s="47"/>
      <c r="Y42" s="86"/>
      <c r="Z42" s="86"/>
      <c r="AA42" s="86"/>
      <c r="AB42" s="86"/>
      <c r="AC42" s="86"/>
      <c r="AD42" s="86"/>
    </row>
    <row r="43" spans="1:30" x14ac:dyDescent="0.25">
      <c r="A43" s="9"/>
      <c r="B43" s="125"/>
      <c r="C43" s="47"/>
      <c r="D43" s="125"/>
      <c r="E43" s="126"/>
      <c r="G43" s="47"/>
      <c r="H43" s="50"/>
      <c r="I43" s="47"/>
      <c r="J43" s="24"/>
      <c r="K43" s="24"/>
      <c r="L43" s="24"/>
      <c r="M43" s="47"/>
      <c r="N43" s="47"/>
      <c r="O43" s="47"/>
      <c r="P43" s="47"/>
      <c r="Q43" s="127"/>
      <c r="R43" s="127"/>
      <c r="S43" s="127"/>
      <c r="T43" s="127"/>
      <c r="U43" s="127"/>
      <c r="V43" s="47"/>
      <c r="W43" s="125"/>
      <c r="X43" s="47"/>
      <c r="Y43" s="86"/>
      <c r="Z43" s="86"/>
      <c r="AA43" s="86"/>
      <c r="AB43" s="86"/>
      <c r="AC43" s="86"/>
      <c r="AD43" s="86"/>
    </row>
    <row r="44" spans="1:30" x14ac:dyDescent="0.25">
      <c r="A44" s="9"/>
      <c r="B44" s="125"/>
      <c r="C44" s="47"/>
      <c r="D44" s="125"/>
      <c r="E44" s="126"/>
      <c r="G44" s="47"/>
      <c r="H44" s="50"/>
      <c r="I44" s="47"/>
      <c r="J44" s="24"/>
      <c r="K44" s="24"/>
      <c r="L44" s="24"/>
      <c r="M44" s="47"/>
      <c r="N44" s="47"/>
      <c r="O44" s="47"/>
      <c r="P44" s="47"/>
      <c r="Q44" s="127"/>
      <c r="R44" s="127"/>
      <c r="S44" s="127"/>
      <c r="T44" s="127"/>
      <c r="U44" s="127"/>
      <c r="V44" s="47"/>
      <c r="W44" s="125"/>
      <c r="X44" s="47"/>
      <c r="Y44" s="86"/>
      <c r="Z44" s="86"/>
      <c r="AA44" s="86"/>
      <c r="AB44" s="86"/>
      <c r="AC44" s="86"/>
      <c r="AD44" s="86"/>
    </row>
    <row r="45" spans="1:30" x14ac:dyDescent="0.25">
      <c r="A45" s="9"/>
      <c r="B45" s="125"/>
      <c r="C45" s="47"/>
      <c r="D45" s="125"/>
      <c r="E45" s="126"/>
      <c r="G45" s="47"/>
      <c r="H45" s="50"/>
      <c r="I45" s="47"/>
      <c r="J45" s="24"/>
      <c r="K45" s="24"/>
      <c r="L45" s="24"/>
      <c r="M45" s="47"/>
      <c r="N45" s="47"/>
      <c r="O45" s="47"/>
      <c r="P45" s="47"/>
      <c r="Q45" s="127"/>
      <c r="R45" s="127"/>
      <c r="S45" s="127"/>
      <c r="T45" s="127"/>
      <c r="U45" s="127"/>
      <c r="V45" s="47"/>
      <c r="W45" s="125"/>
      <c r="X45" s="47"/>
      <c r="Y45" s="86"/>
      <c r="Z45" s="86"/>
      <c r="AA45" s="86"/>
      <c r="AB45" s="86"/>
      <c r="AC45" s="86"/>
      <c r="AD45" s="86"/>
    </row>
    <row r="46" spans="1:30" x14ac:dyDescent="0.25">
      <c r="A46" s="9"/>
      <c r="B46" s="125"/>
      <c r="C46" s="47"/>
      <c r="D46" s="125"/>
      <c r="E46" s="125"/>
      <c r="F46" s="24"/>
      <c r="G46" s="47"/>
      <c r="H46" s="50"/>
      <c r="I46" s="47"/>
      <c r="J46" s="24"/>
      <c r="K46" s="24"/>
      <c r="L46" s="24"/>
      <c r="M46" s="24"/>
      <c r="N46" s="69"/>
      <c r="O46" s="69"/>
      <c r="P46" s="24"/>
      <c r="Q46" s="128"/>
      <c r="R46" s="128"/>
      <c r="S46" s="128"/>
      <c r="T46" s="128"/>
      <c r="U46" s="128"/>
      <c r="V46" s="24"/>
      <c r="W46" s="125"/>
      <c r="X46" s="24"/>
      <c r="Y46" s="86"/>
      <c r="Z46" s="86"/>
      <c r="AA46" s="86"/>
      <c r="AB46" s="86"/>
      <c r="AC46" s="86"/>
      <c r="AD46" s="86"/>
    </row>
    <row r="47" spans="1:30" x14ac:dyDescent="0.25">
      <c r="A47" s="9"/>
      <c r="B47" s="125"/>
      <c r="C47" s="47"/>
      <c r="D47" s="125"/>
      <c r="E47" s="125"/>
      <c r="F47" s="24"/>
      <c r="G47" s="47"/>
      <c r="H47" s="50"/>
      <c r="I47" s="47"/>
      <c r="J47" s="24"/>
      <c r="K47" s="24"/>
      <c r="L47" s="24"/>
      <c r="M47" s="24"/>
      <c r="N47" s="69"/>
      <c r="O47" s="69"/>
      <c r="P47" s="24"/>
      <c r="Q47" s="128"/>
      <c r="R47" s="128"/>
      <c r="S47" s="128"/>
      <c r="T47" s="128"/>
      <c r="U47" s="128"/>
      <c r="V47" s="24"/>
      <c r="W47" s="125"/>
      <c r="X47" s="24"/>
      <c r="Y47" s="86"/>
      <c r="Z47" s="86"/>
      <c r="AA47" s="86"/>
      <c r="AB47" s="86"/>
      <c r="AC47" s="86"/>
      <c r="AD47" s="86"/>
    </row>
    <row r="48" spans="1:30" x14ac:dyDescent="0.25">
      <c r="A48" s="9"/>
      <c r="B48" s="125"/>
      <c r="C48" s="47"/>
      <c r="D48" s="125"/>
      <c r="E48" s="125"/>
      <c r="F48" s="24"/>
      <c r="G48" s="47"/>
      <c r="H48" s="50"/>
      <c r="I48" s="47"/>
      <c r="J48" s="24"/>
      <c r="K48" s="24"/>
      <c r="L48" s="24"/>
      <c r="M48" s="24"/>
      <c r="N48" s="69"/>
      <c r="O48" s="69"/>
      <c r="P48" s="24"/>
      <c r="Q48" s="128"/>
      <c r="R48" s="128"/>
      <c r="S48" s="128"/>
      <c r="T48" s="128"/>
      <c r="U48" s="128"/>
      <c r="V48" s="24"/>
      <c r="W48" s="125"/>
      <c r="X48" s="24"/>
      <c r="Y48" s="86"/>
      <c r="Z48" s="86"/>
      <c r="AA48" s="86"/>
      <c r="AB48" s="86"/>
      <c r="AC48" s="86"/>
      <c r="AD48" s="86"/>
    </row>
    <row r="49" spans="1:30" x14ac:dyDescent="0.25">
      <c r="A49" s="9"/>
      <c r="B49" s="125"/>
      <c r="C49" s="47"/>
      <c r="D49" s="125"/>
      <c r="E49" s="125"/>
      <c r="F49" s="24"/>
      <c r="G49" s="47"/>
      <c r="H49" s="50"/>
      <c r="I49" s="47"/>
      <c r="J49" s="24"/>
      <c r="K49" s="24"/>
      <c r="L49" s="24"/>
      <c r="M49" s="24"/>
      <c r="N49" s="69"/>
      <c r="O49" s="69"/>
      <c r="P49" s="24"/>
      <c r="Q49" s="128"/>
      <c r="R49" s="128"/>
      <c r="S49" s="128"/>
      <c r="T49" s="128"/>
      <c r="U49" s="128"/>
      <c r="V49" s="24"/>
      <c r="W49" s="125"/>
      <c r="X49" s="24"/>
      <c r="Y49" s="86"/>
      <c r="Z49" s="86"/>
      <c r="AA49" s="86"/>
      <c r="AB49" s="86"/>
      <c r="AC49" s="86"/>
      <c r="AD49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2020-05-15T11:26:47Z</dcterms:modified>
</cp:coreProperties>
</file>