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3" r:id="rId2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I16" i="3"/>
  <c r="E16" i="3"/>
  <c r="K14" i="3"/>
  <c r="AS11" i="3"/>
  <c r="AQ11" i="3"/>
  <c r="AP11" i="3"/>
  <c r="AO11" i="3"/>
  <c r="AN11" i="3"/>
  <c r="AM11" i="3"/>
  <c r="AG11" i="3"/>
  <c r="K16" i="3" s="1"/>
  <c r="AE11" i="3"/>
  <c r="AD11" i="3"/>
  <c r="H16" i="3" s="1"/>
  <c r="AC11" i="3"/>
  <c r="G16" i="3" s="1"/>
  <c r="AB11" i="3"/>
  <c r="F16" i="3" s="1"/>
  <c r="AA11" i="3"/>
  <c r="W11" i="3"/>
  <c r="U11" i="3"/>
  <c r="T11" i="3"/>
  <c r="S11" i="3"/>
  <c r="R11" i="3"/>
  <c r="Q11" i="3"/>
  <c r="K11" i="3"/>
  <c r="K15" i="3" s="1"/>
  <c r="I11" i="3"/>
  <c r="I15" i="3" s="1"/>
  <c r="O15" i="3" s="1"/>
  <c r="H11" i="3"/>
  <c r="H15" i="3" s="1"/>
  <c r="G11" i="3"/>
  <c r="G15" i="3" s="1"/>
  <c r="F11" i="3"/>
  <c r="F15" i="3" s="1"/>
  <c r="E11" i="3"/>
  <c r="E15" i="3" s="1"/>
  <c r="E17" i="3" l="1"/>
  <c r="G17" i="3"/>
  <c r="K17" i="3"/>
  <c r="F17" i="3"/>
  <c r="N15" i="3"/>
  <c r="L15" i="3"/>
  <c r="H17" i="3"/>
  <c r="M15" i="3"/>
  <c r="I17" i="3"/>
  <c r="O17" i="3" s="1"/>
  <c r="AB13" i="1"/>
  <c r="AA13" i="1"/>
  <c r="Z13" i="1"/>
  <c r="Y13" i="1"/>
  <c r="X13" i="1"/>
  <c r="W13" i="1"/>
  <c r="M17" i="3" l="1"/>
  <c r="N17" i="3"/>
  <c r="L17" i="3"/>
</calcChain>
</file>

<file path=xl/sharedStrings.xml><?xml version="1.0" encoding="utf-8"?>
<sst xmlns="http://schemas.openxmlformats.org/spreadsheetml/2006/main" count="179" uniqueCount="72">
  <si>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</si>
  <si>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</si>
  <si>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</si>
  <si>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</si>
  <si>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</si>
  <si>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</si>
  <si>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</si>
  <si>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</si>
  <si>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</si>
  <si>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</si>
  <si>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</si>
  <si>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</si>
  <si>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</si>
  <si>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</si>
  <si>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</si>
  <si>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</si>
  <si>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</si>
  <si>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</si>
  <si>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</si>
  <si>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</si>
  <si>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</si>
  <si>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</si>
  <si>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</si>
  <si>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</si>
  <si>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</si>
  <si>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</si>
  <si>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</si>
  <si>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</si>
  <si>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</si>
  <si>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</si>
  <si>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</si>
  <si>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</si>
  <si>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</si>
  <si>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Jouko Kiema</t>
  </si>
  <si>
    <t>2.</t>
  </si>
  <si>
    <t>HoNsU</t>
  </si>
  <si>
    <t>11.</t>
  </si>
  <si>
    <t>Cup</t>
  </si>
  <si>
    <t>16.05. 1984  Kiri - HoNsU  10-4</t>
  </si>
  <si>
    <t xml:space="preserve">  20 v   5 kk   2 pv</t>
  </si>
  <si>
    <t>8.</t>
  </si>
  <si>
    <t>ykköspesis</t>
  </si>
  <si>
    <t>9.</t>
  </si>
  <si>
    <t>Seurat</t>
  </si>
  <si>
    <t>HoNsU = Hongikon Nuorisoseuran Urheilijat  (1948)</t>
  </si>
  <si>
    <t>4.</t>
  </si>
  <si>
    <t>ykkössarja</t>
  </si>
  <si>
    <t>09.06. 1985  KaMa - HoNsU  4-4</t>
  </si>
  <si>
    <t>01.09. 1985  SoJy - HoNsU  12-3</t>
  </si>
  <si>
    <t>20.  ottelu</t>
  </si>
  <si>
    <t xml:space="preserve">  21 v   5 kk 25 pv</t>
  </si>
  <si>
    <t xml:space="preserve">  21 v   8 kk 18 pv</t>
  </si>
  <si>
    <t>10.</t>
  </si>
  <si>
    <t>14.12.1963</t>
  </si>
  <si>
    <t>MESTARUUSSARJA</t>
  </si>
  <si>
    <t>URA SM-SARJASSA</t>
  </si>
  <si>
    <t>YKKÖSPESIS</t>
  </si>
  <si>
    <t xml:space="preserve"> Arvo-ottelut</t>
  </si>
  <si>
    <t>Mitalit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</si>
  <si>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</si>
  <si>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</si>
  <si>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</si>
  <si>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</si>
  <si>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</si>
  <si>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</si>
  <si>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</si>
  <si>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</si>
  <si>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</si>
  <si>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</si>
  <si>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</si>
  <si>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</si>
  <si>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HoNsU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</si>
</sst>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2" borderId="0" xfId="0" applyFont="1" applyFill="1"/>
    <xf numFmtId="0" fontId="4" fillId="3" borderId="1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7" fillId="0" borderId="0" xfId="0" applyFont="1" applyFill="1"/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0" fontId="5" fillId="3" borderId="4" xfId="0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165" fontId="5" fillId="6" borderId="1" xfId="2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165" fontId="5" fillId="6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5" fillId="2" borderId="0" xfId="0" applyFont="1" applyFill="1" applyBorder="1"/>
    <xf numFmtId="0" fontId="6" fillId="4" borderId="3" xfId="0" applyFont="1" applyFill="1" applyBorder="1"/>
    <xf numFmtId="0" fontId="5" fillId="3" borderId="2" xfId="0" applyFont="1" applyFill="1" applyBorder="1"/>
    <xf numFmtId="0" fontId="3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7" borderId="7" xfId="0" applyFont="1" applyFill="1" applyBorder="1"/>
    <xf numFmtId="0" fontId="3" fillId="7" borderId="6" xfId="0" applyFont="1" applyFill="1" applyBorder="1"/>
    <xf numFmtId="0" fontId="5" fillId="7" borderId="6" xfId="0" applyFont="1" applyFill="1" applyBorder="1"/>
    <xf numFmtId="0" fontId="5" fillId="7" borderId="6" xfId="0" applyFont="1" applyFill="1" applyBorder="1" applyAlignment="1">
      <alignment horizontal="right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7" borderId="12" xfId="0" applyFont="1" applyFill="1" applyBorder="1"/>
    <xf numFmtId="0" fontId="3" fillId="7" borderId="0" xfId="0" applyFont="1" applyFill="1" applyBorder="1"/>
    <xf numFmtId="0" fontId="5" fillId="7" borderId="0" xfId="0" applyFont="1" applyFill="1" applyBorder="1"/>
    <xf numFmtId="0" fontId="5" fillId="7" borderId="0" xfId="0" applyFont="1" applyFill="1" applyBorder="1" applyAlignment="1">
      <alignment horizontal="right"/>
    </xf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2" fontId="5" fillId="5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5" fillId="7" borderId="9" xfId="0" applyFont="1" applyFill="1" applyBorder="1"/>
    <xf numFmtId="0" fontId="3" fillId="7" borderId="10" xfId="0" applyFont="1" applyFill="1" applyBorder="1"/>
    <xf numFmtId="0" fontId="5" fillId="7" borderId="10" xfId="0" applyFont="1" applyFill="1" applyBorder="1"/>
    <xf numFmtId="0" fontId="5" fillId="7" borderId="10" xfId="0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/>
    <xf numFmtId="0" fontId="5" fillId="2" borderId="13" xfId="0" applyFont="1" applyFill="1" applyBorder="1" applyAlignment="1">
      <alignment horizontal="center"/>
    </xf>
    <xf numFmtId="0" fontId="5" fillId="7" borderId="8" xfId="0" applyFont="1" applyFill="1" applyBorder="1"/>
    <xf numFmtId="0" fontId="5" fillId="7" borderId="5" xfId="0" applyFont="1" applyFill="1" applyBorder="1"/>
    <xf numFmtId="0" fontId="5" fillId="7" borderId="11" xfId="0" applyFont="1" applyFill="1" applyBorder="1"/>
    <xf numFmtId="49" fontId="5" fillId="3" borderId="3" xfId="0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8" borderId="2" xfId="0" applyFont="1" applyFill="1" applyBorder="1" applyAlignment="1">
      <alignment horizontal="left"/>
    </xf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/>
    <xf numFmtId="0" fontId="5" fillId="2" borderId="12" xfId="0" applyFont="1" applyFill="1" applyBorder="1" applyAlignment="1">
      <alignment horizontal="center"/>
    </xf>
    <xf numFmtId="165" fontId="5" fillId="3" borderId="1" xfId="2" applyNumberFormat="1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3" borderId="4" xfId="2" applyNumberFormat="1" applyFont="1" applyFill="1" applyBorder="1" applyAlignment="1">
      <alignment horizontal="center"/>
    </xf>
    <xf numFmtId="0" fontId="0" fillId="2" borderId="0" xfId="0" applyFill="1"/>
    <xf numFmtId="0" fontId="5" fillId="4" borderId="14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165" fontId="5" fillId="4" borderId="14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6" borderId="14" xfId="0" applyFont="1" applyFill="1" applyBorder="1" applyAlignment="1">
      <alignment horizontal="left"/>
    </xf>
    <xf numFmtId="0" fontId="5" fillId="6" borderId="9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left"/>
    </xf>
    <xf numFmtId="0" fontId="5" fillId="8" borderId="2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9" customWidth="1"/>
    <col min="16" max="20" width="5.7109375" style="78" customWidth="1"/>
    <col min="21" max="21" width="8.7109375" style="78" customWidth="1"/>
    <col min="22" max="22" width="0.7109375" style="29" customWidth="1"/>
    <col min="23" max="27" width="5.7109375" style="78" customWidth="1"/>
    <col min="28" max="28" width="8.7109375" style="78" customWidth="1"/>
    <col min="29" max="29" width="0.7109375" style="29" customWidth="1"/>
    <col min="30" max="35" width="5.7109375" style="78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53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3"/>
      <c r="W2" s="22" t="s">
        <v>15</v>
      </c>
      <c r="X2" s="14"/>
      <c r="Y2" s="14"/>
      <c r="Z2" s="14"/>
      <c r="AA2" s="14"/>
      <c r="AB2" s="14"/>
      <c r="AC2" s="83"/>
      <c r="AD2" s="22" t="s">
        <v>57</v>
      </c>
      <c r="AE2" s="14"/>
      <c r="AF2" s="14"/>
      <c r="AG2" s="20"/>
      <c r="AH2" s="14" t="s">
        <v>58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37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1984</v>
      </c>
      <c r="C4" s="25" t="s">
        <v>34</v>
      </c>
      <c r="D4" s="26" t="s">
        <v>35</v>
      </c>
      <c r="E4" s="25">
        <v>3</v>
      </c>
      <c r="F4" s="25">
        <v>0</v>
      </c>
      <c r="G4" s="27">
        <v>0</v>
      </c>
      <c r="H4" s="25">
        <v>0</v>
      </c>
      <c r="I4" s="25">
        <v>2</v>
      </c>
      <c r="J4" s="25">
        <v>1</v>
      </c>
      <c r="K4" s="25">
        <v>0</v>
      </c>
      <c r="L4" s="25">
        <v>1</v>
      </c>
      <c r="M4" s="25">
        <v>0</v>
      </c>
      <c r="N4" s="28">
        <v>0.66700000000000004</v>
      </c>
      <c r="O4" s="29"/>
      <c r="P4" s="25"/>
      <c r="Q4" s="25"/>
      <c r="R4" s="25"/>
      <c r="S4" s="25"/>
      <c r="T4" s="25"/>
      <c r="U4" s="25"/>
      <c r="V4" s="29"/>
      <c r="W4" s="37"/>
      <c r="X4" s="37"/>
      <c r="Y4" s="37"/>
      <c r="Z4" s="37"/>
      <c r="AA4" s="37"/>
      <c r="AB4" s="67"/>
      <c r="AC4" s="29"/>
      <c r="AD4" s="25"/>
      <c r="AE4" s="25"/>
      <c r="AF4" s="25"/>
      <c r="AG4" s="25"/>
      <c r="AH4" s="25">
        <v>1</v>
      </c>
      <c r="AI4" s="25"/>
      <c r="AJ4" s="9"/>
    </row>
    <row r="5" spans="1:36" s="23" customFormat="1" ht="15" customHeight="1" x14ac:dyDescent="0.2">
      <c r="A5" s="9"/>
      <c r="B5" s="25">
        <v>1985</v>
      </c>
      <c r="C5" s="25" t="s">
        <v>36</v>
      </c>
      <c r="D5" s="26" t="s">
        <v>35</v>
      </c>
      <c r="E5" s="25">
        <v>13</v>
      </c>
      <c r="F5" s="25">
        <v>0</v>
      </c>
      <c r="G5" s="27">
        <v>1</v>
      </c>
      <c r="H5" s="25">
        <v>0</v>
      </c>
      <c r="I5" s="25">
        <v>27</v>
      </c>
      <c r="J5" s="25">
        <v>12</v>
      </c>
      <c r="K5" s="25">
        <v>9</v>
      </c>
      <c r="L5" s="25">
        <v>5</v>
      </c>
      <c r="M5" s="25">
        <v>1</v>
      </c>
      <c r="N5" s="28">
        <v>0.45800000000000002</v>
      </c>
      <c r="O5" s="24"/>
      <c r="P5" s="25"/>
      <c r="Q5" s="25"/>
      <c r="R5" s="25"/>
      <c r="S5" s="25"/>
      <c r="T5" s="25"/>
      <c r="U5" s="25"/>
      <c r="V5" s="24"/>
      <c r="W5" s="37">
        <v>4</v>
      </c>
      <c r="X5" s="37">
        <v>0</v>
      </c>
      <c r="Y5" s="37">
        <v>0</v>
      </c>
      <c r="Z5" s="37">
        <v>1</v>
      </c>
      <c r="AA5" s="37">
        <v>4</v>
      </c>
      <c r="AB5" s="67">
        <v>0.23499999999999999</v>
      </c>
      <c r="AC5" s="24"/>
      <c r="AD5" s="25"/>
      <c r="AE5" s="38"/>
      <c r="AF5" s="38"/>
      <c r="AG5" s="25"/>
      <c r="AH5" s="25"/>
      <c r="AI5" s="25"/>
      <c r="AJ5" s="9"/>
    </row>
    <row r="6" spans="1:36" s="23" customFormat="1" ht="15" customHeight="1" x14ac:dyDescent="0.2">
      <c r="A6" s="9"/>
      <c r="B6" s="31">
        <v>1986</v>
      </c>
      <c r="C6" s="31" t="s">
        <v>45</v>
      </c>
      <c r="D6" s="32" t="s">
        <v>35</v>
      </c>
      <c r="E6" s="31"/>
      <c r="F6" s="33" t="s">
        <v>46</v>
      </c>
      <c r="G6" s="34"/>
      <c r="H6" s="35"/>
      <c r="I6" s="31"/>
      <c r="J6" s="31"/>
      <c r="K6" s="31"/>
      <c r="L6" s="31"/>
      <c r="M6" s="31"/>
      <c r="N6" s="36"/>
      <c r="O6" s="24"/>
      <c r="P6" s="25"/>
      <c r="Q6" s="25"/>
      <c r="R6" s="25"/>
      <c r="S6" s="25"/>
      <c r="T6" s="25"/>
      <c r="U6" s="25"/>
      <c r="V6" s="24"/>
      <c r="W6" s="37"/>
      <c r="X6" s="37"/>
      <c r="Y6" s="37"/>
      <c r="Z6" s="37"/>
      <c r="AA6" s="37"/>
      <c r="AB6" s="67"/>
      <c r="AC6" s="24"/>
      <c r="AD6" s="25"/>
      <c r="AE6" s="38"/>
      <c r="AF6" s="38"/>
      <c r="AG6" s="25"/>
      <c r="AH6" s="25"/>
      <c r="AI6" s="25"/>
      <c r="AJ6" s="9"/>
    </row>
    <row r="7" spans="1:36" s="23" customFormat="1" ht="15" customHeight="1" x14ac:dyDescent="0.2">
      <c r="A7" s="9"/>
      <c r="B7" s="31">
        <v>1987</v>
      </c>
      <c r="C7" s="31" t="s">
        <v>45</v>
      </c>
      <c r="D7" s="32" t="s">
        <v>35</v>
      </c>
      <c r="E7" s="31"/>
      <c r="F7" s="33" t="s">
        <v>46</v>
      </c>
      <c r="G7" s="34"/>
      <c r="H7" s="35"/>
      <c r="I7" s="31"/>
      <c r="J7" s="31"/>
      <c r="K7" s="31"/>
      <c r="L7" s="31"/>
      <c r="M7" s="31"/>
      <c r="N7" s="39"/>
      <c r="O7" s="24"/>
      <c r="P7" s="25"/>
      <c r="Q7" s="25"/>
      <c r="R7" s="25"/>
      <c r="S7" s="25"/>
      <c r="T7" s="25"/>
      <c r="U7" s="25"/>
      <c r="V7" s="24"/>
      <c r="W7" s="37"/>
      <c r="X7" s="37"/>
      <c r="Y7" s="37"/>
      <c r="Z7" s="37"/>
      <c r="AA7" s="37"/>
      <c r="AB7" s="67"/>
      <c r="AC7" s="24"/>
      <c r="AD7" s="25"/>
      <c r="AE7" s="38"/>
      <c r="AF7" s="38"/>
      <c r="AG7" s="25"/>
      <c r="AH7" s="25"/>
      <c r="AI7" s="25"/>
      <c r="AJ7" s="9"/>
    </row>
    <row r="8" spans="1:36" s="23" customFormat="1" ht="15" customHeight="1" x14ac:dyDescent="0.2">
      <c r="A8" s="9"/>
      <c r="B8" s="31">
        <v>1988</v>
      </c>
      <c r="C8" s="31" t="s">
        <v>40</v>
      </c>
      <c r="D8" s="32" t="s">
        <v>35</v>
      </c>
      <c r="E8" s="31"/>
      <c r="F8" s="33" t="s">
        <v>46</v>
      </c>
      <c r="G8" s="34"/>
      <c r="H8" s="35"/>
      <c r="I8" s="31"/>
      <c r="J8" s="31"/>
      <c r="K8" s="31"/>
      <c r="L8" s="31"/>
      <c r="M8" s="31"/>
      <c r="N8" s="39"/>
      <c r="O8" s="24"/>
      <c r="P8" s="25"/>
      <c r="Q8" s="25"/>
      <c r="R8" s="25"/>
      <c r="S8" s="25"/>
      <c r="T8" s="25"/>
      <c r="U8" s="25"/>
      <c r="V8" s="24"/>
      <c r="W8" s="37"/>
      <c r="X8" s="37"/>
      <c r="Y8" s="37"/>
      <c r="Z8" s="37"/>
      <c r="AA8" s="37"/>
      <c r="AB8" s="67"/>
      <c r="AC8" s="24"/>
      <c r="AD8" s="25"/>
      <c r="AE8" s="38"/>
      <c r="AF8" s="38"/>
      <c r="AG8" s="25"/>
      <c r="AH8" s="25"/>
      <c r="AI8" s="25"/>
      <c r="AJ8" s="9"/>
    </row>
    <row r="9" spans="1:36" s="23" customFormat="1" ht="15" customHeight="1" x14ac:dyDescent="0.2">
      <c r="A9" s="9"/>
      <c r="B9" s="31">
        <v>1989</v>
      </c>
      <c r="C9" s="31" t="s">
        <v>40</v>
      </c>
      <c r="D9" s="32" t="s">
        <v>35</v>
      </c>
      <c r="E9" s="31"/>
      <c r="F9" s="33" t="s">
        <v>46</v>
      </c>
      <c r="G9" s="34"/>
      <c r="H9" s="35"/>
      <c r="I9" s="31"/>
      <c r="J9" s="31"/>
      <c r="K9" s="31"/>
      <c r="L9" s="31"/>
      <c r="M9" s="31"/>
      <c r="N9" s="39"/>
      <c r="O9" s="24"/>
      <c r="P9" s="25"/>
      <c r="Q9" s="25"/>
      <c r="R9" s="25"/>
      <c r="S9" s="25"/>
      <c r="T9" s="25"/>
      <c r="U9" s="25"/>
      <c r="V9" s="24"/>
      <c r="W9" s="37"/>
      <c r="X9" s="37"/>
      <c r="Y9" s="37"/>
      <c r="Z9" s="37"/>
      <c r="AA9" s="37"/>
      <c r="AB9" s="67"/>
      <c r="AC9" s="24"/>
      <c r="AD9" s="25"/>
      <c r="AE9" s="38"/>
      <c r="AF9" s="38"/>
      <c r="AG9" s="25"/>
      <c r="AH9" s="25"/>
      <c r="AI9" s="25"/>
      <c r="AJ9" s="9"/>
    </row>
    <row r="10" spans="1:36" s="23" customFormat="1" ht="15" customHeight="1" x14ac:dyDescent="0.2">
      <c r="A10" s="9"/>
      <c r="B10" s="31">
        <v>1990</v>
      </c>
      <c r="C10" s="31" t="s">
        <v>52</v>
      </c>
      <c r="D10" s="33" t="s">
        <v>35</v>
      </c>
      <c r="E10" s="31"/>
      <c r="F10" s="33" t="s">
        <v>46</v>
      </c>
      <c r="G10" s="34"/>
      <c r="H10" s="35"/>
      <c r="I10" s="31"/>
      <c r="J10" s="31"/>
      <c r="K10" s="31"/>
      <c r="L10" s="31"/>
      <c r="M10" s="31"/>
      <c r="N10" s="39"/>
      <c r="O10" s="24"/>
      <c r="P10" s="25"/>
      <c r="Q10" s="25"/>
      <c r="R10" s="25"/>
      <c r="S10" s="25"/>
      <c r="T10" s="25"/>
      <c r="U10" s="25"/>
      <c r="V10" s="24"/>
      <c r="W10" s="37"/>
      <c r="X10" s="37"/>
      <c r="Y10" s="37"/>
      <c r="Z10" s="37"/>
      <c r="AA10" s="37"/>
      <c r="AB10" s="67"/>
      <c r="AC10" s="24"/>
      <c r="AD10" s="25"/>
      <c r="AE10" s="38"/>
      <c r="AF10" s="38"/>
      <c r="AG10" s="25"/>
      <c r="AH10" s="25"/>
      <c r="AI10" s="25"/>
      <c r="AJ10" s="9"/>
    </row>
    <row r="11" spans="1:36" s="23" customFormat="1" ht="15" customHeight="1" x14ac:dyDescent="0.25">
      <c r="A11" s="9"/>
      <c r="B11" s="31">
        <v>1991</v>
      </c>
      <c r="C11" s="31" t="s">
        <v>42</v>
      </c>
      <c r="D11" s="33" t="s">
        <v>35</v>
      </c>
      <c r="E11" s="31"/>
      <c r="F11" s="33" t="s">
        <v>46</v>
      </c>
      <c r="G11" s="34"/>
      <c r="H11" s="35"/>
      <c r="I11" s="31"/>
      <c r="J11" s="31"/>
      <c r="K11" s="31"/>
      <c r="L11" s="31"/>
      <c r="M11" s="31"/>
      <c r="N11" s="36"/>
      <c r="O11" s="29"/>
      <c r="P11" s="25"/>
      <c r="Q11" s="25"/>
      <c r="R11" s="25"/>
      <c r="S11" s="25"/>
      <c r="T11" s="25"/>
      <c r="U11" s="25"/>
      <c r="V11" s="29"/>
      <c r="W11" s="37"/>
      <c r="X11" s="37"/>
      <c r="Y11" s="37"/>
      <c r="Z11" s="37"/>
      <c r="AA11" s="37"/>
      <c r="AB11" s="67"/>
      <c r="AC11" s="29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31">
        <v>1992</v>
      </c>
      <c r="C12" s="31" t="s">
        <v>40</v>
      </c>
      <c r="D12" s="33" t="s">
        <v>35</v>
      </c>
      <c r="E12" s="31"/>
      <c r="F12" s="33" t="s">
        <v>41</v>
      </c>
      <c r="G12" s="34"/>
      <c r="H12" s="35"/>
      <c r="I12" s="31"/>
      <c r="J12" s="31"/>
      <c r="K12" s="31"/>
      <c r="L12" s="31"/>
      <c r="M12" s="31"/>
      <c r="N12" s="36"/>
      <c r="O12" s="29"/>
      <c r="P12" s="25"/>
      <c r="Q12" s="25"/>
      <c r="R12" s="25"/>
      <c r="S12" s="25"/>
      <c r="T12" s="25"/>
      <c r="U12" s="25"/>
      <c r="V12" s="29"/>
      <c r="W12" s="37"/>
      <c r="X12" s="37"/>
      <c r="Y12" s="37"/>
      <c r="Z12" s="37"/>
      <c r="AA12" s="37"/>
      <c r="AB12" s="67"/>
      <c r="AC12" s="29"/>
      <c r="AD12" s="25"/>
      <c r="AE12" s="25"/>
      <c r="AF12" s="25"/>
      <c r="AG12" s="25"/>
      <c r="AH12" s="25"/>
      <c r="AI12" s="25"/>
      <c r="AJ12" s="9"/>
    </row>
    <row r="13" spans="1:36" ht="15" customHeight="1" x14ac:dyDescent="0.2">
      <c r="A13" s="9"/>
      <c r="B13" s="16" t="s">
        <v>7</v>
      </c>
      <c r="C13" s="17"/>
      <c r="D13" s="15"/>
      <c r="E13" s="18">
        <v>16</v>
      </c>
      <c r="F13" s="18">
        <v>0</v>
      </c>
      <c r="G13" s="18">
        <v>1</v>
      </c>
      <c r="H13" s="18">
        <v>0</v>
      </c>
      <c r="I13" s="18">
        <v>29</v>
      </c>
      <c r="J13" s="18">
        <v>13</v>
      </c>
      <c r="K13" s="18">
        <v>9</v>
      </c>
      <c r="L13" s="18">
        <v>6</v>
      </c>
      <c r="M13" s="18">
        <v>1</v>
      </c>
      <c r="N13" s="40">
        <v>0.46800000000000003</v>
      </c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40">
        <v>0</v>
      </c>
      <c r="V13" s="24"/>
      <c r="W13" s="18">
        <f>PRODUCT(E19)</f>
        <v>4</v>
      </c>
      <c r="X13" s="18">
        <f t="shared" ref="X13:AA13" si="0">PRODUCT(F19)</f>
        <v>0</v>
      </c>
      <c r="Y13" s="18">
        <f t="shared" si="0"/>
        <v>0</v>
      </c>
      <c r="Z13" s="18">
        <f t="shared" si="0"/>
        <v>1</v>
      </c>
      <c r="AA13" s="18">
        <f t="shared" si="0"/>
        <v>4</v>
      </c>
      <c r="AB13" s="40">
        <f>PRODUCT(N19)</f>
        <v>0.23499999999999999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1</v>
      </c>
      <c r="AI13" s="18">
        <v>0</v>
      </c>
      <c r="AJ13" s="9"/>
    </row>
    <row r="14" spans="1:36" ht="15" customHeight="1" x14ac:dyDescent="0.2">
      <c r="A14" s="9"/>
      <c r="B14" s="41" t="s">
        <v>2</v>
      </c>
      <c r="C14" s="30"/>
      <c r="D14" s="42">
        <v>15.666666666666671</v>
      </c>
      <c r="E14" s="43"/>
      <c r="F14" s="43"/>
      <c r="G14" s="43"/>
      <c r="H14" s="43"/>
      <c r="I14" s="43"/>
      <c r="J14" s="43"/>
      <c r="K14" s="43"/>
      <c r="L14" s="43"/>
      <c r="M14" s="43"/>
      <c r="N14" s="44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5"/>
      <c r="AI14" s="43"/>
      <c r="AJ14" s="9"/>
    </row>
    <row r="15" spans="1:36" ht="15" customHeight="1" x14ac:dyDescent="0.25">
      <c r="A15" s="9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4"/>
      <c r="P15" s="43"/>
      <c r="Q15" s="46"/>
      <c r="R15" s="43"/>
      <c r="S15" s="43"/>
      <c r="T15" s="43"/>
      <c r="U15" s="43"/>
      <c r="W15" s="43"/>
      <c r="X15" s="43"/>
      <c r="Y15" s="43"/>
      <c r="Z15" s="43"/>
      <c r="AA15" s="43"/>
      <c r="AB15" s="43"/>
      <c r="AD15" s="43"/>
      <c r="AE15" s="43"/>
      <c r="AF15" s="43"/>
      <c r="AG15" s="43"/>
      <c r="AH15" s="43"/>
      <c r="AI15" s="43"/>
      <c r="AJ15" s="9"/>
    </row>
    <row r="16" spans="1:36" ht="15" customHeight="1" x14ac:dyDescent="0.25">
      <c r="A16" s="9"/>
      <c r="B16" s="22" t="s">
        <v>55</v>
      </c>
      <c r="C16" s="47"/>
      <c r="D16" s="47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43"/>
      <c r="K16" s="18" t="s">
        <v>26</v>
      </c>
      <c r="L16" s="18" t="s">
        <v>27</v>
      </c>
      <c r="M16" s="18" t="s">
        <v>28</v>
      </c>
      <c r="N16" s="18" t="s">
        <v>21</v>
      </c>
      <c r="O16" s="24"/>
      <c r="P16" s="48" t="s">
        <v>29</v>
      </c>
      <c r="Q16" s="12"/>
      <c r="R16" s="12"/>
      <c r="S16" s="12"/>
      <c r="T16" s="49"/>
      <c r="U16" s="49"/>
      <c r="V16" s="49"/>
      <c r="W16" s="49"/>
      <c r="X16" s="49"/>
      <c r="Y16" s="49"/>
      <c r="Z16" s="49"/>
      <c r="AA16" s="12"/>
      <c r="AB16" s="12"/>
      <c r="AC16" s="49"/>
      <c r="AD16" s="12"/>
      <c r="AE16" s="12"/>
      <c r="AF16" s="12"/>
      <c r="AG16" s="12"/>
      <c r="AH16" s="12"/>
      <c r="AI16" s="50"/>
      <c r="AJ16" s="9"/>
    </row>
    <row r="17" spans="1:36" ht="15" customHeight="1" x14ac:dyDescent="0.2">
      <c r="A17" s="9"/>
      <c r="B17" s="48" t="s">
        <v>12</v>
      </c>
      <c r="C17" s="12"/>
      <c r="D17" s="50"/>
      <c r="E17" s="25">
        <v>16</v>
      </c>
      <c r="F17" s="25">
        <v>0</v>
      </c>
      <c r="G17" s="25">
        <v>1</v>
      </c>
      <c r="H17" s="25">
        <v>0</v>
      </c>
      <c r="I17" s="25">
        <v>29</v>
      </c>
      <c r="J17" s="43"/>
      <c r="K17" s="51">
        <v>6.25E-2</v>
      </c>
      <c r="L17" s="51">
        <v>0</v>
      </c>
      <c r="M17" s="51">
        <v>1.8125</v>
      </c>
      <c r="N17" s="28">
        <v>0.46800000000000003</v>
      </c>
      <c r="O17" s="24"/>
      <c r="P17" s="52" t="s">
        <v>9</v>
      </c>
      <c r="Q17" s="53"/>
      <c r="R17" s="54" t="s">
        <v>38</v>
      </c>
      <c r="S17" s="54"/>
      <c r="T17" s="54"/>
      <c r="U17" s="54"/>
      <c r="V17" s="54"/>
      <c r="W17" s="54"/>
      <c r="X17" s="54"/>
      <c r="Y17" s="55" t="s">
        <v>11</v>
      </c>
      <c r="Z17" s="54"/>
      <c r="AA17" s="54" t="s">
        <v>39</v>
      </c>
      <c r="AB17" s="54"/>
      <c r="AC17" s="54"/>
      <c r="AD17" s="54"/>
      <c r="AE17" s="54"/>
      <c r="AF17" s="54"/>
      <c r="AG17" s="54"/>
      <c r="AH17" s="55"/>
      <c r="AI17" s="84"/>
      <c r="AJ17" s="9"/>
    </row>
    <row r="18" spans="1:36" ht="15" customHeight="1" x14ac:dyDescent="0.2">
      <c r="A18" s="9"/>
      <c r="B18" s="56" t="s">
        <v>14</v>
      </c>
      <c r="C18" s="57"/>
      <c r="D18" s="58"/>
      <c r="E18" s="25"/>
      <c r="F18" s="25"/>
      <c r="G18" s="25"/>
      <c r="H18" s="25"/>
      <c r="I18" s="25"/>
      <c r="J18" s="43"/>
      <c r="K18" s="51"/>
      <c r="L18" s="51"/>
      <c r="M18" s="51"/>
      <c r="N18" s="28"/>
      <c r="O18" s="24"/>
      <c r="P18" s="59" t="s">
        <v>59</v>
      </c>
      <c r="Q18" s="60"/>
      <c r="R18" s="61" t="s">
        <v>47</v>
      </c>
      <c r="S18" s="61"/>
      <c r="T18" s="61"/>
      <c r="U18" s="61"/>
      <c r="V18" s="61"/>
      <c r="W18" s="61"/>
      <c r="X18" s="61"/>
      <c r="Y18" s="62" t="s">
        <v>25</v>
      </c>
      <c r="Z18" s="61"/>
      <c r="AA18" s="61" t="s">
        <v>50</v>
      </c>
      <c r="AB18" s="61"/>
      <c r="AC18" s="61"/>
      <c r="AD18" s="61"/>
      <c r="AE18" s="61"/>
      <c r="AF18" s="61"/>
      <c r="AG18" s="61"/>
      <c r="AH18" s="62"/>
      <c r="AI18" s="85"/>
      <c r="AJ18" s="9"/>
    </row>
    <row r="19" spans="1:36" ht="15" customHeight="1" x14ac:dyDescent="0.2">
      <c r="A19" s="9"/>
      <c r="B19" s="63" t="s">
        <v>15</v>
      </c>
      <c r="C19" s="64"/>
      <c r="D19" s="65"/>
      <c r="E19" s="37">
        <v>4</v>
      </c>
      <c r="F19" s="37">
        <v>0</v>
      </c>
      <c r="G19" s="37">
        <v>0</v>
      </c>
      <c r="H19" s="37">
        <v>1</v>
      </c>
      <c r="I19" s="37">
        <v>4</v>
      </c>
      <c r="J19" s="43"/>
      <c r="K19" s="66">
        <v>0</v>
      </c>
      <c r="L19" s="66">
        <v>0.25</v>
      </c>
      <c r="M19" s="66">
        <v>1</v>
      </c>
      <c r="N19" s="67">
        <v>0.23499999999999999</v>
      </c>
      <c r="O19" s="24"/>
      <c r="P19" s="59" t="s">
        <v>60</v>
      </c>
      <c r="Q19" s="60"/>
      <c r="R19" s="61" t="s">
        <v>48</v>
      </c>
      <c r="S19" s="61"/>
      <c r="T19" s="61"/>
      <c r="U19" s="61"/>
      <c r="V19" s="61"/>
      <c r="W19" s="61"/>
      <c r="X19" s="61"/>
      <c r="Y19" s="62" t="s">
        <v>49</v>
      </c>
      <c r="Z19" s="61"/>
      <c r="AA19" s="61" t="s">
        <v>51</v>
      </c>
      <c r="AB19" s="61"/>
      <c r="AC19" s="61"/>
      <c r="AD19" s="61"/>
      <c r="AE19" s="61"/>
      <c r="AF19" s="61"/>
      <c r="AG19" s="61"/>
      <c r="AH19" s="62"/>
      <c r="AI19" s="85"/>
    </row>
    <row r="20" spans="1:36" ht="15" customHeight="1" x14ac:dyDescent="0.2">
      <c r="A20" s="9"/>
      <c r="B20" s="68" t="s">
        <v>24</v>
      </c>
      <c r="C20" s="69"/>
      <c r="D20" s="70"/>
      <c r="E20" s="18">
        <v>20</v>
      </c>
      <c r="F20" s="18">
        <v>0</v>
      </c>
      <c r="G20" s="18">
        <v>1</v>
      </c>
      <c r="H20" s="18">
        <v>1</v>
      </c>
      <c r="I20" s="18">
        <v>33</v>
      </c>
      <c r="J20" s="43"/>
      <c r="K20" s="71">
        <v>0.05</v>
      </c>
      <c r="L20" s="71">
        <v>0.05</v>
      </c>
      <c r="M20" s="71">
        <v>1.65</v>
      </c>
      <c r="N20" s="40">
        <v>0.41799999999999998</v>
      </c>
      <c r="O20" s="24"/>
      <c r="P20" s="72" t="s">
        <v>10</v>
      </c>
      <c r="Q20" s="73"/>
      <c r="R20" s="74"/>
      <c r="S20" s="74"/>
      <c r="T20" s="74"/>
      <c r="U20" s="74"/>
      <c r="V20" s="74"/>
      <c r="W20" s="74"/>
      <c r="X20" s="74"/>
      <c r="Y20" s="75"/>
      <c r="Z20" s="74"/>
      <c r="AA20" s="74"/>
      <c r="AB20" s="74"/>
      <c r="AC20" s="74"/>
      <c r="AD20" s="74"/>
      <c r="AE20" s="74"/>
      <c r="AF20" s="74"/>
      <c r="AG20" s="74"/>
      <c r="AH20" s="75"/>
      <c r="AI20" s="86"/>
    </row>
    <row r="21" spans="1:36" ht="15" customHeight="1" x14ac:dyDescent="0.25">
      <c r="A21" s="9"/>
      <c r="B21" s="45"/>
      <c r="C21" s="45"/>
      <c r="D21" s="45"/>
      <c r="E21" s="45"/>
      <c r="F21" s="45"/>
      <c r="G21" s="45"/>
      <c r="H21" s="45"/>
      <c r="I21" s="45"/>
      <c r="J21" s="43"/>
      <c r="K21" s="45"/>
      <c r="L21" s="45"/>
      <c r="M21" s="45"/>
      <c r="N21" s="44"/>
      <c r="O21" s="24"/>
      <c r="P21" s="43"/>
      <c r="Q21" s="46"/>
      <c r="R21" s="43"/>
      <c r="S21" s="43"/>
      <c r="T21" s="24"/>
      <c r="U21" s="24"/>
      <c r="V21" s="24"/>
      <c r="W21" s="24"/>
      <c r="X21" s="76"/>
      <c r="Y21" s="43"/>
      <c r="Z21" s="43"/>
      <c r="AA21" s="43"/>
      <c r="AB21" s="43"/>
      <c r="AC21" s="24"/>
      <c r="AD21" s="43"/>
      <c r="AE21" s="43"/>
      <c r="AF21" s="43"/>
      <c r="AG21" s="43"/>
      <c r="AH21" s="43"/>
      <c r="AI21" s="43"/>
    </row>
    <row r="22" spans="1:36" ht="15" customHeight="1" x14ac:dyDescent="0.25">
      <c r="A22" s="9"/>
      <c r="B22" s="77" t="s">
        <v>43</v>
      </c>
      <c r="C22" s="43"/>
      <c r="D22" s="77" t="s">
        <v>44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24"/>
      <c r="P22" s="43"/>
      <c r="Q22" s="46"/>
      <c r="R22" s="43"/>
      <c r="S22" s="43"/>
      <c r="T22" s="24"/>
      <c r="U22" s="24"/>
      <c r="V22" s="24"/>
      <c r="W22" s="24"/>
      <c r="X22" s="76"/>
      <c r="Y22" s="43"/>
      <c r="Z22" s="43"/>
      <c r="AA22" s="43"/>
      <c r="AB22" s="43"/>
      <c r="AC22" s="24"/>
      <c r="AD22" s="43"/>
      <c r="AE22" s="43"/>
      <c r="AF22" s="43"/>
      <c r="AG22" s="43"/>
      <c r="AH22" s="43"/>
      <c r="AI22" s="43"/>
    </row>
    <row r="23" spans="1:36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24"/>
      <c r="P23" s="43"/>
      <c r="Q23" s="46"/>
      <c r="R23" s="43"/>
      <c r="S23" s="43"/>
      <c r="T23" s="24"/>
      <c r="U23" s="24"/>
      <c r="V23" s="24"/>
      <c r="W23" s="24"/>
      <c r="X23" s="76"/>
      <c r="Y23" s="43"/>
      <c r="Z23" s="43"/>
      <c r="AA23" s="43"/>
      <c r="AB23" s="43"/>
      <c r="AC23" s="24"/>
      <c r="AD23" s="43"/>
      <c r="AE23" s="43"/>
      <c r="AF23" s="43"/>
      <c r="AG23" s="43"/>
      <c r="AH23" s="43"/>
      <c r="AI23" s="43"/>
    </row>
    <row r="24" spans="1:36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4"/>
      <c r="P24" s="43"/>
      <c r="Q24" s="46"/>
      <c r="R24" s="43"/>
      <c r="S24" s="43"/>
      <c r="T24" s="24"/>
      <c r="U24" s="24"/>
      <c r="V24" s="24"/>
      <c r="W24" s="24"/>
      <c r="X24" s="76"/>
      <c r="Y24" s="76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4"/>
      <c r="P25" s="43"/>
      <c r="Q25" s="46"/>
      <c r="R25" s="43"/>
      <c r="S25" s="43"/>
      <c r="T25" s="24"/>
      <c r="U25" s="24"/>
      <c r="V25" s="24"/>
      <c r="W25" s="24"/>
      <c r="X25" s="76"/>
      <c r="Y25" s="76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4"/>
      <c r="P26" s="43"/>
      <c r="Q26" s="46"/>
      <c r="R26" s="43"/>
      <c r="S26" s="43"/>
      <c r="T26" s="24"/>
      <c r="U26" s="24"/>
      <c r="V26" s="24"/>
      <c r="W26" s="24"/>
      <c r="X26" s="76"/>
      <c r="Y26" s="76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4"/>
      <c r="P27" s="43"/>
      <c r="Q27" s="46"/>
      <c r="R27" s="43"/>
      <c r="S27" s="43"/>
      <c r="T27" s="24"/>
      <c r="U27" s="24"/>
      <c r="V27" s="24"/>
      <c r="W27" s="24"/>
      <c r="X27" s="76"/>
      <c r="Y27" s="7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76"/>
      <c r="Y28" s="7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76"/>
      <c r="Y29" s="7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76"/>
      <c r="Y30" s="7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76"/>
      <c r="Y31" s="7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76"/>
      <c r="Y32" s="7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76"/>
      <c r="Y33" s="7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6"/>
      <c r="Y34" s="7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6"/>
      <c r="Y35" s="7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6"/>
      <c r="Y36" s="7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6"/>
      <c r="Y37" s="7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6"/>
      <c r="Y38" s="7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6"/>
      <c r="Y39" s="7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76"/>
      <c r="Y40" s="7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6"/>
      <c r="Y41" s="7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76"/>
      <c r="Y42" s="7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76"/>
      <c r="Y43" s="7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76"/>
      <c r="Y44" s="7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76"/>
      <c r="Y45" s="7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76"/>
      <c r="Y46" s="7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76"/>
      <c r="Y47" s="7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76"/>
      <c r="Y48" s="7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76"/>
      <c r="Y49" s="7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76"/>
      <c r="Y50" s="7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76"/>
      <c r="Y51" s="7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76"/>
      <c r="Y52" s="7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76"/>
      <c r="Y53" s="7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76"/>
      <c r="Y54" s="7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76"/>
      <c r="Y55" s="7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76"/>
      <c r="Y56" s="7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76"/>
      <c r="Y57" s="7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76"/>
      <c r="Y58" s="7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76"/>
      <c r="Y59" s="7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76"/>
      <c r="Y60" s="7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76"/>
      <c r="Y61" s="7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76"/>
      <c r="Y62" s="7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76"/>
      <c r="Y63" s="7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76"/>
      <c r="Y64" s="7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76"/>
      <c r="Y65" s="7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76"/>
      <c r="Y66" s="7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76"/>
      <c r="Y67" s="7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76"/>
      <c r="Y68" s="7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76"/>
      <c r="Y69" s="7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76"/>
      <c r="Y70" s="7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76"/>
      <c r="Y71" s="7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76"/>
      <c r="Y72" s="7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76"/>
      <c r="Y73" s="7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76"/>
      <c r="Y74" s="7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76"/>
      <c r="Y75" s="7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76"/>
      <c r="Y76" s="7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76"/>
      <c r="Y77" s="7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76"/>
      <c r="Y78" s="7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76"/>
      <c r="Y79" s="7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76"/>
      <c r="Y80" s="7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76"/>
      <c r="Y81" s="7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76"/>
      <c r="Y82" s="7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76"/>
      <c r="Y83" s="7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76"/>
      <c r="Y84" s="7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76"/>
      <c r="Y85" s="7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76"/>
      <c r="Y86" s="7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76"/>
      <c r="Y87" s="7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76"/>
      <c r="Y88" s="7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76"/>
      <c r="Y89" s="7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76"/>
      <c r="Y90" s="7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76"/>
      <c r="Y91" s="7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76"/>
      <c r="Y92" s="7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76"/>
      <c r="Y93" s="7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76"/>
      <c r="Y94" s="7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76"/>
      <c r="Y95" s="7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76"/>
      <c r="Y96" s="7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76"/>
      <c r="Y97" s="7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76"/>
      <c r="Y98" s="7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76"/>
      <c r="Y99" s="7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76"/>
      <c r="Y100" s="7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76"/>
      <c r="Y101" s="7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76"/>
      <c r="Y102" s="7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76"/>
      <c r="Y103" s="7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76"/>
      <c r="Y104" s="7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76"/>
      <c r="Y105" s="7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76"/>
      <c r="Y106" s="7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76"/>
      <c r="Y107" s="7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76"/>
      <c r="Y108" s="7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76"/>
      <c r="Y109" s="7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76"/>
      <c r="Y110" s="7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76"/>
      <c r="Y111" s="7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76"/>
      <c r="Y112" s="7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76"/>
      <c r="Y113" s="7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76"/>
      <c r="Y114" s="7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76"/>
      <c r="Y115" s="7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76"/>
      <c r="Y116" s="7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76"/>
      <c r="Y117" s="7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76"/>
      <c r="Y118" s="7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76"/>
      <c r="Y119" s="7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76"/>
      <c r="Y120" s="7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76"/>
      <c r="Y121" s="7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76"/>
      <c r="Y122" s="7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76"/>
      <c r="Y123" s="7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76"/>
      <c r="Y124" s="7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76"/>
      <c r="Y125" s="7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76"/>
      <c r="Y126" s="7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76"/>
      <c r="Y127" s="7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76"/>
      <c r="Y128" s="7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76"/>
      <c r="Y129" s="7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76"/>
      <c r="Y130" s="7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76"/>
      <c r="Y131" s="7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76"/>
      <c r="Y132" s="7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76"/>
      <c r="Y133" s="7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76"/>
      <c r="Y134" s="7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76"/>
      <c r="Y135" s="7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76"/>
      <c r="Y136" s="7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76"/>
      <c r="Y137" s="7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76"/>
      <c r="Y138" s="7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76"/>
      <c r="Y139" s="7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76"/>
      <c r="Y140" s="7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76"/>
      <c r="Y141" s="7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76"/>
      <c r="Y142" s="7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76"/>
      <c r="Y143" s="7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76"/>
      <c r="Y144" s="7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76"/>
      <c r="Y145" s="7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425781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53</v>
      </c>
      <c r="F1" s="87"/>
      <c r="G1" s="88"/>
      <c r="H1" s="8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7"/>
      <c r="AB1" s="87"/>
      <c r="AC1" s="88"/>
      <c r="AD1" s="8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0" t="s">
        <v>56</v>
      </c>
      <c r="C2" s="81"/>
      <c r="D2" s="82"/>
      <c r="E2" s="13" t="s">
        <v>12</v>
      </c>
      <c r="F2" s="14"/>
      <c r="G2" s="14"/>
      <c r="H2" s="14"/>
      <c r="I2" s="20"/>
      <c r="J2" s="15"/>
      <c r="K2" s="83"/>
      <c r="L2" s="22" t="s">
        <v>61</v>
      </c>
      <c r="M2" s="14"/>
      <c r="N2" s="14"/>
      <c r="O2" s="21"/>
      <c r="P2" s="19"/>
      <c r="Q2" s="22" t="s">
        <v>62</v>
      </c>
      <c r="R2" s="14"/>
      <c r="S2" s="14"/>
      <c r="T2" s="14"/>
      <c r="U2" s="20"/>
      <c r="V2" s="21"/>
      <c r="W2" s="19"/>
      <c r="X2" s="89" t="s">
        <v>63</v>
      </c>
      <c r="Y2" s="90"/>
      <c r="Z2" s="91"/>
      <c r="AA2" s="13" t="s">
        <v>12</v>
      </c>
      <c r="AB2" s="14"/>
      <c r="AC2" s="14"/>
      <c r="AD2" s="14"/>
      <c r="AE2" s="20"/>
      <c r="AF2" s="15"/>
      <c r="AG2" s="83"/>
      <c r="AH2" s="22" t="s">
        <v>64</v>
      </c>
      <c r="AI2" s="14"/>
      <c r="AJ2" s="14"/>
      <c r="AK2" s="21"/>
      <c r="AL2" s="19"/>
      <c r="AM2" s="22" t="s">
        <v>62</v>
      </c>
      <c r="AN2" s="14"/>
      <c r="AO2" s="14"/>
      <c r="AP2" s="14"/>
      <c r="AQ2" s="20"/>
      <c r="AR2" s="21"/>
      <c r="AS2" s="92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2"/>
      <c r="L3" s="18" t="s">
        <v>5</v>
      </c>
      <c r="M3" s="18" t="s">
        <v>6</v>
      </c>
      <c r="N3" s="18" t="s">
        <v>65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2"/>
      <c r="AH3" s="18" t="s">
        <v>5</v>
      </c>
      <c r="AI3" s="18" t="s">
        <v>6</v>
      </c>
      <c r="AJ3" s="18" t="s">
        <v>65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2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>
        <v>1986</v>
      </c>
      <c r="C4" s="25" t="s">
        <v>34</v>
      </c>
      <c r="D4" s="38" t="s">
        <v>71</v>
      </c>
      <c r="E4" s="25">
        <v>20</v>
      </c>
      <c r="F4" s="25">
        <v>1</v>
      </c>
      <c r="G4" s="25">
        <v>18</v>
      </c>
      <c r="H4" s="25">
        <v>31</v>
      </c>
      <c r="I4" s="25"/>
      <c r="J4" s="28"/>
      <c r="K4" s="24"/>
      <c r="L4" s="18"/>
      <c r="M4" s="18" t="s">
        <v>52</v>
      </c>
      <c r="N4" s="18"/>
      <c r="O4" s="18"/>
      <c r="P4" s="24"/>
      <c r="Q4" s="25"/>
      <c r="R4" s="25"/>
      <c r="S4" s="27"/>
      <c r="T4" s="25"/>
      <c r="U4" s="25"/>
      <c r="V4" s="94"/>
      <c r="W4" s="29"/>
      <c r="X4" s="25"/>
      <c r="Y4" s="30"/>
      <c r="Z4" s="41"/>
      <c r="AA4" s="25"/>
      <c r="AB4" s="25"/>
      <c r="AC4" s="25"/>
      <c r="AD4" s="27"/>
      <c r="AE4" s="25"/>
      <c r="AF4" s="93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5"/>
      <c r="AS4" s="96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>
        <v>1987</v>
      </c>
      <c r="C5" s="25" t="s">
        <v>40</v>
      </c>
      <c r="D5" s="41" t="s">
        <v>35</v>
      </c>
      <c r="E5" s="25">
        <v>18</v>
      </c>
      <c r="F5" s="25">
        <v>0</v>
      </c>
      <c r="G5" s="25">
        <v>11</v>
      </c>
      <c r="H5" s="25">
        <v>7</v>
      </c>
      <c r="I5" s="25"/>
      <c r="J5" s="93"/>
      <c r="K5" s="24"/>
      <c r="L5" s="18"/>
      <c r="M5" s="18"/>
      <c r="N5" s="18"/>
      <c r="O5" s="18"/>
      <c r="P5" s="24"/>
      <c r="Q5" s="25"/>
      <c r="R5" s="25"/>
      <c r="S5" s="27"/>
      <c r="T5" s="25"/>
      <c r="U5" s="25"/>
      <c r="V5" s="94"/>
      <c r="W5" s="29"/>
      <c r="X5" s="25"/>
      <c r="Y5" s="30"/>
      <c r="Z5" s="41"/>
      <c r="AA5" s="25"/>
      <c r="AB5" s="25"/>
      <c r="AC5" s="25"/>
      <c r="AD5" s="27"/>
      <c r="AE5" s="25"/>
      <c r="AF5" s="93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5"/>
      <c r="AS5" s="96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>
        <v>1988</v>
      </c>
      <c r="C6" s="25" t="s">
        <v>40</v>
      </c>
      <c r="D6" s="41" t="s">
        <v>35</v>
      </c>
      <c r="E6" s="27">
        <v>22</v>
      </c>
      <c r="F6" s="27">
        <v>0</v>
      </c>
      <c r="G6" s="25">
        <v>13</v>
      </c>
      <c r="H6" s="25">
        <v>10</v>
      </c>
      <c r="I6" s="25"/>
      <c r="J6" s="93"/>
      <c r="K6" s="24"/>
      <c r="L6" s="18"/>
      <c r="M6" s="18"/>
      <c r="N6" s="18"/>
      <c r="O6" s="18"/>
      <c r="P6" s="24"/>
      <c r="Q6" s="25"/>
      <c r="R6" s="25"/>
      <c r="S6" s="27"/>
      <c r="T6" s="25"/>
      <c r="U6" s="25"/>
      <c r="V6" s="94"/>
      <c r="W6" s="29"/>
      <c r="X6" s="25"/>
      <c r="Y6" s="30"/>
      <c r="Z6" s="41"/>
      <c r="AA6" s="25"/>
      <c r="AB6" s="25"/>
      <c r="AC6" s="25"/>
      <c r="AD6" s="27"/>
      <c r="AE6" s="25"/>
      <c r="AF6" s="93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5"/>
      <c r="AS6" s="96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>
        <v>1989</v>
      </c>
      <c r="C7" s="25" t="s">
        <v>52</v>
      </c>
      <c r="D7" s="41" t="s">
        <v>35</v>
      </c>
      <c r="E7" s="25">
        <v>21</v>
      </c>
      <c r="F7" s="25">
        <v>1</v>
      </c>
      <c r="G7" s="25">
        <v>17</v>
      </c>
      <c r="H7" s="25">
        <v>16</v>
      </c>
      <c r="I7" s="25"/>
      <c r="J7" s="93"/>
      <c r="K7" s="24"/>
      <c r="L7" s="18"/>
      <c r="M7" s="18"/>
      <c r="N7" s="18"/>
      <c r="O7" s="18"/>
      <c r="P7" s="24"/>
      <c r="Q7" s="25"/>
      <c r="R7" s="25"/>
      <c r="S7" s="27"/>
      <c r="T7" s="25"/>
      <c r="U7" s="25"/>
      <c r="V7" s="94"/>
      <c r="W7" s="29"/>
      <c r="X7" s="25"/>
      <c r="Y7" s="30"/>
      <c r="Z7" s="41"/>
      <c r="AA7" s="25"/>
      <c r="AB7" s="25"/>
      <c r="AC7" s="25"/>
      <c r="AD7" s="27"/>
      <c r="AE7" s="25"/>
      <c r="AF7" s="93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95"/>
      <c r="AS7" s="96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>
        <v>1990</v>
      </c>
      <c r="C8" s="25" t="s">
        <v>45</v>
      </c>
      <c r="D8" s="41" t="s">
        <v>35</v>
      </c>
      <c r="E8" s="25">
        <v>22</v>
      </c>
      <c r="F8" s="25">
        <v>2</v>
      </c>
      <c r="G8" s="25">
        <v>19</v>
      </c>
      <c r="H8" s="25">
        <v>20</v>
      </c>
      <c r="I8" s="25"/>
      <c r="J8" s="25"/>
      <c r="K8" s="24"/>
      <c r="L8" s="18"/>
      <c r="M8" s="18"/>
      <c r="N8" s="18"/>
      <c r="O8" s="18"/>
      <c r="P8" s="24"/>
      <c r="Q8" s="25"/>
      <c r="R8" s="25"/>
      <c r="S8" s="27"/>
      <c r="T8" s="25"/>
      <c r="U8" s="25"/>
      <c r="V8" s="94"/>
      <c r="W8" s="29"/>
      <c r="X8" s="25"/>
      <c r="Y8" s="30"/>
      <c r="Z8" s="41"/>
      <c r="AA8" s="25"/>
      <c r="AB8" s="25"/>
      <c r="AC8" s="25"/>
      <c r="AD8" s="27"/>
      <c r="AE8" s="25"/>
      <c r="AF8" s="93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95"/>
      <c r="AS8" s="96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5">
        <v>1991</v>
      </c>
      <c r="C9" s="25" t="s">
        <v>42</v>
      </c>
      <c r="D9" s="41" t="s">
        <v>35</v>
      </c>
      <c r="E9" s="25">
        <v>22</v>
      </c>
      <c r="F9" s="25">
        <v>0</v>
      </c>
      <c r="G9" s="25">
        <v>11</v>
      </c>
      <c r="H9" s="25">
        <v>12</v>
      </c>
      <c r="I9" s="25">
        <v>87</v>
      </c>
      <c r="J9" s="25"/>
      <c r="K9" s="24"/>
      <c r="L9" s="18"/>
      <c r="M9" s="18"/>
      <c r="N9" s="18"/>
      <c r="O9" s="18"/>
      <c r="P9" s="24"/>
      <c r="Q9" s="25"/>
      <c r="R9" s="25"/>
      <c r="S9" s="27"/>
      <c r="T9" s="25"/>
      <c r="U9" s="25"/>
      <c r="V9" s="94"/>
      <c r="W9" s="29"/>
      <c r="X9" s="25"/>
      <c r="Y9" s="30"/>
      <c r="Z9" s="41"/>
      <c r="AA9" s="25"/>
      <c r="AB9" s="25"/>
      <c r="AC9" s="25"/>
      <c r="AD9" s="27"/>
      <c r="AE9" s="25"/>
      <c r="AF9" s="93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95"/>
      <c r="AS9" s="96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5">
        <v>1992</v>
      </c>
      <c r="C10" s="25" t="s">
        <v>40</v>
      </c>
      <c r="D10" s="41" t="s">
        <v>35</v>
      </c>
      <c r="E10" s="25">
        <v>26</v>
      </c>
      <c r="F10" s="25">
        <v>1</v>
      </c>
      <c r="G10" s="25">
        <v>20</v>
      </c>
      <c r="H10" s="25">
        <v>31</v>
      </c>
      <c r="I10" s="25">
        <v>140</v>
      </c>
      <c r="J10" s="25"/>
      <c r="K10" s="24"/>
      <c r="L10" s="18"/>
      <c r="M10" s="18"/>
      <c r="N10" s="18"/>
      <c r="O10" s="18"/>
      <c r="P10" s="24"/>
      <c r="Q10" s="25"/>
      <c r="R10" s="25"/>
      <c r="S10" s="27"/>
      <c r="T10" s="25"/>
      <c r="U10" s="25"/>
      <c r="V10" s="94"/>
      <c r="W10" s="29"/>
      <c r="X10" s="25"/>
      <c r="Y10" s="30"/>
      <c r="Z10" s="41"/>
      <c r="AA10" s="25"/>
      <c r="AB10" s="25"/>
      <c r="AC10" s="25"/>
      <c r="AD10" s="27"/>
      <c r="AE10" s="25"/>
      <c r="AF10" s="93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95"/>
      <c r="AS10" s="96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ht="14.25" x14ac:dyDescent="0.2">
      <c r="A11" s="43"/>
      <c r="B11" s="97" t="s">
        <v>66</v>
      </c>
      <c r="C11" s="98"/>
      <c r="D11" s="99"/>
      <c r="E11" s="100">
        <f>SUM(E4:E10)</f>
        <v>151</v>
      </c>
      <c r="F11" s="100">
        <f>SUM(F4:F10)</f>
        <v>5</v>
      </c>
      <c r="G11" s="100">
        <f>SUM(G4:G10)</f>
        <v>109</v>
      </c>
      <c r="H11" s="100">
        <f>SUM(H4:H10)</f>
        <v>127</v>
      </c>
      <c r="I11" s="100">
        <f>SUM(I4:I10)</f>
        <v>227</v>
      </c>
      <c r="J11" s="101">
        <v>0</v>
      </c>
      <c r="K11" s="83">
        <f>SUM(K4:K10)</f>
        <v>0</v>
      </c>
      <c r="L11" s="22"/>
      <c r="M11" s="20"/>
      <c r="N11" s="102"/>
      <c r="O11" s="103"/>
      <c r="P11" s="24"/>
      <c r="Q11" s="100">
        <f>SUM(Q4:Q10)</f>
        <v>0</v>
      </c>
      <c r="R11" s="100">
        <f>SUM(R4:R10)</f>
        <v>0</v>
      </c>
      <c r="S11" s="100">
        <f>SUM(S4:S10)</f>
        <v>0</v>
      </c>
      <c r="T11" s="100">
        <f>SUM(T4:T10)</f>
        <v>0</v>
      </c>
      <c r="U11" s="100">
        <f>SUM(U4:U10)</f>
        <v>0</v>
      </c>
      <c r="V11" s="40">
        <v>0</v>
      </c>
      <c r="W11" s="83">
        <f>SUM(W4:W10)</f>
        <v>0</v>
      </c>
      <c r="X11" s="16" t="s">
        <v>66</v>
      </c>
      <c r="Y11" s="17"/>
      <c r="Z11" s="15"/>
      <c r="AA11" s="100">
        <f>SUM(AA4:AA10)</f>
        <v>0</v>
      </c>
      <c r="AB11" s="100">
        <f>SUM(AB4:AB10)</f>
        <v>0</v>
      </c>
      <c r="AC11" s="100">
        <f>SUM(AC4:AC10)</f>
        <v>0</v>
      </c>
      <c r="AD11" s="100">
        <f>SUM(AD4:AD10)</f>
        <v>0</v>
      </c>
      <c r="AE11" s="100">
        <f>SUM(AE4:AE10)</f>
        <v>0</v>
      </c>
      <c r="AF11" s="101">
        <v>0</v>
      </c>
      <c r="AG11" s="83">
        <f>SUM(AG4:AG10)</f>
        <v>0</v>
      </c>
      <c r="AH11" s="22"/>
      <c r="AI11" s="20"/>
      <c r="AJ11" s="102"/>
      <c r="AK11" s="103"/>
      <c r="AL11" s="24"/>
      <c r="AM11" s="100">
        <f>SUM(AM4:AM10)</f>
        <v>0</v>
      </c>
      <c r="AN11" s="100">
        <f>SUM(AN4:AN10)</f>
        <v>0</v>
      </c>
      <c r="AO11" s="100">
        <f>SUM(AO4:AO10)</f>
        <v>0</v>
      </c>
      <c r="AP11" s="100">
        <f>SUM(AP4:AP10)</f>
        <v>0</v>
      </c>
      <c r="AQ11" s="100">
        <f>SUM(AQ4:AQ10)</f>
        <v>0</v>
      </c>
      <c r="AR11" s="101">
        <v>0</v>
      </c>
      <c r="AS11" s="92">
        <f>SUM(AS4:AS10)</f>
        <v>0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4"/>
      <c r="K12" s="29"/>
      <c r="L12" s="24"/>
      <c r="M12" s="24"/>
      <c r="N12" s="24"/>
      <c r="O12" s="24"/>
      <c r="P12" s="43"/>
      <c r="Q12" s="43"/>
      <c r="R12" s="46"/>
      <c r="S12" s="43"/>
      <c r="T12" s="43"/>
      <c r="U12" s="24"/>
      <c r="V12" s="24"/>
      <c r="W12" s="29"/>
      <c r="X12" s="43"/>
      <c r="Y12" s="43"/>
      <c r="Z12" s="43"/>
      <c r="AA12" s="43"/>
      <c r="AB12" s="43"/>
      <c r="AC12" s="43"/>
      <c r="AD12" s="43"/>
      <c r="AE12" s="43"/>
      <c r="AF12" s="44"/>
      <c r="AG12" s="29"/>
      <c r="AH12" s="24"/>
      <c r="AI12" s="24"/>
      <c r="AJ12" s="24"/>
      <c r="AK12" s="24"/>
      <c r="AL12" s="43"/>
      <c r="AM12" s="43"/>
      <c r="AN12" s="46"/>
      <c r="AO12" s="43"/>
      <c r="AP12" s="43"/>
      <c r="AQ12" s="24"/>
      <c r="AR12" s="24"/>
      <c r="AS12" s="29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04" t="s">
        <v>67</v>
      </c>
      <c r="C13" s="105"/>
      <c r="D13" s="106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26</v>
      </c>
      <c r="M13" s="18" t="s">
        <v>27</v>
      </c>
      <c r="N13" s="18" t="s">
        <v>68</v>
      </c>
      <c r="O13" s="18" t="s">
        <v>69</v>
      </c>
      <c r="Q13" s="46"/>
      <c r="R13" s="46" t="s">
        <v>43</v>
      </c>
      <c r="S13" s="46"/>
      <c r="T13" s="77" t="s">
        <v>44</v>
      </c>
      <c r="U13" s="24"/>
      <c r="V13" s="29"/>
      <c r="W13" s="29"/>
      <c r="X13" s="107"/>
      <c r="Y13" s="107"/>
      <c r="Z13" s="107"/>
      <c r="AA13" s="107"/>
      <c r="AB13" s="107"/>
      <c r="AC13" s="46"/>
      <c r="AD13" s="46"/>
      <c r="AE13" s="46"/>
      <c r="AF13" s="43"/>
      <c r="AG13" s="43"/>
      <c r="AH13" s="43"/>
      <c r="AI13" s="43"/>
      <c r="AJ13" s="43"/>
      <c r="AK13" s="43"/>
      <c r="AM13" s="29"/>
      <c r="AN13" s="107"/>
      <c r="AO13" s="107"/>
      <c r="AP13" s="107"/>
      <c r="AQ13" s="107"/>
      <c r="AR13" s="107"/>
      <c r="AS13" s="107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48" t="s">
        <v>70</v>
      </c>
      <c r="C14" s="12"/>
      <c r="D14" s="50"/>
      <c r="E14" s="108">
        <v>20</v>
      </c>
      <c r="F14" s="108">
        <v>0</v>
      </c>
      <c r="G14" s="108">
        <v>1</v>
      </c>
      <c r="H14" s="108">
        <v>1</v>
      </c>
      <c r="I14" s="108">
        <v>33</v>
      </c>
      <c r="J14" s="109">
        <v>0.41799999999999998</v>
      </c>
      <c r="K14" s="43">
        <f>PRODUCT(I14/J14)</f>
        <v>78.94736842105263</v>
      </c>
      <c r="L14" s="110">
        <f>PRODUCT((F14+G14)/E14)</f>
        <v>0.05</v>
      </c>
      <c r="M14" s="110">
        <f>PRODUCT(H14/E14)</f>
        <v>0.05</v>
      </c>
      <c r="N14" s="110">
        <f>PRODUCT((F14+G14+H14)/E14)</f>
        <v>0.1</v>
      </c>
      <c r="O14" s="110">
        <f>PRODUCT(I14/E14)</f>
        <v>1.65</v>
      </c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6"/>
      <c r="AO14" s="46"/>
      <c r="AP14" s="46"/>
      <c r="AQ14" s="46"/>
      <c r="AR14" s="46"/>
      <c r="AS14" s="4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11" t="s">
        <v>56</v>
      </c>
      <c r="C15" s="112"/>
      <c r="D15" s="113"/>
      <c r="E15" s="108">
        <f>PRODUCT(E11+Q11)</f>
        <v>151</v>
      </c>
      <c r="F15" s="108">
        <f>PRODUCT(F11+R11)</f>
        <v>5</v>
      </c>
      <c r="G15" s="108">
        <f>PRODUCT(G11+S11)</f>
        <v>109</v>
      </c>
      <c r="H15" s="108">
        <f>PRODUCT(H11+T11)</f>
        <v>127</v>
      </c>
      <c r="I15" s="108">
        <f>PRODUCT(I11+U11)</f>
        <v>227</v>
      </c>
      <c r="J15" s="109">
        <v>0</v>
      </c>
      <c r="K15" s="43">
        <f>PRODUCT(K11+W11)</f>
        <v>0</v>
      </c>
      <c r="L15" s="110">
        <f>PRODUCT((F15+G15)/E15)</f>
        <v>0.75496688741721851</v>
      </c>
      <c r="M15" s="110">
        <f>PRODUCT(H15/E15)</f>
        <v>0.84105960264900659</v>
      </c>
      <c r="N15" s="110">
        <f>PRODUCT((F15+G15+H15)/E15)</f>
        <v>1.5960264900662251</v>
      </c>
      <c r="O15" s="110">
        <f>PRODUCT(I15/48)</f>
        <v>4.729166666666667</v>
      </c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14" t="s">
        <v>63</v>
      </c>
      <c r="C16" s="115"/>
      <c r="D16" s="116"/>
      <c r="E16" s="108">
        <f>PRODUCT(AA11+AM11)</f>
        <v>0</v>
      </c>
      <c r="F16" s="108">
        <f>PRODUCT(AB11+AN11)</f>
        <v>0</v>
      </c>
      <c r="G16" s="108">
        <f>PRODUCT(AC11+AO11)</f>
        <v>0</v>
      </c>
      <c r="H16" s="108">
        <f>PRODUCT(AD11+AP11)</f>
        <v>0</v>
      </c>
      <c r="I16" s="108">
        <f>PRODUCT(AE11+AQ11)</f>
        <v>0</v>
      </c>
      <c r="J16" s="109">
        <v>0</v>
      </c>
      <c r="K16" s="24">
        <f>PRODUCT(AG11+AS11)</f>
        <v>0</v>
      </c>
      <c r="L16" s="110">
        <v>0</v>
      </c>
      <c r="M16" s="110">
        <v>0</v>
      </c>
      <c r="N16" s="110">
        <v>0</v>
      </c>
      <c r="O16" s="110">
        <v>0</v>
      </c>
      <c r="P16" s="29">
        <v>0</v>
      </c>
      <c r="Q16" s="46"/>
      <c r="R16" s="46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24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17" t="s">
        <v>66</v>
      </c>
      <c r="C17" s="118"/>
      <c r="D17" s="119"/>
      <c r="E17" s="108">
        <f>SUM(E14:E16)</f>
        <v>171</v>
      </c>
      <c r="F17" s="108">
        <f t="shared" ref="F17:I17" si="0">SUM(F14:F16)</f>
        <v>5</v>
      </c>
      <c r="G17" s="108">
        <f t="shared" si="0"/>
        <v>110</v>
      </c>
      <c r="H17" s="108">
        <f t="shared" si="0"/>
        <v>128</v>
      </c>
      <c r="I17" s="108">
        <f t="shared" si="0"/>
        <v>260</v>
      </c>
      <c r="J17" s="109">
        <v>0</v>
      </c>
      <c r="K17" s="43">
        <f>SUM(K14:K16)</f>
        <v>78.94736842105263</v>
      </c>
      <c r="L17" s="110">
        <f>PRODUCT((F17+G17)/E17)</f>
        <v>0.67251461988304095</v>
      </c>
      <c r="M17" s="110">
        <f>PRODUCT(H17/E17)</f>
        <v>0.74853801169590639</v>
      </c>
      <c r="N17" s="110">
        <f>PRODUCT((F17+G17+H17)/E17)</f>
        <v>1.4210526315789473</v>
      </c>
      <c r="O17" s="110">
        <f>PRODUCT(I17/68)</f>
        <v>3.8235294117647061</v>
      </c>
      <c r="Q17" s="24"/>
      <c r="R17" s="24"/>
      <c r="S17" s="24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24"/>
      <c r="F18" s="24"/>
      <c r="G18" s="24"/>
      <c r="H18" s="24"/>
      <c r="I18" s="24"/>
      <c r="J18" s="43"/>
      <c r="K18" s="43"/>
      <c r="L18" s="24"/>
      <c r="M18" s="24"/>
      <c r="N18" s="24"/>
      <c r="O18" s="24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24"/>
      <c r="AL182" s="24"/>
    </row>
    <row r="183" spans="12:38" x14ac:dyDescent="0.25">
      <c r="R183" s="29"/>
      <c r="S183" s="29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29"/>
      <c r="S184" s="29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R185" s="29"/>
      <c r="S185" s="29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spans="12:38" x14ac:dyDescent="0.25">
      <c r="L186"/>
      <c r="M186"/>
      <c r="N186"/>
      <c r="O186"/>
      <c r="P186"/>
      <c r="R186" s="29"/>
      <c r="S186" s="29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8" spans="12:38" ht="12.75" x14ac:dyDescent="0.2">
      <c r="L218"/>
      <c r="M218"/>
      <c r="N218"/>
      <c r="O218"/>
      <c r="P218"/>
      <c r="AH218"/>
      <c r="AI218"/>
      <c r="AJ218"/>
      <c r="AK218"/>
      <c r="AL218"/>
    </row>
    <row r="219" spans="12:38" ht="12.75" x14ac:dyDescent="0.2">
      <c r="L219"/>
      <c r="M219"/>
      <c r="N219"/>
      <c r="O219"/>
      <c r="P219"/>
      <c r="AH219"/>
      <c r="AI219"/>
      <c r="AJ219"/>
      <c r="AK219"/>
      <c r="AL219"/>
    </row>
    <row r="220" spans="12:38" ht="12.75" x14ac:dyDescent="0.2">
      <c r="L220"/>
      <c r="M220"/>
      <c r="N220"/>
      <c r="O220"/>
      <c r="P220"/>
      <c r="AH220"/>
      <c r="AI220"/>
      <c r="AJ220"/>
      <c r="AK220"/>
      <c r="AL220"/>
    </row>
    <row r="221" spans="12:38" ht="12.75" x14ac:dyDescent="0.2">
      <c r="L221"/>
      <c r="M221"/>
      <c r="N221"/>
      <c r="O221"/>
      <c r="P221"/>
      <c r="AH221"/>
      <c r="AI221"/>
      <c r="AJ221"/>
      <c r="AK221"/>
      <c r="AL221"/>
    </row>
    <row r="222" spans="12:38" ht="12.75" x14ac:dyDescent="0.2">
      <c r="L222"/>
      <c r="M222"/>
      <c r="N222"/>
      <c r="O222"/>
      <c r="P222"/>
      <c r="AH222"/>
      <c r="AI222"/>
      <c r="AJ222"/>
      <c r="AK222"/>
      <c r="AL22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2019-01-25T18:02:52Z</dcterms:modified>
</cp:coreProperties>
</file>