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Taul1" sheetId="6" r:id="rId4"/>
  </sheets>
  <calcPr calcId="145621"/>
</workbook>
</file>

<file path=xl/calcChain.xml><?xml version="1.0" encoding="utf-8"?>
<calcChain xmlns="http://schemas.openxmlformats.org/spreadsheetml/2006/main">
  <c r="E209" i="6" l="1"/>
  <c r="K42" i="1" l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4" i="1"/>
  <c r="J34" i="1"/>
  <c r="I34" i="1"/>
  <c r="H34" i="1"/>
  <c r="K32" i="1"/>
  <c r="J32" i="1"/>
  <c r="I32" i="1"/>
  <c r="H32" i="1"/>
  <c r="AN59" i="1" l="1"/>
  <c r="AM51" i="1" s="1"/>
  <c r="AM59" i="1"/>
  <c r="AN41" i="1"/>
  <c r="AM41" i="1"/>
  <c r="AL41" i="1"/>
  <c r="AP38" i="1" s="1"/>
  <c r="AN39" i="1"/>
  <c r="AL53" i="1" s="1"/>
  <c r="AM39" i="1"/>
  <c r="AL47" i="1" s="1"/>
  <c r="AN36" i="1"/>
  <c r="AL52" i="1" s="1"/>
  <c r="AM36" i="1"/>
  <c r="AL46" i="1" s="1"/>
  <c r="AN46" i="1" s="1"/>
  <c r="AN33" i="1"/>
  <c r="AL51" i="1" s="1"/>
  <c r="AM33" i="1"/>
  <c r="AL45" i="1" s="1"/>
  <c r="AN52" i="1" l="1"/>
  <c r="AN51" i="1"/>
  <c r="AN53" i="1"/>
  <c r="AN45" i="1"/>
  <c r="AN47" i="1"/>
  <c r="AP35" i="1"/>
  <c r="AN42" i="1"/>
  <c r="AL54" i="1" s="1"/>
  <c r="AN54" i="1" s="1"/>
  <c r="AP32" i="1"/>
  <c r="AM42" i="1"/>
  <c r="AL48" i="1" s="1"/>
  <c r="AN48" i="1" s="1"/>
  <c r="O13" i="5"/>
  <c r="N13" i="5"/>
  <c r="M13" i="5"/>
  <c r="L13" i="5"/>
  <c r="K13" i="5"/>
  <c r="AS10" i="5"/>
  <c r="AQ10" i="5"/>
  <c r="AP10" i="5"/>
  <c r="AO10" i="5"/>
  <c r="AN10" i="5"/>
  <c r="AM10" i="5"/>
  <c r="AG10" i="5"/>
  <c r="K15" i="5" s="1"/>
  <c r="AE10" i="5"/>
  <c r="I15" i="5" s="1"/>
  <c r="O15" i="5" s="1"/>
  <c r="AD10" i="5"/>
  <c r="H15" i="5" s="1"/>
  <c r="M15" i="5" s="1"/>
  <c r="AC10" i="5"/>
  <c r="G15" i="5" s="1"/>
  <c r="AB10" i="5"/>
  <c r="F15" i="5" s="1"/>
  <c r="AA10" i="5"/>
  <c r="E15" i="5" s="1"/>
  <c r="W10" i="5"/>
  <c r="V10" i="5" s="1"/>
  <c r="U10" i="5"/>
  <c r="T10" i="5"/>
  <c r="S10" i="5"/>
  <c r="R10" i="5"/>
  <c r="Q10" i="5"/>
  <c r="K10" i="5"/>
  <c r="K14" i="5" s="1"/>
  <c r="J14" i="5" s="1"/>
  <c r="I10" i="5"/>
  <c r="I14" i="5" s="1"/>
  <c r="I16" i="5" s="1"/>
  <c r="H10" i="5"/>
  <c r="H14" i="5" s="1"/>
  <c r="H16" i="5" s="1"/>
  <c r="G10" i="5"/>
  <c r="G14" i="5" s="1"/>
  <c r="G16" i="5" s="1"/>
  <c r="F10" i="5"/>
  <c r="F14" i="5" s="1"/>
  <c r="F16" i="5" s="1"/>
  <c r="E10" i="5"/>
  <c r="E14" i="5" s="1"/>
  <c r="E16" i="5" s="1"/>
  <c r="M16" i="5" l="1"/>
  <c r="N15" i="5"/>
  <c r="J10" i="5"/>
  <c r="O14" i="5"/>
  <c r="M14" i="5"/>
  <c r="L14" i="5"/>
  <c r="N14" i="5"/>
  <c r="K16" i="5"/>
  <c r="J16" i="5" s="1"/>
  <c r="L15" i="5"/>
  <c r="N16" i="5"/>
  <c r="L16" i="5"/>
  <c r="O16" i="5"/>
  <c r="J15" i="5"/>
  <c r="AF10" i="5"/>
  <c r="M26" i="1" l="1"/>
  <c r="N26" i="1"/>
  <c r="L26" i="1"/>
  <c r="K26" i="1"/>
  <c r="I25" i="1"/>
  <c r="H25" i="1"/>
  <c r="G25" i="1"/>
  <c r="F25" i="1"/>
  <c r="E25" i="1"/>
  <c r="L25" i="1" s="1"/>
  <c r="AQ19" i="1"/>
  <c r="AP19" i="1"/>
  <c r="AO19" i="1"/>
  <c r="AN19" i="1"/>
  <c r="AM19" i="1"/>
  <c r="AL19" i="1"/>
  <c r="M19" i="1"/>
  <c r="L19" i="1"/>
  <c r="K19" i="1"/>
  <c r="J19" i="1"/>
  <c r="I19" i="1"/>
  <c r="H19" i="1"/>
  <c r="H24" i="1" s="1"/>
  <c r="G19" i="1"/>
  <c r="G24" i="1" s="1"/>
  <c r="F19" i="1"/>
  <c r="F24" i="1" s="1"/>
  <c r="E19" i="1"/>
  <c r="E24" i="1" s="1"/>
  <c r="O12" i="1"/>
  <c r="O10" i="1"/>
  <c r="O7" i="1"/>
  <c r="M25" i="1" l="1"/>
  <c r="O19" i="1"/>
  <c r="O24" i="1" s="1"/>
  <c r="O27" i="1" s="1"/>
  <c r="O28" i="1" s="1"/>
  <c r="E27" i="1"/>
  <c r="G27" i="1"/>
  <c r="K25" i="1"/>
  <c r="D21" i="1"/>
  <c r="F27" i="1"/>
  <c r="K24" i="1"/>
  <c r="H27" i="1"/>
  <c r="L27" i="1" s="1"/>
  <c r="L24" i="1"/>
  <c r="I24" i="1"/>
  <c r="N25" i="1"/>
  <c r="Z19" i="1" s="1"/>
  <c r="N19" i="1"/>
  <c r="N24" i="1" s="1"/>
  <c r="K27" i="1" l="1"/>
  <c r="M24" i="1"/>
  <c r="I27" i="1"/>
  <c r="M27" i="1" l="1"/>
  <c r="N27" i="1"/>
</calcChain>
</file>

<file path=xl/sharedStrings.xml><?xml version="1.0" encoding="utf-8"?>
<sst xmlns="http://schemas.openxmlformats.org/spreadsheetml/2006/main" count="1528" uniqueCount="521">
  <si>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</si>
  <si>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</si>
  <si>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</si>
  <si>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</si>
  <si>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</si>
  <si>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</si>
  <si>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</si>
  <si>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</si>
  <si>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</si>
  <si>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</si>
  <si>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</si>
  <si>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</si>
  <si>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</si>
  <si>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</si>
  <si>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</si>
  <si>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</si>
  <si>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</si>
  <si>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</si>
  <si>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</si>
  <si>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</si>
  <si>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</si>
  <si>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</si>
  <si>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</si>
  <si>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</si>
  <si>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</si>
  <si>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</si>
  <si>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</si>
  <si>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</si>
  <si>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</si>
  <si>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</si>
  <si>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</si>
  <si>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</si>
  <si>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</si>
  <si>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</si>
  <si>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Kari Kellokoski</t>
  </si>
  <si>
    <t>ViVe</t>
  </si>
  <si>
    <t>1.</t>
  </si>
  <si>
    <t>3.  ottelu</t>
  </si>
  <si>
    <t>ykköspesis</t>
  </si>
  <si>
    <t>AA</t>
  </si>
  <si>
    <t>2.</t>
  </si>
  <si>
    <t>ViVe  2</t>
  </si>
  <si>
    <t>suomensarja</t>
  </si>
  <si>
    <t>8.</t>
  </si>
  <si>
    <t>7.</t>
  </si>
  <si>
    <t>10.</t>
  </si>
  <si>
    <t>YK</t>
  </si>
  <si>
    <t>Seurat</t>
  </si>
  <si>
    <t>HalTo = Halsuan Toivo  (1909),  kasvattajaseura</t>
  </si>
  <si>
    <t>ViVe = Vimpelin Veto  (1934)</t>
  </si>
  <si>
    <t>AA = Alajärven Ankkurit  (1944)</t>
  </si>
  <si>
    <t>YK = Ylivieskan Kuula  (1909)</t>
  </si>
  <si>
    <t>23.5.1991   Halsua</t>
  </si>
  <si>
    <t>YKKÖSPESIS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</si>
  <si>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</si>
  <si>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</si>
  <si>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</si>
  <si>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</si>
  <si>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</si>
  <si>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</si>
  <si>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</si>
  <si>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</si>
  <si>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</si>
  <si>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</si>
  <si>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</si>
  <si>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</si>
  <si>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</si>
  <si>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</si>
  <si>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20.07. 2012  Sotkamo</t>
  </si>
  <si>
    <t xml:space="preserve">  2-1  (0-2, 8-5, 1-0)</t>
  </si>
  <si>
    <t>Länsi</t>
  </si>
  <si>
    <t>Tero Lehtinen</t>
  </si>
  <si>
    <t>2420</t>
  </si>
  <si>
    <t>s</t>
  </si>
  <si>
    <t>6.</t>
  </si>
  <si>
    <t>14.</t>
  </si>
  <si>
    <t>11.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</si>
  <si>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</si>
  <si>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</si>
  <si>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</si>
  <si>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</si>
  <si>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</si>
  <si>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</si>
  <si>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</si>
  <si>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</si>
  <si>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</si>
  <si>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0-3  SoJy</t>
  </si>
  <si>
    <t>0-0-0</t>
  </si>
  <si>
    <t>0/0</t>
  </si>
  <si>
    <t>KAIKKIEN AIKOJEN TILASTOT, TOP-10</t>
  </si>
  <si>
    <t>PESISPÖRSSIRAJAT</t>
  </si>
  <si>
    <t>Lyöty</t>
  </si>
  <si>
    <t>Tuotu</t>
  </si>
  <si>
    <t>2/2</t>
  </si>
  <si>
    <t>0/1</t>
  </si>
  <si>
    <t>30.</t>
  </si>
  <si>
    <t xml:space="preserve">     Runkosarja  TOP-30</t>
  </si>
  <si>
    <t>Ylempi loppusarja TOP-10</t>
  </si>
  <si>
    <t>01.07. 2010  ViVe - NJ  2-0  (5-1, 4-3)</t>
  </si>
  <si>
    <t>08.07. 2010  ViVe - Kiri  2-0  (12-4, 9-5)</t>
  </si>
  <si>
    <t>6.  ottelu</t>
  </si>
  <si>
    <t>14.06. 2012  ViVe - AA  2-0  (13-0, 5-1)</t>
  </si>
  <si>
    <t xml:space="preserve">  19 v   1 kk   8 pv</t>
  </si>
  <si>
    <t xml:space="preserve">  19 v   1 kk 15 pv</t>
  </si>
  <si>
    <t xml:space="preserve">  21 v   0 kk 22 pv</t>
  </si>
  <si>
    <t>SUOMENSARJA</t>
  </si>
  <si>
    <t>KAIKKI OTTELUT</t>
  </si>
  <si>
    <t>YHTEENSÄ</t>
  </si>
  <si>
    <t>KaMa</t>
  </si>
  <si>
    <t>KaMa = Kankaanpään Maila  (1958)</t>
  </si>
  <si>
    <t>21.</t>
  </si>
  <si>
    <t>23.</t>
  </si>
  <si>
    <t xml:space="preserve">    Runkosarja TOP-10</t>
  </si>
  <si>
    <t>Jatkosarjat</t>
  </si>
  <si>
    <t xml:space="preserve">  Runkosarja TOP-10</t>
  </si>
  <si>
    <t>ka/l+t</t>
  </si>
  <si>
    <t>ka/kl</t>
  </si>
  <si>
    <t>13.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</si>
  <si>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</si>
  <si>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</si>
  <si>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</si>
  <si>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</si>
  <si>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</si>
  <si>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SEUROITTAIN</t>
  </si>
  <si>
    <t>OSUUS</t>
  </si>
  <si>
    <t>803.</t>
  </si>
  <si>
    <t xml:space="preserve"> Ottelutilasto</t>
  </si>
  <si>
    <t>389.</t>
  </si>
  <si>
    <t xml:space="preserve"> 200</t>
  </si>
  <si>
    <t>ka / ottelu</t>
  </si>
  <si>
    <t>LYÖDYT, KA/OTT</t>
  </si>
  <si>
    <t>RS</t>
  </si>
  <si>
    <t>YLS</t>
  </si>
  <si>
    <t>ERO</t>
  </si>
  <si>
    <t>322.</t>
  </si>
  <si>
    <t>YLEISÖENNÄTYS  KOTONA</t>
  </si>
  <si>
    <t>KATSOJIA YLI 5000</t>
  </si>
  <si>
    <t>TUODUT, KA/OTT</t>
  </si>
  <si>
    <t>YLEISÖENNÄTYS  VIERAISSA</t>
  </si>
  <si>
    <t>SIJA</t>
  </si>
  <si>
    <t>KATSOJIA</t>
  </si>
  <si>
    <t>KA / PELI</t>
  </si>
  <si>
    <t>RS JA YLS</t>
  </si>
  <si>
    <t xml:space="preserve"> PLAY OFF,  KA / OTT</t>
  </si>
  <si>
    <t xml:space="preserve"> PLAY OFF, TASASATASET,  ka. / peli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</si>
  <si>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</si>
  <si>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</si>
  <si>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</si>
  <si>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</si>
  <si>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</si>
  <si>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</si>
  <si>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</si>
  <si>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</si>
  <si>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</si>
  <si>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</si>
  <si>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1945 - 2020</t>
  </si>
  <si>
    <t>1110.</t>
  </si>
  <si>
    <t>1126.</t>
  </si>
  <si>
    <t>1089.</t>
  </si>
  <si>
    <t>1113.</t>
  </si>
  <si>
    <t>672.</t>
  </si>
  <si>
    <t>537.</t>
  </si>
  <si>
    <t>425.</t>
  </si>
  <si>
    <t>378.</t>
  </si>
  <si>
    <t>313.</t>
  </si>
  <si>
    <t>264.</t>
  </si>
  <si>
    <t>1441.</t>
  </si>
  <si>
    <t>1460.</t>
  </si>
  <si>
    <t>1127.</t>
  </si>
  <si>
    <t>773.</t>
  </si>
  <si>
    <t>728.</t>
  </si>
  <si>
    <t>430.</t>
  </si>
  <si>
    <t>302.</t>
  </si>
  <si>
    <t>1589.</t>
  </si>
  <si>
    <t>1606.</t>
  </si>
  <si>
    <t>1571.</t>
  </si>
  <si>
    <t>1054.</t>
  </si>
  <si>
    <t>774.</t>
  </si>
  <si>
    <t>566.</t>
  </si>
  <si>
    <t>506.</t>
  </si>
  <si>
    <t>401.</t>
  </si>
  <si>
    <t>349.</t>
  </si>
  <si>
    <t>1720.</t>
  </si>
  <si>
    <t>1738.</t>
  </si>
  <si>
    <t>1564.</t>
  </si>
  <si>
    <t>1584.</t>
  </si>
  <si>
    <t>1142.</t>
  </si>
  <si>
    <t>845.</t>
  </si>
  <si>
    <t>681.</t>
  </si>
  <si>
    <t>614.</t>
  </si>
  <si>
    <t>450.</t>
  </si>
  <si>
    <t>1780.</t>
  </si>
  <si>
    <t>1795.</t>
  </si>
  <si>
    <t>1746.</t>
  </si>
  <si>
    <t>1772.</t>
  </si>
  <si>
    <t>1187.</t>
  </si>
  <si>
    <t>955.</t>
  </si>
  <si>
    <t>736.</t>
  </si>
  <si>
    <t>615.</t>
  </si>
  <si>
    <t>488.</t>
  </si>
  <si>
    <t>247.</t>
  </si>
  <si>
    <t>257.</t>
  </si>
  <si>
    <t>317.</t>
  </si>
  <si>
    <t>334.</t>
  </si>
  <si>
    <t>342.   13.08. 2020  KaMa - ViVe  1-0</t>
  </si>
  <si>
    <t>29 v   7 kk 21 pv</t>
  </si>
  <si>
    <t>Vimpelin Veto</t>
  </si>
  <si>
    <t>Alajärven Ankkurit</t>
  </si>
  <si>
    <t>Kankaanpään Maila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</si>
  <si>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</si>
  <si>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</si>
  <si>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</si>
  <si>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</si>
  <si>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</si>
  <si>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 xml:space="preserve"> 1979 - 2020</t>
  </si>
  <si>
    <t>437.</t>
  </si>
  <si>
    <t>454.</t>
  </si>
  <si>
    <t>461.</t>
  </si>
  <si>
    <t>472.</t>
  </si>
  <si>
    <t>475.</t>
  </si>
  <si>
    <t>531.</t>
  </si>
  <si>
    <t>554.</t>
  </si>
  <si>
    <t>579.</t>
  </si>
  <si>
    <t>588.</t>
  </si>
  <si>
    <t>516.</t>
  </si>
  <si>
    <t>533.</t>
  </si>
  <si>
    <t>544.</t>
  </si>
  <si>
    <t>557.</t>
  </si>
  <si>
    <t>570.</t>
  </si>
  <si>
    <t>608.</t>
  </si>
  <si>
    <t>632.</t>
  </si>
  <si>
    <t>648.</t>
  </si>
  <si>
    <t>657.</t>
  </si>
  <si>
    <t>664.</t>
  </si>
  <si>
    <t>Hyvinkää - Kankaanpää</t>
  </si>
  <si>
    <t>2 - 0 (1-0, 2-0)</t>
  </si>
  <si>
    <t>Kankaanpää</t>
  </si>
  <si>
    <t>S</t>
  </si>
  <si>
    <t>0+0</t>
  </si>
  <si>
    <t>Kankaanpää - Hyvinkää</t>
  </si>
  <si>
    <t>2 - 0 (3-2, 5-4)</t>
  </si>
  <si>
    <t>Kankaanpää - Tampere</t>
  </si>
  <si>
    <t>1 - 2k (3-2, 3-4, 0-0, 0-3)</t>
  </si>
  <si>
    <t>Kouvola - Kankaanpää</t>
  </si>
  <si>
    <t>2 - 0 (9-2, 5-4)</t>
  </si>
  <si>
    <t>Kankaanpää - Kouvola</t>
  </si>
  <si>
    <t>0 - 2 (2-5, 4-7)</t>
  </si>
  <si>
    <t>0+1</t>
  </si>
  <si>
    <t>Vimpeli - Kankaanpää</t>
  </si>
  <si>
    <t>1 - 0 (3-0, 4-4)</t>
  </si>
  <si>
    <t>Kankaanpää - Seinäjoki</t>
  </si>
  <si>
    <t>2 - 0 (7-3, 6-2)</t>
  </si>
  <si>
    <t>0+2</t>
  </si>
  <si>
    <t>Imatra - Kankaanpää</t>
  </si>
  <si>
    <t>1 - 2s (9-4, 2-3, 1-4)</t>
  </si>
  <si>
    <t>Seinäjoki - Kankaanpää</t>
  </si>
  <si>
    <t>1 - 0 (4-4, 2-1)</t>
  </si>
  <si>
    <t>Kankaanpää - Imatra</t>
  </si>
  <si>
    <t>1 - 2s (4-4, 3-3, 1-2)</t>
  </si>
  <si>
    <t>Kankaanpää - Koskenkorva</t>
  </si>
  <si>
    <t>0 - 2 (3-8, 2-4)</t>
  </si>
  <si>
    <t>I</t>
  </si>
  <si>
    <t>Tampere - Kankaanpää</t>
  </si>
  <si>
    <t>0 - 1 (1-2, 2-2)</t>
  </si>
  <si>
    <t>Kankaanpää - Kitee</t>
  </si>
  <si>
    <t>2 - 0 (3-1, 9-7)</t>
  </si>
  <si>
    <t>0 - 2 (1-3, 2-3)</t>
  </si>
  <si>
    <t>Joensuu - Kankaanpää</t>
  </si>
  <si>
    <t>1 - 0 (3-3, 4-2)</t>
  </si>
  <si>
    <t>Kitee - Kankaanpää</t>
  </si>
  <si>
    <t>2 - 0 (7-3, 3-1)</t>
  </si>
  <si>
    <t>1 - 0 (2-2, 2-1)</t>
  </si>
  <si>
    <t>Kankaanpää - Vimpeli</t>
  </si>
  <si>
    <t>Koskenkorva - Kankaanpää</t>
  </si>
  <si>
    <t>2 - 0 (3-0, 5-3)</t>
  </si>
  <si>
    <t>0 - 1 (2-3, 3-3)</t>
  </si>
  <si>
    <t>II</t>
  </si>
  <si>
    <t>0+3</t>
  </si>
  <si>
    <t>0 - 2 (3-6, 1-3)</t>
  </si>
  <si>
    <t>Kankaanpää - Joensuu</t>
  </si>
  <si>
    <t>0 - 2 (1-8, 1-2)</t>
  </si>
  <si>
    <t>2 - 0 (2-1, 2-0)</t>
  </si>
  <si>
    <t>2 - 0 (2-1, 9-3)</t>
  </si>
  <si>
    <t>Alajärvi - Kankaanpää</t>
  </si>
  <si>
    <t>2 - 0 (4-1, 3-2)</t>
  </si>
  <si>
    <t>Kankaanpää - Kempele</t>
  </si>
  <si>
    <t>2 - 1s (1-2, 2-1, 4-0)</t>
  </si>
  <si>
    <t>2 - 0 (4-3, 10-2)</t>
  </si>
  <si>
    <t>1 - 2s (3-2, 3-4, 0-1)</t>
  </si>
  <si>
    <t>2 - 1k (3-4, 3-2, 0-0, 6-4)</t>
  </si>
  <si>
    <t>2 - 0 (9-5, 8-5)</t>
  </si>
  <si>
    <t>0 - 2 (0-1, 2-4)</t>
  </si>
  <si>
    <t>3V</t>
  </si>
  <si>
    <t>Raahe - Kankaanpää</t>
  </si>
  <si>
    <t>1 - 0 (1-1, 6-2)</t>
  </si>
  <si>
    <t>1 - 0 (1-1, 8-6)</t>
  </si>
  <si>
    <t>Siilinjärvi - Kankaanpää</t>
  </si>
  <si>
    <t>0 - 1 (3-3, 2-9)</t>
  </si>
  <si>
    <t>1+5</t>
  </si>
  <si>
    <t>1 - 2s (3-3, 4-4, 0-1)</t>
  </si>
  <si>
    <t>1 - 2s (7-3, 1-2, 1-4)</t>
  </si>
  <si>
    <t>Sotkamo - Kankaanpää</t>
  </si>
  <si>
    <t>2 - 0 (8-4, 7-0)</t>
  </si>
  <si>
    <t>Kempele - Kankaanpää</t>
  </si>
  <si>
    <t>2 - 1s (1-2, 1-0, 2-0)</t>
  </si>
  <si>
    <t>1 - 2k (3-2, 2-5, 0-0, 0-2)</t>
  </si>
  <si>
    <t>2 - 1s (1-4, 6-1, 2-0)</t>
  </si>
  <si>
    <t>Kankaanpää - Alajärvi</t>
  </si>
  <si>
    <t>2 - 0 (2-0, 3-0)</t>
  </si>
  <si>
    <t>Kankaanpää - Raahe</t>
  </si>
  <si>
    <t>0 - 2 (1-2, 2-4)</t>
  </si>
  <si>
    <t>1 - 0 (3-3, 7-3)</t>
  </si>
  <si>
    <t>0 - 2 (1-5, 1-2)</t>
  </si>
  <si>
    <t>2 - 0 (6-4, 9-0)</t>
  </si>
  <si>
    <t>Kankaanpää - Siilinjärvi</t>
  </si>
  <si>
    <t>2 - 1s (6-8, 8-6, 2-0)</t>
  </si>
  <si>
    <t>0+5</t>
  </si>
  <si>
    <t>1 - 2k (12-2, 0-2, 0-0, 1-2)</t>
  </si>
  <si>
    <t>0 - 2 (5-7, 4-9)</t>
  </si>
  <si>
    <t>1 - 2k (4-5, 6-2, 1-1, 2-3)</t>
  </si>
  <si>
    <t>Kankaanpää - Sotkamo</t>
  </si>
  <si>
    <t>2 - 1s (3-2, 1-4, 1-0)</t>
  </si>
  <si>
    <t>2 - 1k (4-5, 7-5, 1-1, 5-4)</t>
  </si>
  <si>
    <t>2 - 1s (6-1, 2-3, 6-1)</t>
  </si>
  <si>
    <t>2 - 1s (8-2, 4-6, 2-1)</t>
  </si>
  <si>
    <t>0 - 2 (0-4, 1-7)</t>
  </si>
  <si>
    <t>2 - 0 (10-3, 3-2)</t>
  </si>
  <si>
    <t>1+2</t>
  </si>
  <si>
    <t>0 - 1 (4-4, 1-4)</t>
  </si>
  <si>
    <t>Kankaanpää - OuluLP</t>
  </si>
  <si>
    <t>1 - 0 (5-1, 1-1)</t>
  </si>
  <si>
    <t>2 - 0 (3-2, 8-1)</t>
  </si>
  <si>
    <t>1 - 2s (3-0, 1-6, 1-2)</t>
  </si>
  <si>
    <t>Hamina - Kankaanpää</t>
  </si>
  <si>
    <t>2 - 1k (6-4, 6-8, 0-0, 5-2)</t>
  </si>
  <si>
    <t>1 - 0 (3-3, 6-2)</t>
  </si>
  <si>
    <t>1 - 0 (3-2, 3-3)</t>
  </si>
  <si>
    <t>2 - 0 (11-2, 4-1)</t>
  </si>
  <si>
    <t>2 - 1k (6-3, 3-5, 0-0, 3-2)</t>
  </si>
  <si>
    <t>2 - 1k (4-0, 2-3, 0-0, 1-0)</t>
  </si>
  <si>
    <t>0 - 2 (0-2, 0-4)</t>
  </si>
  <si>
    <t>2 - 0 (6-4, 7-1)</t>
  </si>
  <si>
    <t>2 - 1s (6-4, 8-9, 6-0)</t>
  </si>
  <si>
    <t>0 - 2 (1-10, 2-8)</t>
  </si>
  <si>
    <t>2 - 0 (5-2, 7-1)</t>
  </si>
  <si>
    <t>0 - 2 (3-5, 3-5)</t>
  </si>
  <si>
    <t>1 - 2s (3-2, 0-5, 0-3)</t>
  </si>
  <si>
    <t>1 - 0 (4-3, 2-2)</t>
  </si>
  <si>
    <t>2 - 1s (5-7, 4-0, 4-2)</t>
  </si>
  <si>
    <t>2 - 1k (4-5, 5-1, 0-0, 3-1)</t>
  </si>
  <si>
    <t>2 - 1s (10-14, 8-2, 2-0)</t>
  </si>
  <si>
    <t>2 - 0 (15-5, 6-4)</t>
  </si>
  <si>
    <t>Kankaanpää - Hamina</t>
  </si>
  <si>
    <t>2 - 0 (6-5, 12-6)</t>
  </si>
  <si>
    <t>1 - 2s (3-5, 8-4, 0-1)</t>
  </si>
  <si>
    <t>OuluLP - Kankaanpää</t>
  </si>
  <si>
    <t>1 - 2s (6-3, 1-8, 0-2)</t>
  </si>
  <si>
    <t>1 - 2s (4-1, 4-5, 0-1)</t>
  </si>
  <si>
    <t>0 - 2 (1-7, 1-4)</t>
  </si>
  <si>
    <t>0 - 2 (1-3, 4-5)</t>
  </si>
  <si>
    <t>0 - 1 (4-4, 0-3)</t>
  </si>
  <si>
    <t>0 - 2 (0-2, 1-3)</t>
  </si>
  <si>
    <t>1 - 2s (2-1, 3-6, 0-1)</t>
  </si>
  <si>
    <t>1+4</t>
  </si>
  <si>
    <t>Alajärvi - Vimpeli</t>
  </si>
  <si>
    <t>Alajärvi</t>
  </si>
  <si>
    <t>Kouvola - Alajärvi</t>
  </si>
  <si>
    <t>2 - 0 (5-1, 2-0)</t>
  </si>
  <si>
    <t>Alajärvi - Joensuu</t>
  </si>
  <si>
    <t>0 - 2 (1-2, 1-3)</t>
  </si>
  <si>
    <t>Alajärvi - Koskenkorva</t>
  </si>
  <si>
    <t>2 - 0 (5-1, 3-0)</t>
  </si>
  <si>
    <t>Alajärvi - Sotkamo</t>
  </si>
  <si>
    <t>0 - 2 (0-4, 4-9)</t>
  </si>
  <si>
    <t>2V</t>
  </si>
  <si>
    <t>Hyvinkää - Alajärvi</t>
  </si>
  <si>
    <t>2 - 0 (7-4, 3-1)</t>
  </si>
  <si>
    <t>Alajärvi - Seinäjoki</t>
  </si>
  <si>
    <t>1 - 2s (1-4, 8-2, 0-1)</t>
  </si>
  <si>
    <t>2 - 1k (2-3, 2-0, 0-0, 4-3)</t>
  </si>
  <si>
    <t>Imatra - Alajärvi</t>
  </si>
  <si>
    <t>2 - 1k (2-7, 6-4, 4-4, 2-0)</t>
  </si>
  <si>
    <t>Raahe - Alajärvi</t>
  </si>
  <si>
    <t>1 - 2s (2-7, 3-0, 0-1)</t>
  </si>
  <si>
    <t>Alajärvi - OuluLP</t>
  </si>
  <si>
    <t>0 - 2 (1-5, 3-7)</t>
  </si>
  <si>
    <t>Joensuu - Alajärvi</t>
  </si>
  <si>
    <t>2 - 0 (4-1, 3-0)</t>
  </si>
  <si>
    <t>1V</t>
  </si>
  <si>
    <t>1+0</t>
  </si>
  <si>
    <t>0 - 2 (0-5, 0-9)</t>
  </si>
  <si>
    <t>Kempele - Alajärvi</t>
  </si>
  <si>
    <t>1 - 0 (5-4, 6-6)</t>
  </si>
  <si>
    <t>Alajärvi - Kitee</t>
  </si>
  <si>
    <t>1 - 0 (9-4, 5-5)</t>
  </si>
  <si>
    <t>Seinäjoki - Alajärvi</t>
  </si>
  <si>
    <t>2 - 0 (11-2, 3-2)</t>
  </si>
  <si>
    <t>Vimpeli - Alajärvi</t>
  </si>
  <si>
    <t>2 - 0 (3-2, 3-1)</t>
  </si>
  <si>
    <t>Koskenkorva - Alajärvi</t>
  </si>
  <si>
    <t>0 - 2 (0-1, 3-4)</t>
  </si>
  <si>
    <t>Sotkamo - Alajärvi</t>
  </si>
  <si>
    <t>1 - 0 (4-4, 7-1)</t>
  </si>
  <si>
    <t>Alajärvi - Imatra</t>
  </si>
  <si>
    <t>2 - 1s (1-4, 3-0, 1-0)</t>
  </si>
  <si>
    <t>Alajärvi - Kempele</t>
  </si>
  <si>
    <t>0 - 1 (1-2, 3-3)</t>
  </si>
  <si>
    <t>Kitee - Alajärvi</t>
  </si>
  <si>
    <t>2 - 1s (0-3, 3-0, 1-0)</t>
  </si>
  <si>
    <t>Alajärvi - Kouvola</t>
  </si>
  <si>
    <t>0 - 2 (4-8, 1-6)</t>
  </si>
  <si>
    <t>1 - 0 (10-7, 5-5)</t>
  </si>
  <si>
    <t>1 - 0 (12-10, 4-4)</t>
  </si>
  <si>
    <t>1 - 0 (3-3, 3-1)</t>
  </si>
  <si>
    <t>2 - 1s (7-3, 0-4, 1-0)</t>
  </si>
  <si>
    <t>0 - 2 (2-3, 0-2)</t>
  </si>
  <si>
    <t>Alajärvi - Hyvinkää</t>
  </si>
  <si>
    <t>1 - 0 (2-2, 5-4)</t>
  </si>
  <si>
    <t>1 - 2k (2-5, 7-2, 2-2, 1-3)</t>
  </si>
  <si>
    <t>2 - 1s (4-7, 6-1, 4-0)</t>
  </si>
  <si>
    <t>0 - 2 (2-4, 1-3)</t>
  </si>
  <si>
    <t>Jyväskylä - Alajärvi</t>
  </si>
  <si>
    <t>0 - 1 (0-4, 1-1)</t>
  </si>
  <si>
    <t>2 - 0 (3-1, 4-2)</t>
  </si>
  <si>
    <t>0 - 2 (3-4, 3-6)</t>
  </si>
  <si>
    <t>0 - 2 (1-10, 0-4)</t>
  </si>
  <si>
    <t>OuluLP - Alajärvi</t>
  </si>
  <si>
    <t>2 - 0 (8-4, 1-0)</t>
  </si>
  <si>
    <t>0 - 1 (5-5, 1-3)</t>
  </si>
  <si>
    <t>2 - 1s (8-7, 4-5, 6-1)</t>
  </si>
  <si>
    <t>2 - 1k (1-2, 4-3, 2-2, 2-1)</t>
  </si>
  <si>
    <t>0 - 2 (1-5, 2-5)</t>
  </si>
  <si>
    <t>2 - 0 (5-3, 7-1)</t>
  </si>
  <si>
    <t>2 - 0 (7-4, 4-1)</t>
  </si>
  <si>
    <t>2 - 0 (3-2, 7-2)</t>
  </si>
  <si>
    <t>2 - 0 (6-1, 8-2)</t>
  </si>
  <si>
    <t>2 - 1s (3-2, 3-4, 4-0)</t>
  </si>
  <si>
    <t>2 - 0 (8-0, 8-3)</t>
  </si>
  <si>
    <t>0 - 2 (0-2, 1-18)</t>
  </si>
  <si>
    <t>Alajärvi - Jyväskylä</t>
  </si>
  <si>
    <t>0 - 2 (4-5, 2-5)</t>
  </si>
  <si>
    <t>2 - 0 (5-0, 3-2)</t>
  </si>
  <si>
    <t>2 - 0 (3-2, 12-2)</t>
  </si>
  <si>
    <t>0 - 2 (2-7, 6-9)</t>
  </si>
  <si>
    <t>2 - 0 (3-0, 3-2)</t>
  </si>
  <si>
    <t>2 - 1k (1-2, 6-3, 0-0, 3-2)</t>
  </si>
  <si>
    <t>Alajärvi - Raahe</t>
  </si>
  <si>
    <t>1 - 0 (1-0, 2-2)</t>
  </si>
  <si>
    <t>1 - 2s (10-6, 1-7, 0-1)</t>
  </si>
  <si>
    <t>2 - 0 (5-3, 3-2)</t>
  </si>
  <si>
    <t>0 - 1 (3-3, 1-2)</t>
  </si>
  <si>
    <t>0 - 2 (1-10, 2-6)</t>
  </si>
  <si>
    <t>2 - 0 (5-2, 7-5)</t>
  </si>
  <si>
    <t>2 - 1s (2-0, 1-2, 3-2)</t>
  </si>
  <si>
    <t>2 - 1s (6-5, 2-5, 2-0)</t>
  </si>
  <si>
    <t>2 - 0 (5-2, 11-4)</t>
  </si>
  <si>
    <t>1 - 0 (6-6, 3-2)</t>
  </si>
  <si>
    <t>2 - 1k (2-3, 6-2, 0-0, 2-1)</t>
  </si>
  <si>
    <t>1 - 2s (1-2, 4-1, 0-3)</t>
  </si>
  <si>
    <t>1 - 2s (5-2, 1-3, 0-1)</t>
  </si>
  <si>
    <t>2 - 1k (3-4, 1-0, 0-0, 2-1)</t>
  </si>
  <si>
    <t>0 - 1 (2-7, 2-2)</t>
  </si>
  <si>
    <t>0 - 2 (0-1, 2-3)</t>
  </si>
  <si>
    <t>2 - 1k (0-3, 4-0, 0-0, 3-2)</t>
  </si>
  <si>
    <t>1 - 2s (3-2, 0-1, 2-3)</t>
  </si>
  <si>
    <t>2 - 0 (5-4, 4-3)</t>
  </si>
  <si>
    <t>2 - 0 (7-1, 5-4)</t>
  </si>
  <si>
    <t>1+3</t>
  </si>
  <si>
    <t>0 - 2 (3-6, 3-4)</t>
  </si>
  <si>
    <t>2 - 0 (3-1, 10-1)</t>
  </si>
  <si>
    <t>2 - 0 (6-2, 5-2)</t>
  </si>
  <si>
    <t>2 - 0 (3-2, 11-3)</t>
  </si>
  <si>
    <t>1 - 2s (3-6, 10-3, 0-4)</t>
  </si>
  <si>
    <t>2 - 0 (1-0, 2-1)</t>
  </si>
  <si>
    <t>0 - 2 (3-4, 2-7)</t>
  </si>
  <si>
    <t>2 - 0 (2-0, 3-1)</t>
  </si>
  <si>
    <t>0 - 1 (2-2, 2-6)</t>
  </si>
  <si>
    <t>1 - 0 (1-1, 17-2)</t>
  </si>
  <si>
    <t>1 - 0 (4-2, 3-3)</t>
  </si>
  <si>
    <t>1 - 2s (1-2, 4-0, 0-3)</t>
  </si>
  <si>
    <t>1 - 2k (4-3, 1-5, 0-0, 0-3)</t>
  </si>
  <si>
    <t>1 - 0 (1-1, 3-0)</t>
  </si>
  <si>
    <t>2 - 0 (6-1, 9-0)</t>
  </si>
  <si>
    <t>0 - 1 (2-2, 2-7)</t>
  </si>
  <si>
    <t>0 - 1 (0-3, 2-2)</t>
  </si>
  <si>
    <t>2 - 0 (14-0, 5-2)</t>
  </si>
  <si>
    <t>2 - 1k (2-3, 3-1, 0-0, 3-2)</t>
  </si>
  <si>
    <t>1 - 2k (7-5, 1-11, 0-0, 1-2)</t>
  </si>
  <si>
    <t>2 - 0 (7-1, 9-0)</t>
  </si>
  <si>
    <t>2 - 1s (1-3, 2-1, 1-0)</t>
  </si>
  <si>
    <t>2 - 0 (4-2, 5-3)</t>
  </si>
  <si>
    <t>1 - 2s (0-2, 8-2, 0-1)</t>
  </si>
  <si>
    <t>2 - 0 (7-1, 2-0)</t>
  </si>
  <si>
    <t>1 - 0 (5-2, 1-1)</t>
  </si>
  <si>
    <t>0 - 2 (7-8, 3-8)</t>
  </si>
  <si>
    <t>1 - 2s (1-0, 1-2, 0-1)</t>
  </si>
  <si>
    <t>1+1</t>
  </si>
  <si>
    <t>0 - 2 (2-3, 2-4)</t>
  </si>
  <si>
    <t>1 - 0 (2-1, 4-4)</t>
  </si>
  <si>
    <t>0 - 1 (3-8, 3-3)</t>
  </si>
  <si>
    <t>0 - 1 (0-1, 1-1)</t>
  </si>
  <si>
    <t>2 - 0 (5-2, 14-2)</t>
  </si>
  <si>
    <t>0 - 1 (2-2, 3-4)</t>
  </si>
  <si>
    <t>0 - 2 (5-6, 1-5)</t>
  </si>
  <si>
    <t>2 - 0 (6-1, 6-0)</t>
  </si>
  <si>
    <t>Vimpeli</t>
  </si>
  <si>
    <t>Koskenkorva - Vimpeli</t>
  </si>
  <si>
    <t>2 - 0 (13-0, 5-1)</t>
  </si>
  <si>
    <t>Sotkamo - Vimpeli</t>
  </si>
  <si>
    <t>2 - 0 (2-0, 4-0)</t>
  </si>
  <si>
    <t>Vimpeli - Nurmo</t>
  </si>
  <si>
    <t>2 - 0 (5-1, 4-3)</t>
  </si>
  <si>
    <t>Jyväskylä - Vimpeli</t>
  </si>
  <si>
    <t>0 - 2 (1-10, 2-7)</t>
  </si>
  <si>
    <t>Vimpeli - Jyväskylä</t>
  </si>
  <si>
    <t>2 - 0 (12-4, 9-5)</t>
  </si>
  <si>
    <t>Vimpeli - Oulu</t>
  </si>
  <si>
    <t>1 - 2k (1-0, 0-1, 1-1, 0-1)</t>
  </si>
  <si>
    <t>255 288</t>
  </si>
  <si>
    <t>424.   31.07. 2019  KaMa - SoJy  2-1</t>
  </si>
  <si>
    <t>517.   22.08. 2015  SoJy - AA  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</si>
</sst>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sz val="9"/>
      <color rgb="FF333333"/>
      <name val="Arial"/>
      <family val="2"/>
    </font>
    <font>
      <u/>
      <sz val="10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 style="thick">
        <color rgb="FF000000"/>
      </top>
      <bottom style="medium">
        <color rgb="FFDDDDDD"/>
      </bottom>
      <diagonal/>
    </border>
    <border>
      <left/>
      <right style="medium">
        <color rgb="FFDDDDDD"/>
      </right>
      <top style="thick">
        <color rgb="FF000000"/>
      </top>
      <bottom style="medium">
        <color rgb="FFDDDDDD"/>
      </bottom>
      <diagonal/>
    </border>
    <border>
      <left/>
      <right style="thick">
        <color rgb="FF000000"/>
      </right>
      <top style="thick">
        <color rgb="FF000000"/>
      </top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medium">
        <color rgb="FFDDDDDD"/>
      </bottom>
      <diagonal/>
    </border>
    <border>
      <left/>
      <right style="thick">
        <color rgb="FF000000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thick">
        <color rgb="FF000000"/>
      </bottom>
      <diagonal/>
    </border>
    <border>
      <left/>
      <right style="medium">
        <color rgb="FFDDDDDD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3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165" fontId="3" fillId="5" borderId="4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1" fontId="3" fillId="7" borderId="4" xfId="0" applyNumberFormat="1" applyFont="1" applyFill="1" applyBorder="1" applyAlignment="1">
      <alignment horizontal="left"/>
    </xf>
    <xf numFmtId="1" fontId="3" fillId="7" borderId="4" xfId="0" applyNumberFormat="1" applyFont="1" applyFill="1" applyBorder="1" applyAlignment="1">
      <alignment horizontal="center"/>
    </xf>
    <xf numFmtId="165" fontId="3" fillId="7" borderId="4" xfId="1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2" fontId="3" fillId="6" borderId="4" xfId="0" applyNumberFormat="1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3" fillId="7" borderId="5" xfId="0" applyNumberFormat="1" applyFont="1" applyFill="1" applyBorder="1" applyAlignment="1">
      <alignment horizontal="center"/>
    </xf>
    <xf numFmtId="1" fontId="3" fillId="7" borderId="2" xfId="0" applyNumberFormat="1" applyFont="1" applyFill="1" applyBorder="1" applyAlignment="1">
      <alignment horizontal="center"/>
    </xf>
    <xf numFmtId="1" fontId="3" fillId="3" borderId="5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4" xfId="0" applyNumberFormat="1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0" fontId="2" fillId="3" borderId="3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/>
    <xf numFmtId="165" fontId="3" fillId="8" borderId="4" xfId="1" applyNumberFormat="1" applyFont="1" applyFill="1" applyBorder="1" applyAlignment="1"/>
    <xf numFmtId="49" fontId="3" fillId="8" borderId="5" xfId="0" applyNumberFormat="1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1" xfId="0" applyFont="1" applyFill="1" applyBorder="1"/>
    <xf numFmtId="0" fontId="3" fillId="4" borderId="8" xfId="0" applyFont="1" applyFill="1" applyBorder="1"/>
    <xf numFmtId="0" fontId="3" fillId="2" borderId="4" xfId="0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5" xfId="1" applyNumberFormat="1" applyFont="1" applyFill="1" applyBorder="1" applyAlignment="1">
      <alignment horizontal="center"/>
    </xf>
    <xf numFmtId="0" fontId="3" fillId="7" borderId="5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6" xfId="0" applyFont="1" applyFill="1" applyBorder="1"/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2" fillId="4" borderId="1" xfId="0" applyFont="1" applyFill="1" applyBorder="1"/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6" xfId="0" applyFont="1" applyFill="1" applyBorder="1" applyAlignment="1">
      <alignment horizontal="center"/>
    </xf>
    <xf numFmtId="0" fontId="2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1" xfId="0" applyFont="1" applyFill="1" applyBorder="1"/>
    <xf numFmtId="0" fontId="3" fillId="3" borderId="8" xfId="0" applyFont="1" applyFill="1" applyBorder="1" applyAlignment="1"/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6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/>
    <xf numFmtId="0" fontId="3" fillId="4" borderId="6" xfId="0" applyFont="1" applyFill="1" applyBorder="1" applyAlignment="1"/>
    <xf numFmtId="9" fontId="3" fillId="4" borderId="0" xfId="1" applyFont="1" applyFill="1" applyBorder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4" borderId="0" xfId="0" applyNumberFormat="1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7" xfId="0" applyFont="1" applyFill="1" applyBorder="1" applyAlignment="1"/>
    <xf numFmtId="0" fontId="3" fillId="3" borderId="6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2" fontId="3" fillId="4" borderId="6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2" fontId="3" fillId="4" borderId="11" xfId="0" applyNumberFormat="1" applyFont="1" applyFill="1" applyBorder="1"/>
    <xf numFmtId="2" fontId="3" fillId="4" borderId="10" xfId="0" applyNumberFormat="1" applyFont="1" applyFill="1" applyBorder="1"/>
    <xf numFmtId="49" fontId="3" fillId="4" borderId="9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1" xfId="0" applyNumberFormat="1" applyFont="1" applyFill="1" applyBorder="1"/>
    <xf numFmtId="2" fontId="3" fillId="3" borderId="8" xfId="0" applyNumberFormat="1" applyFont="1" applyFill="1" applyBorder="1" applyAlignment="1"/>
    <xf numFmtId="2" fontId="3" fillId="4" borderId="0" xfId="0" applyNumberFormat="1" applyFont="1" applyFill="1" applyBorder="1"/>
    <xf numFmtId="2" fontId="3" fillId="3" borderId="0" xfId="0" applyNumberFormat="1" applyFont="1" applyFill="1" applyBorder="1" applyAlignment="1"/>
    <xf numFmtId="0" fontId="10" fillId="9" borderId="15" xfId="0" applyFont="1" applyFill="1" applyBorder="1" applyAlignment="1">
      <alignment horizontal="left" vertical="center"/>
    </xf>
    <xf numFmtId="0" fontId="11" fillId="9" borderId="15" xfId="2" applyFill="1" applyBorder="1" applyAlignment="1">
      <alignment horizontal="left" vertical="center"/>
    </xf>
    <xf numFmtId="0" fontId="10" fillId="9" borderId="15" xfId="0" applyFont="1" applyFill="1" applyBorder="1" applyAlignment="1">
      <alignment horizontal="right" vertical="center"/>
    </xf>
    <xf numFmtId="0" fontId="10" fillId="10" borderId="15" xfId="0" applyFont="1" applyFill="1" applyBorder="1" applyAlignment="1">
      <alignment horizontal="left" vertical="center"/>
    </xf>
    <xf numFmtId="0" fontId="11" fillId="10" borderId="15" xfId="2" applyFill="1" applyBorder="1" applyAlignment="1">
      <alignment horizontal="left" vertical="center"/>
    </xf>
    <xf numFmtId="0" fontId="10" fillId="10" borderId="15" xfId="0" applyFont="1" applyFill="1" applyBorder="1" applyAlignment="1">
      <alignment horizontal="right" vertical="center"/>
    </xf>
    <xf numFmtId="14" fontId="10" fillId="9" borderId="16" xfId="0" applyNumberFormat="1" applyFont="1" applyFill="1" applyBorder="1" applyAlignment="1">
      <alignment horizontal="left" vertical="center"/>
    </xf>
    <xf numFmtId="0" fontId="10" fillId="9" borderId="17" xfId="0" applyFont="1" applyFill="1" applyBorder="1" applyAlignment="1">
      <alignment horizontal="left" vertical="center"/>
    </xf>
    <xf numFmtId="0" fontId="11" fillId="9" borderId="17" xfId="2" applyFill="1" applyBorder="1" applyAlignment="1">
      <alignment horizontal="left" vertical="center"/>
    </xf>
    <xf numFmtId="0" fontId="10" fillId="9" borderId="17" xfId="0" applyFont="1" applyFill="1" applyBorder="1" applyAlignment="1">
      <alignment horizontal="right" vertical="center"/>
    </xf>
    <xf numFmtId="0" fontId="10" fillId="9" borderId="18" xfId="0" applyFont="1" applyFill="1" applyBorder="1" applyAlignment="1">
      <alignment horizontal="right" vertical="center"/>
    </xf>
    <xf numFmtId="14" fontId="10" fillId="10" borderId="19" xfId="0" applyNumberFormat="1" applyFont="1" applyFill="1" applyBorder="1" applyAlignment="1">
      <alignment horizontal="left" vertical="center"/>
    </xf>
    <xf numFmtId="0" fontId="10" fillId="10" borderId="20" xfId="0" applyFont="1" applyFill="1" applyBorder="1" applyAlignment="1">
      <alignment horizontal="right" vertical="center"/>
    </xf>
    <xf numFmtId="14" fontId="10" fillId="9" borderId="19" xfId="0" applyNumberFormat="1" applyFont="1" applyFill="1" applyBorder="1" applyAlignment="1">
      <alignment horizontal="left" vertical="center"/>
    </xf>
    <xf numFmtId="0" fontId="10" fillId="9" borderId="20" xfId="0" applyFont="1" applyFill="1" applyBorder="1" applyAlignment="1">
      <alignment horizontal="right" vertical="center"/>
    </xf>
    <xf numFmtId="14" fontId="10" fillId="10" borderId="21" xfId="0" applyNumberFormat="1" applyFont="1" applyFill="1" applyBorder="1" applyAlignment="1">
      <alignment horizontal="left" vertical="center"/>
    </xf>
    <xf numFmtId="0" fontId="10" fillId="10" borderId="22" xfId="0" applyFont="1" applyFill="1" applyBorder="1" applyAlignment="1">
      <alignment horizontal="left" vertical="center"/>
    </xf>
    <xf numFmtId="0" fontId="11" fillId="10" borderId="22" xfId="2" applyFill="1" applyBorder="1" applyAlignment="1">
      <alignment horizontal="left" vertical="center"/>
    </xf>
    <xf numFmtId="0" fontId="10" fillId="10" borderId="22" xfId="0" applyFont="1" applyFill="1" applyBorder="1" applyAlignment="1">
      <alignment horizontal="right" vertical="center"/>
    </xf>
    <xf numFmtId="0" fontId="10" fillId="10" borderId="23" xfId="0" applyFont="1" applyFill="1" applyBorder="1" applyAlignment="1">
      <alignment horizontal="right" vertical="center"/>
    </xf>
    <xf numFmtId="14" fontId="10" fillId="9" borderId="21" xfId="0" applyNumberFormat="1" applyFont="1" applyFill="1" applyBorder="1" applyAlignment="1">
      <alignment horizontal="left" vertical="center"/>
    </xf>
    <xf numFmtId="0" fontId="10" fillId="9" borderId="22" xfId="0" applyFont="1" applyFill="1" applyBorder="1" applyAlignment="1">
      <alignment horizontal="left" vertical="center"/>
    </xf>
    <xf numFmtId="0" fontId="11" fillId="9" borderId="22" xfId="2" applyFill="1" applyBorder="1" applyAlignment="1">
      <alignment horizontal="left" vertical="center"/>
    </xf>
    <xf numFmtId="0" fontId="10" fillId="9" borderId="22" xfId="0" applyFont="1" applyFill="1" applyBorder="1" applyAlignment="1">
      <alignment horizontal="right" vertical="center"/>
    </xf>
    <xf numFmtId="0" fontId="10" fillId="9" borderId="23" xfId="0" applyFont="1" applyFill="1" applyBorder="1" applyAlignment="1">
      <alignment horizontal="right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esiksenmaailma.fi/index.php/component/tilastot/?view=ottelu&amp;otteluid=27700" TargetMode="External"/><Relationship Id="rId21" Type="http://schemas.openxmlformats.org/officeDocument/2006/relationships/hyperlink" Target="http://www.pesiksenmaailma.fi/index.php/component/tilastot/?view=ottelu&amp;otteluid=35709" TargetMode="External"/><Relationship Id="rId42" Type="http://schemas.openxmlformats.org/officeDocument/2006/relationships/hyperlink" Target="http://www.pesiksenmaailma.fi/index.php/component/tilastot/?view=ottelu&amp;otteluid=33677" TargetMode="External"/><Relationship Id="rId63" Type="http://schemas.openxmlformats.org/officeDocument/2006/relationships/hyperlink" Target="http://www.pesiksenmaailma.fi/index.php/component/tilastot/?view=ottelu&amp;otteluid=31509" TargetMode="External"/><Relationship Id="rId84" Type="http://schemas.openxmlformats.org/officeDocument/2006/relationships/hyperlink" Target="http://www.pesiksenmaailma.fi/index.php/component/tilastot/?view=ottelu&amp;otteluid=33013" TargetMode="External"/><Relationship Id="rId138" Type="http://schemas.openxmlformats.org/officeDocument/2006/relationships/hyperlink" Target="http://www.pesiksenmaailma.fi/index.php/component/tilastot/?view=ottelu&amp;otteluid=27851" TargetMode="External"/><Relationship Id="rId159" Type="http://schemas.openxmlformats.org/officeDocument/2006/relationships/hyperlink" Target="http://www.pesiksenmaailma.fi/index.php/component/tilastot/?view=ottelu&amp;otteluid=26101" TargetMode="External"/><Relationship Id="rId170" Type="http://schemas.openxmlformats.org/officeDocument/2006/relationships/hyperlink" Target="http://www.pesiksenmaailma.fi/index.php/component/tilastot/?view=ottelu&amp;otteluid=27481" TargetMode="External"/><Relationship Id="rId191" Type="http://schemas.openxmlformats.org/officeDocument/2006/relationships/hyperlink" Target="http://www.pesiksenmaailma.fi/index.php/component/tilastot/?view=ottelu&amp;otteluid=24742" TargetMode="External"/><Relationship Id="rId205" Type="http://schemas.openxmlformats.org/officeDocument/2006/relationships/hyperlink" Target="http://www.pesiksenmaailma.fi/index.php/component/tilastot/?view=ottelu&amp;otteluid=18512" TargetMode="External"/><Relationship Id="rId16" Type="http://schemas.openxmlformats.org/officeDocument/2006/relationships/hyperlink" Target="http://www.pesiksenmaailma.fi/index.php/component/tilastot/?view=ottelu&amp;otteluid=35614" TargetMode="External"/><Relationship Id="rId107" Type="http://schemas.openxmlformats.org/officeDocument/2006/relationships/hyperlink" Target="http://www.pesiksenmaailma.fi/index.php/component/tilastot/?view=ottelu&amp;otteluid=29824" TargetMode="External"/><Relationship Id="rId11" Type="http://schemas.openxmlformats.org/officeDocument/2006/relationships/hyperlink" Target="http://www.pesiksenmaailma.fi/index.php/component/tilastot/?view=ottelu&amp;otteluid=35558" TargetMode="External"/><Relationship Id="rId32" Type="http://schemas.openxmlformats.org/officeDocument/2006/relationships/hyperlink" Target="http://www.pesiksenmaailma.fi/index.php/component/tilastot/?view=ottelu&amp;otteluid=33509" TargetMode="External"/><Relationship Id="rId37" Type="http://schemas.openxmlformats.org/officeDocument/2006/relationships/hyperlink" Target="http://www.pesiksenmaailma.fi/index.php/component/tilastot/?view=ottelu&amp;otteluid=33599" TargetMode="External"/><Relationship Id="rId53" Type="http://schemas.openxmlformats.org/officeDocument/2006/relationships/hyperlink" Target="http://www.pesiksenmaailma.fi/index.php/component/tilastot/?view=ottelu&amp;otteluid=33869" TargetMode="External"/><Relationship Id="rId58" Type="http://schemas.openxmlformats.org/officeDocument/2006/relationships/hyperlink" Target="http://www.pesiksenmaailma.fi/index.php/component/tilastot/?view=ottelu&amp;otteluid=31441" TargetMode="External"/><Relationship Id="rId74" Type="http://schemas.openxmlformats.org/officeDocument/2006/relationships/hyperlink" Target="http://www.pesiksenmaailma.fi/index.php/component/tilastot/?view=ottelu&amp;otteluid=31679" TargetMode="External"/><Relationship Id="rId79" Type="http://schemas.openxmlformats.org/officeDocument/2006/relationships/hyperlink" Target="http://www.pesiksenmaailma.fi/index.php/component/tilastot/?view=ottelu&amp;otteluid=31758" TargetMode="External"/><Relationship Id="rId102" Type="http://schemas.openxmlformats.org/officeDocument/2006/relationships/hyperlink" Target="http://www.pesiksenmaailma.fi/index.php/component/tilastot/?view=ottelu&amp;otteluid=29731" TargetMode="External"/><Relationship Id="rId123" Type="http://schemas.openxmlformats.org/officeDocument/2006/relationships/hyperlink" Target="http://www.pesiksenmaailma.fi/index.php/component/tilastot/?view=ottelu&amp;otteluid=27746" TargetMode="External"/><Relationship Id="rId128" Type="http://schemas.openxmlformats.org/officeDocument/2006/relationships/hyperlink" Target="http://www.pesiksenmaailma.fi/index.php/component/tilastot/?view=ottelu&amp;otteluid=27779" TargetMode="External"/><Relationship Id="rId144" Type="http://schemas.openxmlformats.org/officeDocument/2006/relationships/hyperlink" Target="http://www.pesiksenmaailma.fi/index.php/component/tilastot/?view=ottelu&amp;otteluid=25890" TargetMode="External"/><Relationship Id="rId149" Type="http://schemas.openxmlformats.org/officeDocument/2006/relationships/hyperlink" Target="http://www.pesiksenmaailma.fi/index.php/component/tilastot/?view=ottelu&amp;otteluid=25950" TargetMode="External"/><Relationship Id="rId5" Type="http://schemas.openxmlformats.org/officeDocument/2006/relationships/hyperlink" Target="http://www.pesiksenmaailma.fi/index.php/component/tilastot/?view=ottelu&amp;otteluid=35471" TargetMode="External"/><Relationship Id="rId90" Type="http://schemas.openxmlformats.org/officeDocument/2006/relationships/hyperlink" Target="http://www.pesiksenmaailma.fi/index.php/component/tilastot/?view=ottelu&amp;otteluid=29476" TargetMode="External"/><Relationship Id="rId95" Type="http://schemas.openxmlformats.org/officeDocument/2006/relationships/hyperlink" Target="http://www.pesiksenmaailma.fi/index.php/component/tilastot/?view=ottelu&amp;otteluid=29557" TargetMode="External"/><Relationship Id="rId160" Type="http://schemas.openxmlformats.org/officeDocument/2006/relationships/hyperlink" Target="http://www.pesiksenmaailma.fi/index.php/component/tilastot/?view=ottelu&amp;otteluid=26106" TargetMode="External"/><Relationship Id="rId165" Type="http://schemas.openxmlformats.org/officeDocument/2006/relationships/hyperlink" Target="http://www.pesiksenmaailma.fi/index.php/component/tilastot/?view=ottelu&amp;otteluid=26285" TargetMode="External"/><Relationship Id="rId181" Type="http://schemas.openxmlformats.org/officeDocument/2006/relationships/hyperlink" Target="http://www.pesiksenmaailma.fi/index.php/component/tilastot/?view=ottelu&amp;otteluid=24381" TargetMode="External"/><Relationship Id="rId186" Type="http://schemas.openxmlformats.org/officeDocument/2006/relationships/hyperlink" Target="http://www.pesiksenmaailma.fi/index.php/component/tilastot/?view=ottelu&amp;otteluid=24682" TargetMode="External"/><Relationship Id="rId22" Type="http://schemas.openxmlformats.org/officeDocument/2006/relationships/hyperlink" Target="http://www.pesiksenmaailma.fi/index.php/component/tilastot/?view=ottelu&amp;otteluid=35721" TargetMode="External"/><Relationship Id="rId27" Type="http://schemas.openxmlformats.org/officeDocument/2006/relationships/hyperlink" Target="http://www.pesiksenmaailma.fi/index.php/component/tilastot/?view=ottelu&amp;otteluid=33424" TargetMode="External"/><Relationship Id="rId43" Type="http://schemas.openxmlformats.org/officeDocument/2006/relationships/hyperlink" Target="http://www.pesiksenmaailma.fi/index.php/component/tilastot/?view=ottelu&amp;otteluid=33694" TargetMode="External"/><Relationship Id="rId48" Type="http://schemas.openxmlformats.org/officeDocument/2006/relationships/hyperlink" Target="http://www.pesiksenmaailma.fi/index.php/component/tilastot/?view=ottelu&amp;otteluid=33774" TargetMode="External"/><Relationship Id="rId64" Type="http://schemas.openxmlformats.org/officeDocument/2006/relationships/hyperlink" Target="http://www.pesiksenmaailma.fi/index.php/component/tilastot/?view=ottelu&amp;otteluid=31513" TargetMode="External"/><Relationship Id="rId69" Type="http://schemas.openxmlformats.org/officeDocument/2006/relationships/hyperlink" Target="http://www.pesiksenmaailma.fi/index.php/component/tilastot/?view=ottelu&amp;otteluid=31602" TargetMode="External"/><Relationship Id="rId113" Type="http://schemas.openxmlformats.org/officeDocument/2006/relationships/hyperlink" Target="http://www.pesiksenmaailma.fi/index.php/component/tilastot/?view=ottelu&amp;otteluid=30982" TargetMode="External"/><Relationship Id="rId118" Type="http://schemas.openxmlformats.org/officeDocument/2006/relationships/hyperlink" Target="http://www.pesiksenmaailma.fi/index.php/component/tilastot/?view=ottelu&amp;otteluid=27710" TargetMode="External"/><Relationship Id="rId134" Type="http://schemas.openxmlformats.org/officeDocument/2006/relationships/hyperlink" Target="http://www.pesiksenmaailma.fi/index.php/component/tilastot/?view=ottelu&amp;otteluid=27825" TargetMode="External"/><Relationship Id="rId139" Type="http://schemas.openxmlformats.org/officeDocument/2006/relationships/hyperlink" Target="http://www.pesiksenmaailma.fi/index.php/component/tilastot/?view=ottelu&amp;otteluid=27856" TargetMode="External"/><Relationship Id="rId80" Type="http://schemas.openxmlformats.org/officeDocument/2006/relationships/hyperlink" Target="http://www.pesiksenmaailma.fi/index.php/component/tilastot/?view=ottelu&amp;otteluid=31772" TargetMode="External"/><Relationship Id="rId85" Type="http://schemas.openxmlformats.org/officeDocument/2006/relationships/hyperlink" Target="http://www.pesiksenmaailma.fi/index.php/component/tilastot/?view=ottelu&amp;otteluid=33062" TargetMode="External"/><Relationship Id="rId150" Type="http://schemas.openxmlformats.org/officeDocument/2006/relationships/hyperlink" Target="http://www.pesiksenmaailma.fi/index.php/component/tilastot/?view=ottelu&amp;otteluid=25967" TargetMode="External"/><Relationship Id="rId155" Type="http://schemas.openxmlformats.org/officeDocument/2006/relationships/hyperlink" Target="http://www.pesiksenmaailma.fi/index.php/component/tilastot/?view=ottelu&amp;otteluid=26045" TargetMode="External"/><Relationship Id="rId171" Type="http://schemas.openxmlformats.org/officeDocument/2006/relationships/hyperlink" Target="http://www.pesiksenmaailma.fi/index.php/component/tilastot/?view=ottelu&amp;otteluid=27484" TargetMode="External"/><Relationship Id="rId176" Type="http://schemas.openxmlformats.org/officeDocument/2006/relationships/hyperlink" Target="http://www.pesiksenmaailma.fi/index.php/component/tilastot/?view=ottelu&amp;otteluid=24273" TargetMode="External"/><Relationship Id="rId192" Type="http://schemas.openxmlformats.org/officeDocument/2006/relationships/hyperlink" Target="http://www.pesiksenmaailma.fi/index.php/component/tilastot/?view=ottelu&amp;otteluid=24743" TargetMode="External"/><Relationship Id="rId197" Type="http://schemas.openxmlformats.org/officeDocument/2006/relationships/hyperlink" Target="http://www.pesiksenmaailma.fi/index.php/component/tilastot/?view=ottelu&amp;otteluid=24790" TargetMode="External"/><Relationship Id="rId206" Type="http://schemas.openxmlformats.org/officeDocument/2006/relationships/hyperlink" Target="http://www.pesiksenmaailma.fi/index.php/component/tilastot/?view=ottelu&amp;otteluid=18537" TargetMode="External"/><Relationship Id="rId201" Type="http://schemas.openxmlformats.org/officeDocument/2006/relationships/hyperlink" Target="http://www.pesiksenmaailma.fi/index.php/component/tilastot/?view=ottelu&amp;otteluid=24834" TargetMode="External"/><Relationship Id="rId12" Type="http://schemas.openxmlformats.org/officeDocument/2006/relationships/hyperlink" Target="http://www.pesiksenmaailma.fi/index.php/component/tilastot/?view=ottelu&amp;otteluid=35571" TargetMode="External"/><Relationship Id="rId17" Type="http://schemas.openxmlformats.org/officeDocument/2006/relationships/hyperlink" Target="http://www.pesiksenmaailma.fi/index.php/component/tilastot/?view=ottelu&amp;otteluid=35631" TargetMode="External"/><Relationship Id="rId33" Type="http://schemas.openxmlformats.org/officeDocument/2006/relationships/hyperlink" Target="http://www.pesiksenmaailma.fi/index.php/component/tilastot/?view=ottelu&amp;otteluid=33527" TargetMode="External"/><Relationship Id="rId38" Type="http://schemas.openxmlformats.org/officeDocument/2006/relationships/hyperlink" Target="http://www.pesiksenmaailma.fi/index.php/component/tilastot/?view=ottelu&amp;otteluid=33614" TargetMode="External"/><Relationship Id="rId59" Type="http://schemas.openxmlformats.org/officeDocument/2006/relationships/hyperlink" Target="http://www.pesiksenmaailma.fi/index.php/component/tilastot/?view=ottelu&amp;otteluid=31469" TargetMode="External"/><Relationship Id="rId103" Type="http://schemas.openxmlformats.org/officeDocument/2006/relationships/hyperlink" Target="http://www.pesiksenmaailma.fi/index.php/component/tilastot/?view=ottelu&amp;otteluid=29761" TargetMode="External"/><Relationship Id="rId108" Type="http://schemas.openxmlformats.org/officeDocument/2006/relationships/hyperlink" Target="http://www.pesiksenmaailma.fi/index.php/component/tilastot/?view=ottelu&amp;otteluid=29837" TargetMode="External"/><Relationship Id="rId124" Type="http://schemas.openxmlformats.org/officeDocument/2006/relationships/hyperlink" Target="http://www.pesiksenmaailma.fi/index.php/component/tilastot/?view=ottelu&amp;otteluid=27752" TargetMode="External"/><Relationship Id="rId129" Type="http://schemas.openxmlformats.org/officeDocument/2006/relationships/hyperlink" Target="http://www.pesiksenmaailma.fi/index.php/component/tilastot/?view=ottelu&amp;otteluid=27787" TargetMode="External"/><Relationship Id="rId54" Type="http://schemas.openxmlformats.org/officeDocument/2006/relationships/hyperlink" Target="http://www.pesiksenmaailma.fi/index.php/component/tilastot/?view=ottelu&amp;otteluid=33876" TargetMode="External"/><Relationship Id="rId70" Type="http://schemas.openxmlformats.org/officeDocument/2006/relationships/hyperlink" Target="http://www.pesiksenmaailma.fi/index.php/component/tilastot/?view=ottelu&amp;otteluid=31620" TargetMode="External"/><Relationship Id="rId75" Type="http://schemas.openxmlformats.org/officeDocument/2006/relationships/hyperlink" Target="http://www.pesiksenmaailma.fi/index.php/component/tilastot/?view=ottelu&amp;otteluid=31698" TargetMode="External"/><Relationship Id="rId91" Type="http://schemas.openxmlformats.org/officeDocument/2006/relationships/hyperlink" Target="http://www.pesiksenmaailma.fi/index.php/component/tilastot/?view=ottelu&amp;otteluid=29485" TargetMode="External"/><Relationship Id="rId96" Type="http://schemas.openxmlformats.org/officeDocument/2006/relationships/hyperlink" Target="http://www.pesiksenmaailma.fi/index.php/component/tilastot/?view=ottelu&amp;otteluid=29559" TargetMode="External"/><Relationship Id="rId140" Type="http://schemas.openxmlformats.org/officeDocument/2006/relationships/hyperlink" Target="http://www.pesiksenmaailma.fi/index.php/component/tilastot/?view=ottelu&amp;otteluid=27865" TargetMode="External"/><Relationship Id="rId145" Type="http://schemas.openxmlformats.org/officeDocument/2006/relationships/hyperlink" Target="http://www.pesiksenmaailma.fi/index.php/component/tilastot/?view=ottelu&amp;otteluid=25912" TargetMode="External"/><Relationship Id="rId161" Type="http://schemas.openxmlformats.org/officeDocument/2006/relationships/hyperlink" Target="http://www.pesiksenmaailma.fi/index.php/component/tilastot/?view=ottelu&amp;otteluid=26193" TargetMode="External"/><Relationship Id="rId166" Type="http://schemas.openxmlformats.org/officeDocument/2006/relationships/hyperlink" Target="http://www.pesiksenmaailma.fi/index.php/component/tilastot/?view=ottelu&amp;otteluid=26296" TargetMode="External"/><Relationship Id="rId182" Type="http://schemas.openxmlformats.org/officeDocument/2006/relationships/hyperlink" Target="http://www.pesiksenmaailma.fi/index.php/component/tilastot/?view=ottelu&amp;otteluid=24401" TargetMode="External"/><Relationship Id="rId187" Type="http://schemas.openxmlformats.org/officeDocument/2006/relationships/hyperlink" Target="http://www.pesiksenmaailma.fi/index.php/component/tilastot/?view=ottelu&amp;otteluid=24695" TargetMode="External"/><Relationship Id="rId1" Type="http://schemas.openxmlformats.org/officeDocument/2006/relationships/hyperlink" Target="http://www.pesiksenmaailma.fi/index.php/component/tilastot/?view=ottelu&amp;otteluid=35418" TargetMode="External"/><Relationship Id="rId6" Type="http://schemas.openxmlformats.org/officeDocument/2006/relationships/hyperlink" Target="http://www.pesiksenmaailma.fi/index.php/component/tilastot/?view=ottelu&amp;otteluid=35483" TargetMode="External"/><Relationship Id="rId23" Type="http://schemas.openxmlformats.org/officeDocument/2006/relationships/hyperlink" Target="http://www.pesiksenmaailma.fi/index.php/component/tilastot/?view=ottelu&amp;otteluid=35731" TargetMode="External"/><Relationship Id="rId28" Type="http://schemas.openxmlformats.org/officeDocument/2006/relationships/hyperlink" Target="http://www.pesiksenmaailma.fi/index.php/component/tilastot/?view=ottelu&amp;otteluid=33427" TargetMode="External"/><Relationship Id="rId49" Type="http://schemas.openxmlformats.org/officeDocument/2006/relationships/hyperlink" Target="http://www.pesiksenmaailma.fi/index.php/component/tilastot/?view=ottelu&amp;otteluid=33785" TargetMode="External"/><Relationship Id="rId114" Type="http://schemas.openxmlformats.org/officeDocument/2006/relationships/hyperlink" Target="http://www.pesiksenmaailma.fi/index.php/component/tilastot/?view=ottelu&amp;otteluid=30991" TargetMode="External"/><Relationship Id="rId119" Type="http://schemas.openxmlformats.org/officeDocument/2006/relationships/hyperlink" Target="http://www.pesiksenmaailma.fi/index.php/component/tilastot/?view=ottelu&amp;otteluid=27719" TargetMode="External"/><Relationship Id="rId44" Type="http://schemas.openxmlformats.org/officeDocument/2006/relationships/hyperlink" Target="http://www.pesiksenmaailma.fi/index.php/component/tilastot/?view=ottelu&amp;otteluid=33708" TargetMode="External"/><Relationship Id="rId60" Type="http://schemas.openxmlformats.org/officeDocument/2006/relationships/hyperlink" Target="http://www.pesiksenmaailma.fi/index.php/component/tilastot/?view=ottelu&amp;otteluid=31474" TargetMode="External"/><Relationship Id="rId65" Type="http://schemas.openxmlformats.org/officeDocument/2006/relationships/hyperlink" Target="http://www.pesiksenmaailma.fi/index.php/component/tilastot/?view=ottelu&amp;otteluid=31527" TargetMode="External"/><Relationship Id="rId81" Type="http://schemas.openxmlformats.org/officeDocument/2006/relationships/hyperlink" Target="http://www.pesiksenmaailma.fi/index.php/component/tilastot/?view=ottelu&amp;otteluid=32875" TargetMode="External"/><Relationship Id="rId86" Type="http://schemas.openxmlformats.org/officeDocument/2006/relationships/hyperlink" Target="http://www.pesiksenmaailma.fi/index.php/component/tilastot/?view=ottelu&amp;otteluid=33103" TargetMode="External"/><Relationship Id="rId130" Type="http://schemas.openxmlformats.org/officeDocument/2006/relationships/hyperlink" Target="http://www.pesiksenmaailma.fi/index.php/component/tilastot/?view=ottelu&amp;otteluid=27798" TargetMode="External"/><Relationship Id="rId135" Type="http://schemas.openxmlformats.org/officeDocument/2006/relationships/hyperlink" Target="http://www.pesiksenmaailma.fi/index.php/component/tilastot/?view=ottelu&amp;otteluid=27832" TargetMode="External"/><Relationship Id="rId151" Type="http://schemas.openxmlformats.org/officeDocument/2006/relationships/hyperlink" Target="http://www.pesiksenmaailma.fi/index.php/component/tilastot/?view=ottelu&amp;otteluid=25973" TargetMode="External"/><Relationship Id="rId156" Type="http://schemas.openxmlformats.org/officeDocument/2006/relationships/hyperlink" Target="http://www.pesiksenmaailma.fi/index.php/component/tilastot/?view=ottelu&amp;otteluid=26056" TargetMode="External"/><Relationship Id="rId177" Type="http://schemas.openxmlformats.org/officeDocument/2006/relationships/hyperlink" Target="http://www.pesiksenmaailma.fi/index.php/component/tilastot/?view=ottelu&amp;otteluid=24293" TargetMode="External"/><Relationship Id="rId198" Type="http://schemas.openxmlformats.org/officeDocument/2006/relationships/hyperlink" Target="http://www.pesiksenmaailma.fi/index.php/component/tilastot/?view=ottelu&amp;otteluid=24801" TargetMode="External"/><Relationship Id="rId172" Type="http://schemas.openxmlformats.org/officeDocument/2006/relationships/hyperlink" Target="http://www.pesiksenmaailma.fi/index.php/component/tilastot/?view=ottelu&amp;otteluid=24201" TargetMode="External"/><Relationship Id="rId193" Type="http://schemas.openxmlformats.org/officeDocument/2006/relationships/hyperlink" Target="http://www.pesiksenmaailma.fi/index.php/component/tilastot/?view=ottelu&amp;otteluid=24752" TargetMode="External"/><Relationship Id="rId202" Type="http://schemas.openxmlformats.org/officeDocument/2006/relationships/hyperlink" Target="http://www.pesiksenmaailma.fi/index.php/component/tilastot/?view=ottelu&amp;otteluid=20834" TargetMode="External"/><Relationship Id="rId207" Type="http://schemas.openxmlformats.org/officeDocument/2006/relationships/hyperlink" Target="http://www.pesiksenmaailma.fi/index.php/component/tilastot/?view=ottelu&amp;otteluid=18566" TargetMode="External"/><Relationship Id="rId13" Type="http://schemas.openxmlformats.org/officeDocument/2006/relationships/hyperlink" Target="http://www.pesiksenmaailma.fi/index.php/component/tilastot/?view=ottelu&amp;otteluid=35580" TargetMode="External"/><Relationship Id="rId18" Type="http://schemas.openxmlformats.org/officeDocument/2006/relationships/hyperlink" Target="http://www.pesiksenmaailma.fi/index.php/component/tilastot/?view=ottelu&amp;otteluid=35645" TargetMode="External"/><Relationship Id="rId39" Type="http://schemas.openxmlformats.org/officeDocument/2006/relationships/hyperlink" Target="http://www.pesiksenmaailma.fi/index.php/component/tilastot/?view=ottelu&amp;otteluid=33628" TargetMode="External"/><Relationship Id="rId109" Type="http://schemas.openxmlformats.org/officeDocument/2006/relationships/hyperlink" Target="http://www.pesiksenmaailma.fi/index.php/component/tilastot/?view=ottelu&amp;otteluid=30937" TargetMode="External"/><Relationship Id="rId34" Type="http://schemas.openxmlformats.org/officeDocument/2006/relationships/hyperlink" Target="http://www.pesiksenmaailma.fi/index.php/component/tilastot/?view=ottelu&amp;otteluid=33548" TargetMode="External"/><Relationship Id="rId50" Type="http://schemas.openxmlformats.org/officeDocument/2006/relationships/hyperlink" Target="http://www.pesiksenmaailma.fi/index.php/component/tilastot/?view=ottelu&amp;otteluid=33806" TargetMode="External"/><Relationship Id="rId55" Type="http://schemas.openxmlformats.org/officeDocument/2006/relationships/hyperlink" Target="http://www.pesiksenmaailma.fi/index.php/component/tilastot/?view=ottelu&amp;otteluid=31388" TargetMode="External"/><Relationship Id="rId76" Type="http://schemas.openxmlformats.org/officeDocument/2006/relationships/hyperlink" Target="http://www.pesiksenmaailma.fi/index.php/component/tilastot/?view=ottelu&amp;otteluid=31714" TargetMode="External"/><Relationship Id="rId97" Type="http://schemas.openxmlformats.org/officeDocument/2006/relationships/hyperlink" Target="http://www.pesiksenmaailma.fi/index.php/component/tilastot/?view=ottelu&amp;otteluid=29571" TargetMode="External"/><Relationship Id="rId104" Type="http://schemas.openxmlformats.org/officeDocument/2006/relationships/hyperlink" Target="http://www.pesiksenmaailma.fi/index.php/component/tilastot/?view=ottelu&amp;otteluid=29785" TargetMode="External"/><Relationship Id="rId120" Type="http://schemas.openxmlformats.org/officeDocument/2006/relationships/hyperlink" Target="http://www.pesiksenmaailma.fi/index.php/component/tilastot/?view=ottelu&amp;otteluid=27726" TargetMode="External"/><Relationship Id="rId125" Type="http://schemas.openxmlformats.org/officeDocument/2006/relationships/hyperlink" Target="http://www.pesiksenmaailma.fi/index.php/component/tilastot/?view=ottelu&amp;otteluid=27762" TargetMode="External"/><Relationship Id="rId141" Type="http://schemas.openxmlformats.org/officeDocument/2006/relationships/hyperlink" Target="http://www.pesiksenmaailma.fi/index.php/component/tilastot/?view=ottelu&amp;otteluid=27869" TargetMode="External"/><Relationship Id="rId146" Type="http://schemas.openxmlformats.org/officeDocument/2006/relationships/hyperlink" Target="http://www.pesiksenmaailma.fi/index.php/component/tilastot/?view=ottelu&amp;otteluid=25927" TargetMode="External"/><Relationship Id="rId167" Type="http://schemas.openxmlformats.org/officeDocument/2006/relationships/hyperlink" Target="http://www.pesiksenmaailma.fi/index.php/component/tilastot/?view=ottelu&amp;otteluid=26320" TargetMode="External"/><Relationship Id="rId188" Type="http://schemas.openxmlformats.org/officeDocument/2006/relationships/hyperlink" Target="http://www.pesiksenmaailma.fi/index.php/component/tilastot/?view=ottelu&amp;otteluid=24715" TargetMode="External"/><Relationship Id="rId7" Type="http://schemas.openxmlformats.org/officeDocument/2006/relationships/hyperlink" Target="http://www.pesiksenmaailma.fi/index.php/component/tilastot/?view=ottelu&amp;otteluid=35503" TargetMode="External"/><Relationship Id="rId71" Type="http://schemas.openxmlformats.org/officeDocument/2006/relationships/hyperlink" Target="http://www.pesiksenmaailma.fi/index.php/component/tilastot/?view=ottelu&amp;otteluid=31627" TargetMode="External"/><Relationship Id="rId92" Type="http://schemas.openxmlformats.org/officeDocument/2006/relationships/hyperlink" Target="http://www.pesiksenmaailma.fi/index.php/component/tilastot/?view=ottelu&amp;otteluid=29498" TargetMode="External"/><Relationship Id="rId162" Type="http://schemas.openxmlformats.org/officeDocument/2006/relationships/hyperlink" Target="http://www.pesiksenmaailma.fi/index.php/component/tilastot/?view=ottelu&amp;otteluid=26210" TargetMode="External"/><Relationship Id="rId183" Type="http://schemas.openxmlformats.org/officeDocument/2006/relationships/hyperlink" Target="http://www.pesiksenmaailma.fi/index.php/component/tilastot/?view=ottelu&amp;otteluid=24420" TargetMode="External"/><Relationship Id="rId2" Type="http://schemas.openxmlformats.org/officeDocument/2006/relationships/hyperlink" Target="http://www.pesiksenmaailma.fi/index.php/component/tilastot/?view=ottelu&amp;otteluid=35426" TargetMode="External"/><Relationship Id="rId29" Type="http://schemas.openxmlformats.org/officeDocument/2006/relationships/hyperlink" Target="http://www.pesiksenmaailma.fi/index.php/component/tilastot/?view=ottelu&amp;otteluid=33463" TargetMode="External"/><Relationship Id="rId24" Type="http://schemas.openxmlformats.org/officeDocument/2006/relationships/hyperlink" Target="http://www.pesiksenmaailma.fi/index.php/component/tilastot/?view=ottelu&amp;otteluid=35738" TargetMode="External"/><Relationship Id="rId40" Type="http://schemas.openxmlformats.org/officeDocument/2006/relationships/hyperlink" Target="http://www.pesiksenmaailma.fi/index.php/component/tilastot/?view=ottelu&amp;otteluid=33645" TargetMode="External"/><Relationship Id="rId45" Type="http://schemas.openxmlformats.org/officeDocument/2006/relationships/hyperlink" Target="http://www.pesiksenmaailma.fi/index.php/component/tilastot/?view=ottelu&amp;otteluid=33731" TargetMode="External"/><Relationship Id="rId66" Type="http://schemas.openxmlformats.org/officeDocument/2006/relationships/hyperlink" Target="http://www.pesiksenmaailma.fi/index.php/component/tilastot/?view=ottelu&amp;otteluid=31548" TargetMode="External"/><Relationship Id="rId87" Type="http://schemas.openxmlformats.org/officeDocument/2006/relationships/hyperlink" Target="http://www.pesiksenmaailma.fi/index.php/component/tilastot/?view=ottelu&amp;otteluid=29436" TargetMode="External"/><Relationship Id="rId110" Type="http://schemas.openxmlformats.org/officeDocument/2006/relationships/hyperlink" Target="http://www.pesiksenmaailma.fi/index.php/component/tilastot/?view=ottelu&amp;otteluid=30947" TargetMode="External"/><Relationship Id="rId115" Type="http://schemas.openxmlformats.org/officeDocument/2006/relationships/hyperlink" Target="http://www.pesiksenmaailma.fi/index.php/component/tilastot/?view=ottelu&amp;otteluid=27688" TargetMode="External"/><Relationship Id="rId131" Type="http://schemas.openxmlformats.org/officeDocument/2006/relationships/hyperlink" Target="http://www.pesiksenmaailma.fi/index.php/component/tilastot/?view=ottelu&amp;otteluid=27803" TargetMode="External"/><Relationship Id="rId136" Type="http://schemas.openxmlformats.org/officeDocument/2006/relationships/hyperlink" Target="http://www.pesiksenmaailma.fi/index.php/component/tilastot/?view=ottelu&amp;otteluid=27839" TargetMode="External"/><Relationship Id="rId157" Type="http://schemas.openxmlformats.org/officeDocument/2006/relationships/hyperlink" Target="http://www.pesiksenmaailma.fi/index.php/component/tilastot/?view=ottelu&amp;otteluid=26069" TargetMode="External"/><Relationship Id="rId178" Type="http://schemas.openxmlformats.org/officeDocument/2006/relationships/hyperlink" Target="http://www.pesiksenmaailma.fi/index.php/component/tilastot/?view=ottelu&amp;otteluid=24312" TargetMode="External"/><Relationship Id="rId61" Type="http://schemas.openxmlformats.org/officeDocument/2006/relationships/hyperlink" Target="http://www.pesiksenmaailma.fi/index.php/component/tilastot/?view=ottelu&amp;otteluid=31491" TargetMode="External"/><Relationship Id="rId82" Type="http://schemas.openxmlformats.org/officeDocument/2006/relationships/hyperlink" Target="http://www.pesiksenmaailma.fi/index.php/component/tilastot/?view=ottelu&amp;otteluid=32916" TargetMode="External"/><Relationship Id="rId152" Type="http://schemas.openxmlformats.org/officeDocument/2006/relationships/hyperlink" Target="http://www.pesiksenmaailma.fi/index.php/component/tilastot/?view=ottelu&amp;otteluid=25988" TargetMode="External"/><Relationship Id="rId173" Type="http://schemas.openxmlformats.org/officeDocument/2006/relationships/hyperlink" Target="http://www.pesiksenmaailma.fi/index.php/component/tilastot/?view=ottelu&amp;otteluid=24219" TargetMode="External"/><Relationship Id="rId194" Type="http://schemas.openxmlformats.org/officeDocument/2006/relationships/hyperlink" Target="http://www.pesiksenmaailma.fi/index.php/component/tilastot/?view=ottelu&amp;otteluid=24759" TargetMode="External"/><Relationship Id="rId199" Type="http://schemas.openxmlformats.org/officeDocument/2006/relationships/hyperlink" Target="http://www.pesiksenmaailma.fi/index.php/component/tilastot/?view=ottelu&amp;otteluid=24809" TargetMode="External"/><Relationship Id="rId203" Type="http://schemas.openxmlformats.org/officeDocument/2006/relationships/hyperlink" Target="http://www.pesiksenmaailma.fi/index.php/component/tilastot/?view=ottelu&amp;otteluid=20883" TargetMode="External"/><Relationship Id="rId208" Type="http://schemas.openxmlformats.org/officeDocument/2006/relationships/hyperlink" Target="http://www.pesiksenmaailma.fi/index.php/component/tilastot/?view=ottelu&amp;otteluid=18611" TargetMode="External"/><Relationship Id="rId19" Type="http://schemas.openxmlformats.org/officeDocument/2006/relationships/hyperlink" Target="http://www.pesiksenmaailma.fi/index.php/component/tilastot/?view=ottelu&amp;otteluid=35666" TargetMode="External"/><Relationship Id="rId14" Type="http://schemas.openxmlformats.org/officeDocument/2006/relationships/hyperlink" Target="http://www.pesiksenmaailma.fi/index.php/component/tilastot/?view=ottelu&amp;otteluid=35594" TargetMode="External"/><Relationship Id="rId30" Type="http://schemas.openxmlformats.org/officeDocument/2006/relationships/hyperlink" Target="http://www.pesiksenmaailma.fi/index.php/component/tilastot/?view=ottelu&amp;otteluid=33476" TargetMode="External"/><Relationship Id="rId35" Type="http://schemas.openxmlformats.org/officeDocument/2006/relationships/hyperlink" Target="http://www.pesiksenmaailma.fi/index.php/component/tilastot/?view=ottelu&amp;otteluid=33571" TargetMode="External"/><Relationship Id="rId56" Type="http://schemas.openxmlformats.org/officeDocument/2006/relationships/hyperlink" Target="http://www.pesiksenmaailma.fi/index.php/component/tilastot/?view=ottelu&amp;otteluid=31405" TargetMode="External"/><Relationship Id="rId77" Type="http://schemas.openxmlformats.org/officeDocument/2006/relationships/hyperlink" Target="http://www.pesiksenmaailma.fi/index.php/component/tilastot/?view=ottelu&amp;otteluid=31722" TargetMode="External"/><Relationship Id="rId100" Type="http://schemas.openxmlformats.org/officeDocument/2006/relationships/hyperlink" Target="http://www.pesiksenmaailma.fi/index.php/component/tilastot/?view=ottelu&amp;otteluid=29626" TargetMode="External"/><Relationship Id="rId105" Type="http://schemas.openxmlformats.org/officeDocument/2006/relationships/hyperlink" Target="http://www.pesiksenmaailma.fi/index.php/component/tilastot/?view=ottelu&amp;otteluid=29797" TargetMode="External"/><Relationship Id="rId126" Type="http://schemas.openxmlformats.org/officeDocument/2006/relationships/hyperlink" Target="http://www.pesiksenmaailma.fi/index.php/component/tilastot/?view=ottelu&amp;otteluid=27766" TargetMode="External"/><Relationship Id="rId147" Type="http://schemas.openxmlformats.org/officeDocument/2006/relationships/hyperlink" Target="http://www.pesiksenmaailma.fi/index.php/component/tilastot/?view=ottelu&amp;otteluid=25929" TargetMode="External"/><Relationship Id="rId168" Type="http://schemas.openxmlformats.org/officeDocument/2006/relationships/hyperlink" Target="http://www.pesiksenmaailma.fi/index.php/component/tilastot/?view=ottelu&amp;otteluid=26327" TargetMode="External"/><Relationship Id="rId8" Type="http://schemas.openxmlformats.org/officeDocument/2006/relationships/hyperlink" Target="http://www.pesiksenmaailma.fi/index.php/component/tilastot/?view=ottelu&amp;otteluid=35514" TargetMode="External"/><Relationship Id="rId51" Type="http://schemas.openxmlformats.org/officeDocument/2006/relationships/hyperlink" Target="http://www.pesiksenmaailma.fi/index.php/component/tilastot/?view=ottelu&amp;otteluid=33822" TargetMode="External"/><Relationship Id="rId72" Type="http://schemas.openxmlformats.org/officeDocument/2006/relationships/hyperlink" Target="http://www.pesiksenmaailma.fi/index.php/component/tilastot/?view=ottelu&amp;otteluid=31650" TargetMode="External"/><Relationship Id="rId93" Type="http://schemas.openxmlformats.org/officeDocument/2006/relationships/hyperlink" Target="http://www.pesiksenmaailma.fi/index.php/component/tilastot/?view=ottelu&amp;otteluid=29506" TargetMode="External"/><Relationship Id="rId98" Type="http://schemas.openxmlformats.org/officeDocument/2006/relationships/hyperlink" Target="http://www.pesiksenmaailma.fi/index.php/component/tilastot/?view=ottelu&amp;otteluid=29591" TargetMode="External"/><Relationship Id="rId121" Type="http://schemas.openxmlformats.org/officeDocument/2006/relationships/hyperlink" Target="http://www.pesiksenmaailma.fi/index.php/component/tilastot/?view=ottelu&amp;otteluid=27735" TargetMode="External"/><Relationship Id="rId142" Type="http://schemas.openxmlformats.org/officeDocument/2006/relationships/hyperlink" Target="http://www.pesiksenmaailma.fi/index.php/component/tilastot/?view=ottelu&amp;otteluid=27875" TargetMode="External"/><Relationship Id="rId163" Type="http://schemas.openxmlformats.org/officeDocument/2006/relationships/hyperlink" Target="http://www.pesiksenmaailma.fi/index.php/component/tilastot/?view=ottelu&amp;otteluid=26227" TargetMode="External"/><Relationship Id="rId184" Type="http://schemas.openxmlformats.org/officeDocument/2006/relationships/hyperlink" Target="http://www.pesiksenmaailma.fi/index.php/component/tilastot/?view=ottelu&amp;otteluid=24663" TargetMode="External"/><Relationship Id="rId189" Type="http://schemas.openxmlformats.org/officeDocument/2006/relationships/hyperlink" Target="http://www.pesiksenmaailma.fi/index.php/component/tilastot/?view=ottelu&amp;otteluid=24720" TargetMode="External"/><Relationship Id="rId3" Type="http://schemas.openxmlformats.org/officeDocument/2006/relationships/hyperlink" Target="http://www.pesiksenmaailma.fi/index.php/component/tilastot/?view=ottelu&amp;otteluid=35445" TargetMode="External"/><Relationship Id="rId25" Type="http://schemas.openxmlformats.org/officeDocument/2006/relationships/hyperlink" Target="http://www.pesiksenmaailma.fi/index.php/component/tilastot/?view=ottelu&amp;otteluid=33393" TargetMode="External"/><Relationship Id="rId46" Type="http://schemas.openxmlformats.org/officeDocument/2006/relationships/hyperlink" Target="http://www.pesiksenmaailma.fi/index.php/component/tilastot/?view=ottelu&amp;otteluid=33749" TargetMode="External"/><Relationship Id="rId67" Type="http://schemas.openxmlformats.org/officeDocument/2006/relationships/hyperlink" Target="http://www.pesiksenmaailma.fi/index.php/component/tilastot/?view=ottelu&amp;otteluid=31568" TargetMode="External"/><Relationship Id="rId116" Type="http://schemas.openxmlformats.org/officeDocument/2006/relationships/hyperlink" Target="http://www.pesiksenmaailma.fi/index.php/component/tilastot/?view=ottelu&amp;otteluid=27692" TargetMode="External"/><Relationship Id="rId137" Type="http://schemas.openxmlformats.org/officeDocument/2006/relationships/hyperlink" Target="http://www.pesiksenmaailma.fi/index.php/component/tilastot/?view=ottelu&amp;otteluid=27840" TargetMode="External"/><Relationship Id="rId158" Type="http://schemas.openxmlformats.org/officeDocument/2006/relationships/hyperlink" Target="http://www.pesiksenmaailma.fi/index.php/component/tilastot/?view=ottelu&amp;otteluid=26086" TargetMode="External"/><Relationship Id="rId20" Type="http://schemas.openxmlformats.org/officeDocument/2006/relationships/hyperlink" Target="http://www.pesiksenmaailma.fi/index.php/component/tilastot/?view=ottelu&amp;otteluid=35675" TargetMode="External"/><Relationship Id="rId41" Type="http://schemas.openxmlformats.org/officeDocument/2006/relationships/hyperlink" Target="http://www.pesiksenmaailma.fi/index.php/component/tilastot/?view=ottelu&amp;otteluid=33670" TargetMode="External"/><Relationship Id="rId62" Type="http://schemas.openxmlformats.org/officeDocument/2006/relationships/hyperlink" Target="http://www.pesiksenmaailma.fi/index.php/component/tilastot/?view=ottelu&amp;otteluid=31498" TargetMode="External"/><Relationship Id="rId83" Type="http://schemas.openxmlformats.org/officeDocument/2006/relationships/hyperlink" Target="http://www.pesiksenmaailma.fi/index.php/component/tilastot/?view=ottelu&amp;otteluid=32962" TargetMode="External"/><Relationship Id="rId88" Type="http://schemas.openxmlformats.org/officeDocument/2006/relationships/hyperlink" Target="http://www.pesiksenmaailma.fi/index.php/component/tilastot/?view=ottelu&amp;otteluid=29449" TargetMode="External"/><Relationship Id="rId111" Type="http://schemas.openxmlformats.org/officeDocument/2006/relationships/hyperlink" Target="http://www.pesiksenmaailma.fi/index.php/component/tilastot/?view=ottelu&amp;otteluid=30952" TargetMode="External"/><Relationship Id="rId132" Type="http://schemas.openxmlformats.org/officeDocument/2006/relationships/hyperlink" Target="http://www.pesiksenmaailma.fi/index.php/component/tilastot/?view=ottelu&amp;otteluid=27811" TargetMode="External"/><Relationship Id="rId153" Type="http://schemas.openxmlformats.org/officeDocument/2006/relationships/hyperlink" Target="http://www.pesiksenmaailma.fi/index.php/component/tilastot/?view=ottelu&amp;otteluid=26013" TargetMode="External"/><Relationship Id="rId174" Type="http://schemas.openxmlformats.org/officeDocument/2006/relationships/hyperlink" Target="http://www.pesiksenmaailma.fi/index.php/component/tilastot/?view=ottelu&amp;otteluid=24203" TargetMode="External"/><Relationship Id="rId179" Type="http://schemas.openxmlformats.org/officeDocument/2006/relationships/hyperlink" Target="http://www.pesiksenmaailma.fi/index.php/component/tilastot/?view=ottelu&amp;otteluid=24341" TargetMode="External"/><Relationship Id="rId195" Type="http://schemas.openxmlformats.org/officeDocument/2006/relationships/hyperlink" Target="http://www.pesiksenmaailma.fi/index.php/component/tilastot/?view=ottelu&amp;otteluid=24774" TargetMode="External"/><Relationship Id="rId190" Type="http://schemas.openxmlformats.org/officeDocument/2006/relationships/hyperlink" Target="http://www.pesiksenmaailma.fi/index.php/component/tilastot/?view=ottelu&amp;otteluid=24735" TargetMode="External"/><Relationship Id="rId204" Type="http://schemas.openxmlformats.org/officeDocument/2006/relationships/hyperlink" Target="http://www.pesiksenmaailma.fi/index.php/component/tilastot/?view=ottelu&amp;otteluid=20906" TargetMode="External"/><Relationship Id="rId15" Type="http://schemas.openxmlformats.org/officeDocument/2006/relationships/hyperlink" Target="http://www.pesiksenmaailma.fi/index.php/component/tilastot/?view=ottelu&amp;otteluid=35606" TargetMode="External"/><Relationship Id="rId36" Type="http://schemas.openxmlformats.org/officeDocument/2006/relationships/hyperlink" Target="http://www.pesiksenmaailma.fi/index.php/component/tilastot/?view=ottelu&amp;otteluid=33586" TargetMode="External"/><Relationship Id="rId57" Type="http://schemas.openxmlformats.org/officeDocument/2006/relationships/hyperlink" Target="http://www.pesiksenmaailma.fi/index.php/component/tilastot/?view=ottelu&amp;otteluid=31416" TargetMode="External"/><Relationship Id="rId106" Type="http://schemas.openxmlformats.org/officeDocument/2006/relationships/hyperlink" Target="http://www.pesiksenmaailma.fi/index.php/component/tilastot/?view=ottelu&amp;otteluid=29805" TargetMode="External"/><Relationship Id="rId127" Type="http://schemas.openxmlformats.org/officeDocument/2006/relationships/hyperlink" Target="http://www.pesiksenmaailma.fi/index.php/component/tilastot/?view=ottelu&amp;otteluid=27775" TargetMode="External"/><Relationship Id="rId10" Type="http://schemas.openxmlformats.org/officeDocument/2006/relationships/hyperlink" Target="http://www.pesiksenmaailma.fi/index.php/component/tilastot/?view=ottelu&amp;otteluid=35545" TargetMode="External"/><Relationship Id="rId31" Type="http://schemas.openxmlformats.org/officeDocument/2006/relationships/hyperlink" Target="http://www.pesiksenmaailma.fi/index.php/component/tilastot/?view=ottelu&amp;otteluid=33495" TargetMode="External"/><Relationship Id="rId52" Type="http://schemas.openxmlformats.org/officeDocument/2006/relationships/hyperlink" Target="http://www.pesiksenmaailma.fi/index.php/component/tilastot/?view=ottelu&amp;otteluid=33829" TargetMode="External"/><Relationship Id="rId73" Type="http://schemas.openxmlformats.org/officeDocument/2006/relationships/hyperlink" Target="http://www.pesiksenmaailma.fi/index.php/component/tilastot/?view=ottelu&amp;otteluid=31668" TargetMode="External"/><Relationship Id="rId78" Type="http://schemas.openxmlformats.org/officeDocument/2006/relationships/hyperlink" Target="http://www.pesiksenmaailma.fi/index.php/component/tilastot/?view=ottelu&amp;otteluid=31739" TargetMode="External"/><Relationship Id="rId94" Type="http://schemas.openxmlformats.org/officeDocument/2006/relationships/hyperlink" Target="http://www.pesiksenmaailma.fi/index.php/component/tilastot/?view=ottelu&amp;otteluid=29538" TargetMode="External"/><Relationship Id="rId99" Type="http://schemas.openxmlformats.org/officeDocument/2006/relationships/hyperlink" Target="http://www.pesiksenmaailma.fi/index.php/component/tilastot/?view=ottelu&amp;otteluid=29597" TargetMode="External"/><Relationship Id="rId101" Type="http://schemas.openxmlformats.org/officeDocument/2006/relationships/hyperlink" Target="http://www.pesiksenmaailma.fi/index.php/component/tilastot/?view=ottelu&amp;otteluid=29719" TargetMode="External"/><Relationship Id="rId122" Type="http://schemas.openxmlformats.org/officeDocument/2006/relationships/hyperlink" Target="http://www.pesiksenmaailma.fi/index.php/component/tilastot/?view=ottelu&amp;otteluid=27745" TargetMode="External"/><Relationship Id="rId143" Type="http://schemas.openxmlformats.org/officeDocument/2006/relationships/hyperlink" Target="http://www.pesiksenmaailma.fi/index.php/component/tilastot/?view=ottelu&amp;otteluid=25874" TargetMode="External"/><Relationship Id="rId148" Type="http://schemas.openxmlformats.org/officeDocument/2006/relationships/hyperlink" Target="http://www.pesiksenmaailma.fi/index.php/component/tilastot/?view=ottelu&amp;otteluid=25940" TargetMode="External"/><Relationship Id="rId164" Type="http://schemas.openxmlformats.org/officeDocument/2006/relationships/hyperlink" Target="http://www.pesiksenmaailma.fi/index.php/component/tilastot/?view=ottelu&amp;otteluid=26269" TargetMode="External"/><Relationship Id="rId169" Type="http://schemas.openxmlformats.org/officeDocument/2006/relationships/hyperlink" Target="http://www.pesiksenmaailma.fi/index.php/component/tilastot/?view=ottelu&amp;otteluid=27477" TargetMode="External"/><Relationship Id="rId185" Type="http://schemas.openxmlformats.org/officeDocument/2006/relationships/hyperlink" Target="http://www.pesiksenmaailma.fi/index.php/component/tilastot/?view=ottelu&amp;otteluid=24673" TargetMode="External"/><Relationship Id="rId4" Type="http://schemas.openxmlformats.org/officeDocument/2006/relationships/hyperlink" Target="http://www.pesiksenmaailma.fi/index.php/component/tilastot/?view=ottelu&amp;otteluid=35459" TargetMode="External"/><Relationship Id="rId9" Type="http://schemas.openxmlformats.org/officeDocument/2006/relationships/hyperlink" Target="http://www.pesiksenmaailma.fi/index.php/component/tilastot/?view=ottelu&amp;otteluid=35535" TargetMode="External"/><Relationship Id="rId180" Type="http://schemas.openxmlformats.org/officeDocument/2006/relationships/hyperlink" Target="http://www.pesiksenmaailma.fi/index.php/component/tilastot/?view=ottelu&amp;otteluid=24359" TargetMode="External"/><Relationship Id="rId26" Type="http://schemas.openxmlformats.org/officeDocument/2006/relationships/hyperlink" Target="http://www.pesiksenmaailma.fi/index.php/component/tilastot/?view=ottelu&amp;otteluid=33407" TargetMode="External"/><Relationship Id="rId47" Type="http://schemas.openxmlformats.org/officeDocument/2006/relationships/hyperlink" Target="http://www.pesiksenmaailma.fi/index.php/component/tilastot/?view=ottelu&amp;otteluid=33760" TargetMode="External"/><Relationship Id="rId68" Type="http://schemas.openxmlformats.org/officeDocument/2006/relationships/hyperlink" Target="http://www.pesiksenmaailma.fi/index.php/component/tilastot/?view=ottelu&amp;otteluid=31585" TargetMode="External"/><Relationship Id="rId89" Type="http://schemas.openxmlformats.org/officeDocument/2006/relationships/hyperlink" Target="http://www.pesiksenmaailma.fi/index.php/component/tilastot/?view=ottelu&amp;otteluid=29438" TargetMode="External"/><Relationship Id="rId112" Type="http://schemas.openxmlformats.org/officeDocument/2006/relationships/hyperlink" Target="http://www.pesiksenmaailma.fi/index.php/component/tilastot/?view=ottelu&amp;otteluid=30973" TargetMode="External"/><Relationship Id="rId133" Type="http://schemas.openxmlformats.org/officeDocument/2006/relationships/hyperlink" Target="http://www.pesiksenmaailma.fi/index.php/component/tilastot/?view=ottelu&amp;otteluid=27812" TargetMode="External"/><Relationship Id="rId154" Type="http://schemas.openxmlformats.org/officeDocument/2006/relationships/hyperlink" Target="http://www.pesiksenmaailma.fi/index.php/component/tilastot/?view=ottelu&amp;otteluid=26022" TargetMode="External"/><Relationship Id="rId175" Type="http://schemas.openxmlformats.org/officeDocument/2006/relationships/hyperlink" Target="http://www.pesiksenmaailma.fi/index.php/component/tilastot/?view=ottelu&amp;otteluid=24247" TargetMode="External"/><Relationship Id="rId196" Type="http://schemas.openxmlformats.org/officeDocument/2006/relationships/hyperlink" Target="http://www.pesiksenmaailma.fi/index.php/component/tilastot/?view=ottelu&amp;otteluid=24783" TargetMode="External"/><Relationship Id="rId200" Type="http://schemas.openxmlformats.org/officeDocument/2006/relationships/hyperlink" Target="http://www.pesiksenmaailma.fi/index.php/component/tilastot/?view=ottelu&amp;otteluid=24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98" customWidth="1"/>
    <col min="2" max="2" width="6.7109375" style="68" customWidth="1"/>
    <col min="3" max="3" width="6.140625" style="69" customWidth="1"/>
    <col min="4" max="4" width="8.5703125" style="68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45" customWidth="1"/>
    <col min="16" max="19" width="6.7109375" style="45" customWidth="1"/>
    <col min="20" max="20" width="0.7109375" style="45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5.7109375" style="69" customWidth="1"/>
    <col min="34" max="34" width="12.5703125" style="69" customWidth="1"/>
    <col min="35" max="35" width="12.28515625" style="69" customWidth="1"/>
    <col min="36" max="36" width="12.140625" style="69" customWidth="1"/>
    <col min="37" max="37" width="0.7109375" style="69" customWidth="1"/>
    <col min="38" max="39" width="6.7109375" style="69" customWidth="1"/>
    <col min="40" max="43" width="5.7109375" style="69" customWidth="1"/>
    <col min="44" max="44" width="51.42578125" style="98" customWidth="1"/>
    <col min="45" max="16384" width="9.140625" style="98"/>
  </cols>
  <sheetData>
    <row r="1" spans="1:44" ht="17.25" customHeight="1" x14ac:dyDescent="0.25">
      <c r="A1" s="100"/>
      <c r="B1" s="2" t="s">
        <v>34</v>
      </c>
      <c r="C1" s="3"/>
      <c r="D1" s="4"/>
      <c r="E1" s="5" t="s">
        <v>52</v>
      </c>
      <c r="F1" s="81"/>
      <c r="G1" s="81"/>
      <c r="H1" s="2"/>
      <c r="I1" s="2"/>
      <c r="J1" s="2"/>
      <c r="K1" s="3"/>
      <c r="L1" s="2"/>
      <c r="M1" s="3"/>
      <c r="N1" s="3"/>
      <c r="O1" s="2"/>
      <c r="P1" s="101"/>
      <c r="Q1" s="101"/>
      <c r="R1" s="101"/>
      <c r="S1" s="101"/>
      <c r="T1" s="101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7"/>
    </row>
    <row r="2" spans="1:44" s="104" customFormat="1" ht="15" customHeight="1" x14ac:dyDescent="0.25">
      <c r="A2" s="102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96</v>
      </c>
      <c r="Q2" s="12"/>
      <c r="R2" s="12"/>
      <c r="S2" s="19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97</v>
      </c>
      <c r="AC2" s="18"/>
      <c r="AD2" s="12"/>
      <c r="AE2" s="19"/>
      <c r="AF2" s="17"/>
      <c r="AG2" s="20" t="s">
        <v>77</v>
      </c>
      <c r="AH2" s="12"/>
      <c r="AI2" s="12"/>
      <c r="AJ2" s="13"/>
      <c r="AK2" s="17"/>
      <c r="AL2" s="20" t="s">
        <v>78</v>
      </c>
      <c r="AM2" s="18"/>
      <c r="AN2" s="12"/>
      <c r="AO2" s="103" t="s">
        <v>79</v>
      </c>
      <c r="AP2" s="12"/>
      <c r="AQ2" s="13"/>
      <c r="AR2" s="47"/>
    </row>
    <row r="3" spans="1:44" s="104" customFormat="1" ht="15" customHeight="1" x14ac:dyDescent="0.25">
      <c r="A3" s="10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80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80</v>
      </c>
      <c r="AE3" s="16" t="s">
        <v>17</v>
      </c>
      <c r="AF3" s="21"/>
      <c r="AG3" s="16" t="s">
        <v>81</v>
      </c>
      <c r="AH3" s="16" t="s">
        <v>82</v>
      </c>
      <c r="AI3" s="13" t="s">
        <v>83</v>
      </c>
      <c r="AJ3" s="16" t="s">
        <v>84</v>
      </c>
      <c r="AK3" s="21"/>
      <c r="AL3" s="16" t="s">
        <v>23</v>
      </c>
      <c r="AM3" s="16" t="s">
        <v>24</v>
      </c>
      <c r="AN3" s="13" t="s">
        <v>85</v>
      </c>
      <c r="AO3" s="13" t="s">
        <v>31</v>
      </c>
      <c r="AP3" s="15" t="s">
        <v>32</v>
      </c>
      <c r="AQ3" s="16" t="s">
        <v>33</v>
      </c>
      <c r="AR3" s="47"/>
    </row>
    <row r="4" spans="1:44" s="104" customFormat="1" ht="15" customHeight="1" x14ac:dyDescent="0.25">
      <c r="A4" s="102"/>
      <c r="B4" s="22">
        <v>2008</v>
      </c>
      <c r="C4" s="22" t="s">
        <v>43</v>
      </c>
      <c r="D4" s="23" t="s">
        <v>41</v>
      </c>
      <c r="E4" s="22"/>
      <c r="F4" s="24" t="s">
        <v>42</v>
      </c>
      <c r="G4" s="22"/>
      <c r="H4" s="22"/>
      <c r="I4" s="22"/>
      <c r="J4" s="22"/>
      <c r="K4" s="22"/>
      <c r="L4" s="22"/>
      <c r="M4" s="22"/>
      <c r="N4" s="25"/>
      <c r="O4" s="21"/>
      <c r="P4" s="16"/>
      <c r="Q4" s="16"/>
      <c r="R4" s="16"/>
      <c r="S4" s="16"/>
      <c r="T4" s="21"/>
      <c r="U4" s="26"/>
      <c r="V4" s="27"/>
      <c r="W4" s="28"/>
      <c r="X4" s="27"/>
      <c r="Y4" s="27"/>
      <c r="Z4" s="34"/>
      <c r="AA4" s="21"/>
      <c r="AB4" s="16"/>
      <c r="AC4" s="16"/>
      <c r="AD4" s="16"/>
      <c r="AE4" s="16"/>
      <c r="AF4" s="21"/>
      <c r="AG4" s="26"/>
      <c r="AH4" s="26"/>
      <c r="AI4" s="26"/>
      <c r="AJ4" s="26"/>
      <c r="AK4" s="21"/>
      <c r="AL4" s="27"/>
      <c r="AM4" s="26"/>
      <c r="AN4" s="30"/>
      <c r="AO4" s="28"/>
      <c r="AP4" s="31"/>
      <c r="AQ4" s="27"/>
      <c r="AR4" s="47"/>
    </row>
    <row r="5" spans="1:44" s="104" customFormat="1" ht="15" customHeight="1" x14ac:dyDescent="0.25">
      <c r="A5" s="102"/>
      <c r="B5" s="22">
        <v>2009</v>
      </c>
      <c r="C5" s="22" t="s">
        <v>44</v>
      </c>
      <c r="D5" s="23" t="s">
        <v>41</v>
      </c>
      <c r="E5" s="22"/>
      <c r="F5" s="24" t="s">
        <v>42</v>
      </c>
      <c r="G5" s="22"/>
      <c r="H5" s="22"/>
      <c r="I5" s="22"/>
      <c r="J5" s="22"/>
      <c r="K5" s="22"/>
      <c r="L5" s="22"/>
      <c r="M5" s="22"/>
      <c r="N5" s="25"/>
      <c r="O5" s="21"/>
      <c r="P5" s="16"/>
      <c r="Q5" s="16"/>
      <c r="R5" s="16"/>
      <c r="S5" s="16"/>
      <c r="T5" s="21"/>
      <c r="U5" s="26"/>
      <c r="V5" s="27"/>
      <c r="W5" s="28"/>
      <c r="X5" s="27"/>
      <c r="Y5" s="27"/>
      <c r="Z5" s="34"/>
      <c r="AA5" s="21"/>
      <c r="AB5" s="16"/>
      <c r="AC5" s="16"/>
      <c r="AD5" s="16"/>
      <c r="AE5" s="16"/>
      <c r="AF5" s="21"/>
      <c r="AG5" s="26"/>
      <c r="AH5" s="26"/>
      <c r="AI5" s="26"/>
      <c r="AJ5" s="26"/>
      <c r="AK5" s="21"/>
      <c r="AL5" s="27"/>
      <c r="AM5" s="26"/>
      <c r="AN5" s="30"/>
      <c r="AO5" s="28"/>
      <c r="AP5" s="31"/>
      <c r="AQ5" s="27"/>
      <c r="AR5" s="47"/>
    </row>
    <row r="6" spans="1:44" s="104" customFormat="1" ht="15" customHeight="1" x14ac:dyDescent="0.25">
      <c r="A6" s="102"/>
      <c r="B6" s="35">
        <v>2010</v>
      </c>
      <c r="C6" s="35" t="s">
        <v>40</v>
      </c>
      <c r="D6" s="36" t="s">
        <v>39</v>
      </c>
      <c r="E6" s="35"/>
      <c r="F6" s="37" t="s">
        <v>38</v>
      </c>
      <c r="G6" s="71"/>
      <c r="H6" s="70"/>
      <c r="I6" s="38"/>
      <c r="J6" s="35"/>
      <c r="K6" s="35"/>
      <c r="L6" s="35"/>
      <c r="M6" s="76"/>
      <c r="N6" s="39"/>
      <c r="O6" s="21"/>
      <c r="P6" s="16"/>
      <c r="Q6" s="16"/>
      <c r="R6" s="16"/>
      <c r="S6" s="16"/>
      <c r="T6" s="21"/>
      <c r="U6" s="27"/>
      <c r="V6" s="27"/>
      <c r="W6" s="28"/>
      <c r="X6" s="27"/>
      <c r="Y6" s="27"/>
      <c r="Z6" s="34"/>
      <c r="AA6" s="21"/>
      <c r="AB6" s="16"/>
      <c r="AC6" s="16"/>
      <c r="AD6" s="16"/>
      <c r="AE6" s="16"/>
      <c r="AF6" s="21"/>
      <c r="AG6" s="26"/>
      <c r="AH6" s="26"/>
      <c r="AI6" s="26"/>
      <c r="AJ6" s="26"/>
      <c r="AK6" s="21"/>
      <c r="AL6" s="27"/>
      <c r="AM6" s="26"/>
      <c r="AN6" s="30"/>
      <c r="AO6" s="28"/>
      <c r="AP6" s="31"/>
      <c r="AQ6" s="27"/>
      <c r="AR6" s="47"/>
    </row>
    <row r="7" spans="1:44" s="104" customFormat="1" ht="15" customHeight="1" x14ac:dyDescent="0.25">
      <c r="A7" s="102"/>
      <c r="B7" s="27">
        <v>2010</v>
      </c>
      <c r="C7" s="27" t="s">
        <v>36</v>
      </c>
      <c r="D7" s="32" t="s">
        <v>35</v>
      </c>
      <c r="E7" s="27">
        <v>4</v>
      </c>
      <c r="F7" s="33">
        <v>0</v>
      </c>
      <c r="G7" s="33">
        <v>0</v>
      </c>
      <c r="H7" s="33">
        <v>2</v>
      </c>
      <c r="I7" s="33">
        <v>4</v>
      </c>
      <c r="J7" s="27">
        <v>0</v>
      </c>
      <c r="K7" s="27">
        <v>0</v>
      </c>
      <c r="L7" s="27">
        <v>0</v>
      </c>
      <c r="M7" s="31">
        <v>0</v>
      </c>
      <c r="N7" s="34">
        <v>0.66700000000000004</v>
      </c>
      <c r="O7" s="21">
        <f>PRODUCT(I7/N7)</f>
        <v>5.9970014992503744</v>
      </c>
      <c r="P7" s="16"/>
      <c r="Q7" s="16"/>
      <c r="R7" s="16"/>
      <c r="S7" s="16"/>
      <c r="T7" s="21"/>
      <c r="U7" s="26"/>
      <c r="V7" s="28"/>
      <c r="W7" s="28"/>
      <c r="X7" s="27"/>
      <c r="Y7" s="27"/>
      <c r="Z7" s="34"/>
      <c r="AA7" s="21"/>
      <c r="AB7" s="16"/>
      <c r="AC7" s="16"/>
      <c r="AD7" s="16"/>
      <c r="AE7" s="16"/>
      <c r="AF7" s="21"/>
      <c r="AG7" s="26"/>
      <c r="AH7" s="26"/>
      <c r="AI7" s="26"/>
      <c r="AJ7" s="26"/>
      <c r="AK7" s="21"/>
      <c r="AL7" s="27"/>
      <c r="AM7" s="26"/>
      <c r="AN7" s="30"/>
      <c r="AO7" s="28">
        <v>1</v>
      </c>
      <c r="AP7" s="31"/>
      <c r="AQ7" s="27"/>
      <c r="AR7" s="47"/>
    </row>
    <row r="8" spans="1:44" s="104" customFormat="1" ht="15" customHeight="1" x14ac:dyDescent="0.25">
      <c r="A8" s="102"/>
      <c r="B8" s="35">
        <v>2011</v>
      </c>
      <c r="C8" s="35" t="s">
        <v>45</v>
      </c>
      <c r="D8" s="36" t="s">
        <v>46</v>
      </c>
      <c r="E8" s="35"/>
      <c r="F8" s="37" t="s">
        <v>38</v>
      </c>
      <c r="G8" s="71"/>
      <c r="H8" s="70"/>
      <c r="I8" s="38"/>
      <c r="J8" s="35"/>
      <c r="K8" s="35"/>
      <c r="L8" s="35"/>
      <c r="M8" s="76"/>
      <c r="N8" s="39"/>
      <c r="O8" s="21">
        <v>0</v>
      </c>
      <c r="P8" s="16"/>
      <c r="Q8" s="16"/>
      <c r="R8" s="16"/>
      <c r="S8" s="16"/>
      <c r="T8" s="21"/>
      <c r="U8" s="27"/>
      <c r="V8" s="28"/>
      <c r="W8" s="28"/>
      <c r="X8" s="27"/>
      <c r="Y8" s="27"/>
      <c r="Z8" s="34"/>
      <c r="AA8" s="21"/>
      <c r="AB8" s="16"/>
      <c r="AC8" s="16"/>
      <c r="AD8" s="16"/>
      <c r="AE8" s="16"/>
      <c r="AF8" s="21"/>
      <c r="AG8" s="26"/>
      <c r="AH8" s="26"/>
      <c r="AI8" s="26"/>
      <c r="AJ8" s="26"/>
      <c r="AK8" s="21"/>
      <c r="AL8" s="27"/>
      <c r="AM8" s="26"/>
      <c r="AN8" s="30"/>
      <c r="AO8" s="28"/>
      <c r="AP8" s="31"/>
      <c r="AQ8" s="27"/>
      <c r="AR8" s="47"/>
    </row>
    <row r="9" spans="1:44" s="104" customFormat="1" ht="15" customHeight="1" x14ac:dyDescent="0.25">
      <c r="A9" s="102"/>
      <c r="B9" s="35">
        <v>2012</v>
      </c>
      <c r="C9" s="35" t="s">
        <v>44</v>
      </c>
      <c r="D9" s="36" t="s">
        <v>46</v>
      </c>
      <c r="E9" s="35"/>
      <c r="F9" s="37" t="s">
        <v>38</v>
      </c>
      <c r="G9" s="71"/>
      <c r="H9" s="70"/>
      <c r="I9" s="38"/>
      <c r="J9" s="35"/>
      <c r="K9" s="35"/>
      <c r="L9" s="35"/>
      <c r="M9" s="76"/>
      <c r="N9" s="39"/>
      <c r="O9" s="21"/>
      <c r="P9" s="16"/>
      <c r="Q9" s="16"/>
      <c r="R9" s="16"/>
      <c r="S9" s="16"/>
      <c r="T9" s="21"/>
      <c r="U9" s="27"/>
      <c r="V9" s="28"/>
      <c r="W9" s="28"/>
      <c r="X9" s="27"/>
      <c r="Y9" s="27"/>
      <c r="Z9" s="34"/>
      <c r="AA9" s="21"/>
      <c r="AB9" s="16"/>
      <c r="AC9" s="16"/>
      <c r="AD9" s="16"/>
      <c r="AE9" s="16"/>
      <c r="AF9" s="21"/>
      <c r="AG9" s="26"/>
      <c r="AH9" s="26"/>
      <c r="AI9" s="26"/>
      <c r="AJ9" s="26"/>
      <c r="AK9" s="21"/>
      <c r="AL9" s="27"/>
      <c r="AM9" s="26"/>
      <c r="AN9" s="30"/>
      <c r="AO9" s="28"/>
      <c r="AP9" s="31"/>
      <c r="AQ9" s="27"/>
      <c r="AR9" s="47"/>
    </row>
    <row r="10" spans="1:44" s="104" customFormat="1" ht="15" customHeight="1" x14ac:dyDescent="0.25">
      <c r="A10" s="102"/>
      <c r="B10" s="27">
        <v>2012</v>
      </c>
      <c r="C10" s="27" t="s">
        <v>40</v>
      </c>
      <c r="D10" s="32" t="s">
        <v>35</v>
      </c>
      <c r="E10" s="27">
        <v>3</v>
      </c>
      <c r="F10" s="33">
        <v>1</v>
      </c>
      <c r="G10" s="33">
        <v>3</v>
      </c>
      <c r="H10" s="72">
        <v>1</v>
      </c>
      <c r="I10" s="33">
        <v>8</v>
      </c>
      <c r="J10" s="27">
        <v>3</v>
      </c>
      <c r="K10" s="27">
        <v>1</v>
      </c>
      <c r="L10" s="27">
        <v>0</v>
      </c>
      <c r="M10" s="31">
        <v>4</v>
      </c>
      <c r="N10" s="34">
        <v>0.61499999999999999</v>
      </c>
      <c r="O10" s="21">
        <f>PRODUCT(I10/N10)</f>
        <v>13.008130081300813</v>
      </c>
      <c r="P10" s="16"/>
      <c r="Q10" s="16"/>
      <c r="R10" s="16"/>
      <c r="S10" s="16"/>
      <c r="T10" s="21"/>
      <c r="U10" s="27"/>
      <c r="V10" s="28"/>
      <c r="W10" s="28"/>
      <c r="X10" s="27"/>
      <c r="Y10" s="27"/>
      <c r="Z10" s="34"/>
      <c r="AA10" s="21"/>
      <c r="AB10" s="16"/>
      <c r="AC10" s="16"/>
      <c r="AD10" s="16"/>
      <c r="AE10" s="16"/>
      <c r="AF10" s="21"/>
      <c r="AG10" s="26"/>
      <c r="AH10" s="26"/>
      <c r="AI10" s="26"/>
      <c r="AJ10" s="26"/>
      <c r="AK10" s="21"/>
      <c r="AL10" s="27"/>
      <c r="AM10" s="26"/>
      <c r="AN10" s="30"/>
      <c r="AO10" s="28"/>
      <c r="AP10" s="31"/>
      <c r="AQ10" s="27"/>
      <c r="AR10" s="47"/>
    </row>
    <row r="11" spans="1:44" s="104" customFormat="1" ht="15" customHeight="1" x14ac:dyDescent="0.25">
      <c r="A11" s="102"/>
      <c r="B11" s="35">
        <v>2013</v>
      </c>
      <c r="C11" s="35" t="s">
        <v>44</v>
      </c>
      <c r="D11" s="36" t="s">
        <v>46</v>
      </c>
      <c r="E11" s="35"/>
      <c r="F11" s="37" t="s">
        <v>38</v>
      </c>
      <c r="G11" s="71"/>
      <c r="H11" s="70"/>
      <c r="I11" s="38"/>
      <c r="J11" s="35"/>
      <c r="K11" s="35"/>
      <c r="L11" s="35"/>
      <c r="M11" s="76"/>
      <c r="N11" s="39"/>
      <c r="O11" s="21"/>
      <c r="P11" s="16"/>
      <c r="Q11" s="16"/>
      <c r="R11" s="16"/>
      <c r="S11" s="16"/>
      <c r="T11" s="21"/>
      <c r="U11" s="26"/>
      <c r="V11" s="28"/>
      <c r="W11" s="28"/>
      <c r="X11" s="27"/>
      <c r="Y11" s="27"/>
      <c r="Z11" s="34"/>
      <c r="AA11" s="21"/>
      <c r="AB11" s="16"/>
      <c r="AC11" s="16"/>
      <c r="AD11" s="16"/>
      <c r="AE11" s="16"/>
      <c r="AF11" s="21"/>
      <c r="AG11" s="26"/>
      <c r="AH11" s="26"/>
      <c r="AI11" s="26"/>
      <c r="AJ11" s="26"/>
      <c r="AK11" s="21"/>
      <c r="AL11" s="27"/>
      <c r="AM11" s="26"/>
      <c r="AN11" s="30"/>
      <c r="AO11" s="28"/>
      <c r="AP11" s="31">
        <v>1</v>
      </c>
      <c r="AQ11" s="27"/>
      <c r="AR11" s="47"/>
    </row>
    <row r="12" spans="1:44" s="104" customFormat="1" ht="15" customHeight="1" x14ac:dyDescent="0.25">
      <c r="A12" s="102"/>
      <c r="B12" s="27">
        <v>2014</v>
      </c>
      <c r="C12" s="27" t="s">
        <v>45</v>
      </c>
      <c r="D12" s="32" t="s">
        <v>39</v>
      </c>
      <c r="E12" s="27">
        <v>30</v>
      </c>
      <c r="F12" s="33">
        <v>1</v>
      </c>
      <c r="G12" s="33">
        <v>7</v>
      </c>
      <c r="H12" s="72">
        <v>16</v>
      </c>
      <c r="I12" s="33">
        <v>130</v>
      </c>
      <c r="J12" s="27">
        <v>29</v>
      </c>
      <c r="K12" s="27">
        <v>51</v>
      </c>
      <c r="L12" s="27">
        <v>42</v>
      </c>
      <c r="M12" s="31">
        <v>8</v>
      </c>
      <c r="N12" s="34">
        <v>0.66</v>
      </c>
      <c r="O12" s="66">
        <f>PRODUCT(I12/N12)</f>
        <v>196.96969696969697</v>
      </c>
      <c r="P12" s="16"/>
      <c r="Q12" s="16"/>
      <c r="R12" s="16"/>
      <c r="S12" s="16" t="s">
        <v>95</v>
      </c>
      <c r="T12" s="21"/>
      <c r="U12" s="26"/>
      <c r="V12" s="28"/>
      <c r="W12" s="28"/>
      <c r="X12" s="27"/>
      <c r="Y12" s="27"/>
      <c r="Z12" s="34"/>
      <c r="AA12" s="21"/>
      <c r="AB12" s="16"/>
      <c r="AC12" s="16"/>
      <c r="AD12" s="16"/>
      <c r="AE12" s="16"/>
      <c r="AF12" s="21"/>
      <c r="AG12" s="26"/>
      <c r="AH12" s="26"/>
      <c r="AI12" s="26"/>
      <c r="AJ12" s="26"/>
      <c r="AK12" s="21"/>
      <c r="AL12" s="27"/>
      <c r="AM12" s="26"/>
      <c r="AN12" s="30"/>
      <c r="AO12" s="28"/>
      <c r="AP12" s="31"/>
      <c r="AQ12" s="27"/>
      <c r="AR12" s="47"/>
    </row>
    <row r="13" spans="1:44" s="104" customFormat="1" ht="15" customHeight="1" x14ac:dyDescent="0.25">
      <c r="A13" s="102"/>
      <c r="B13" s="27">
        <v>2015</v>
      </c>
      <c r="C13" s="27" t="s">
        <v>74</v>
      </c>
      <c r="D13" s="32" t="s">
        <v>39</v>
      </c>
      <c r="E13" s="27">
        <v>26</v>
      </c>
      <c r="F13" s="27">
        <v>1</v>
      </c>
      <c r="G13" s="27">
        <v>17</v>
      </c>
      <c r="H13" s="27">
        <v>20</v>
      </c>
      <c r="I13" s="27">
        <v>103</v>
      </c>
      <c r="J13" s="27">
        <v>8</v>
      </c>
      <c r="K13" s="27">
        <v>30</v>
      </c>
      <c r="L13" s="27">
        <v>47</v>
      </c>
      <c r="M13" s="27">
        <v>18</v>
      </c>
      <c r="N13" s="52">
        <v>0.56279999999999997</v>
      </c>
      <c r="O13" s="99">
        <v>183</v>
      </c>
      <c r="P13" s="16"/>
      <c r="Q13" s="16"/>
      <c r="R13" s="16"/>
      <c r="S13" s="16"/>
      <c r="T13" s="21"/>
      <c r="U13" s="27">
        <v>3</v>
      </c>
      <c r="V13" s="28">
        <v>0</v>
      </c>
      <c r="W13" s="28">
        <v>0</v>
      </c>
      <c r="X13" s="27">
        <v>2</v>
      </c>
      <c r="Y13" s="27">
        <v>13</v>
      </c>
      <c r="Z13" s="34">
        <v>0.65</v>
      </c>
      <c r="AA13" s="21"/>
      <c r="AB13" s="16"/>
      <c r="AC13" s="16"/>
      <c r="AD13" s="16"/>
      <c r="AE13" s="16"/>
      <c r="AF13" s="21"/>
      <c r="AG13" s="26" t="s">
        <v>86</v>
      </c>
      <c r="AH13" s="26"/>
      <c r="AI13" s="26"/>
      <c r="AJ13" s="26"/>
      <c r="AK13" s="21"/>
      <c r="AL13" s="27"/>
      <c r="AM13" s="27"/>
      <c r="AN13" s="27"/>
      <c r="AO13" s="28"/>
      <c r="AP13" s="31"/>
      <c r="AQ13" s="27"/>
      <c r="AR13" s="47"/>
    </row>
    <row r="14" spans="1:44" s="104" customFormat="1" ht="15" customHeight="1" x14ac:dyDescent="0.25">
      <c r="A14" s="102"/>
      <c r="B14" s="27">
        <v>2016</v>
      </c>
      <c r="C14" s="27" t="s">
        <v>75</v>
      </c>
      <c r="D14" s="32" t="s">
        <v>39</v>
      </c>
      <c r="E14" s="27">
        <v>28</v>
      </c>
      <c r="F14" s="27">
        <v>0</v>
      </c>
      <c r="G14" s="27">
        <v>3</v>
      </c>
      <c r="H14" s="27">
        <v>26</v>
      </c>
      <c r="I14" s="27">
        <v>121</v>
      </c>
      <c r="J14" s="27">
        <v>14</v>
      </c>
      <c r="K14" s="27">
        <v>75</v>
      </c>
      <c r="L14" s="27">
        <v>29</v>
      </c>
      <c r="M14" s="27">
        <v>3</v>
      </c>
      <c r="N14" s="52">
        <v>0.57899999999999996</v>
      </c>
      <c r="O14" s="99">
        <v>209</v>
      </c>
      <c r="P14" s="16"/>
      <c r="Q14" s="16"/>
      <c r="R14" s="16"/>
      <c r="S14" s="16"/>
      <c r="T14" s="21"/>
      <c r="U14" s="27"/>
      <c r="V14" s="28"/>
      <c r="W14" s="28"/>
      <c r="X14" s="27"/>
      <c r="Y14" s="27"/>
      <c r="Z14" s="34"/>
      <c r="AA14" s="21"/>
      <c r="AB14" s="16"/>
      <c r="AC14" s="16"/>
      <c r="AD14" s="16"/>
      <c r="AE14" s="16"/>
      <c r="AF14" s="21"/>
      <c r="AG14" s="26"/>
      <c r="AH14" s="26"/>
      <c r="AI14" s="26"/>
      <c r="AJ14" s="26"/>
      <c r="AK14" s="21"/>
      <c r="AL14" s="27"/>
      <c r="AM14" s="27"/>
      <c r="AN14" s="27"/>
      <c r="AO14" s="28"/>
      <c r="AP14" s="31"/>
      <c r="AQ14" s="27"/>
      <c r="AR14" s="47"/>
    </row>
    <row r="15" spans="1:44" s="104" customFormat="1" ht="15" customHeight="1" x14ac:dyDescent="0.25">
      <c r="A15" s="102"/>
      <c r="B15" s="27">
        <v>2017</v>
      </c>
      <c r="C15" s="27" t="s">
        <v>76</v>
      </c>
      <c r="D15" s="32" t="s">
        <v>39</v>
      </c>
      <c r="E15" s="27">
        <v>28</v>
      </c>
      <c r="F15" s="27">
        <v>1</v>
      </c>
      <c r="G15" s="27">
        <v>5</v>
      </c>
      <c r="H15" s="27">
        <v>11</v>
      </c>
      <c r="I15" s="27">
        <v>90</v>
      </c>
      <c r="J15" s="27">
        <v>22</v>
      </c>
      <c r="K15" s="27">
        <v>42</v>
      </c>
      <c r="L15" s="27">
        <v>20</v>
      </c>
      <c r="M15" s="27">
        <v>6</v>
      </c>
      <c r="N15" s="52">
        <v>0.497</v>
      </c>
      <c r="O15" s="99">
        <v>181</v>
      </c>
      <c r="P15" s="16"/>
      <c r="Q15" s="16"/>
      <c r="R15" s="16"/>
      <c r="S15" s="16"/>
      <c r="T15" s="21"/>
      <c r="U15" s="27"/>
      <c r="V15" s="28"/>
      <c r="W15" s="28"/>
      <c r="X15" s="27"/>
      <c r="Y15" s="27"/>
      <c r="Z15" s="34"/>
      <c r="AA15" s="21"/>
      <c r="AB15" s="16"/>
      <c r="AC15" s="16"/>
      <c r="AD15" s="16"/>
      <c r="AE15" s="16"/>
      <c r="AF15" s="21"/>
      <c r="AG15" s="26"/>
      <c r="AH15" s="26"/>
      <c r="AI15" s="26"/>
      <c r="AJ15" s="26"/>
      <c r="AK15" s="21"/>
      <c r="AL15" s="27"/>
      <c r="AM15" s="27"/>
      <c r="AN15" s="27"/>
      <c r="AO15" s="28"/>
      <c r="AP15" s="31"/>
      <c r="AQ15" s="27"/>
      <c r="AR15" s="47"/>
    </row>
    <row r="16" spans="1:44" s="104" customFormat="1" ht="15" customHeight="1" x14ac:dyDescent="0.25">
      <c r="A16" s="102"/>
      <c r="B16" s="27">
        <v>2018</v>
      </c>
      <c r="C16" s="27" t="s">
        <v>45</v>
      </c>
      <c r="D16" s="32" t="s">
        <v>108</v>
      </c>
      <c r="E16" s="27">
        <v>32</v>
      </c>
      <c r="F16" s="27">
        <v>2</v>
      </c>
      <c r="G16" s="27">
        <v>39</v>
      </c>
      <c r="H16" s="27">
        <v>26</v>
      </c>
      <c r="I16" s="27">
        <v>128</v>
      </c>
      <c r="J16" s="27">
        <v>17</v>
      </c>
      <c r="K16" s="27">
        <v>31</v>
      </c>
      <c r="L16" s="27">
        <v>39</v>
      </c>
      <c r="M16" s="27">
        <v>41</v>
      </c>
      <c r="N16" s="52">
        <v>0.58440000000000003</v>
      </c>
      <c r="O16" s="99">
        <v>219</v>
      </c>
      <c r="P16" s="16" t="s">
        <v>110</v>
      </c>
      <c r="Q16" s="16"/>
      <c r="R16" s="16" t="s">
        <v>111</v>
      </c>
      <c r="S16" s="16"/>
      <c r="T16" s="21"/>
      <c r="U16" s="27"/>
      <c r="V16" s="28"/>
      <c r="W16" s="28"/>
      <c r="X16" s="27"/>
      <c r="Y16" s="27"/>
      <c r="Z16" s="34"/>
      <c r="AA16" s="21"/>
      <c r="AB16" s="16"/>
      <c r="AC16" s="16"/>
      <c r="AD16" s="16"/>
      <c r="AE16" s="16"/>
      <c r="AF16" s="21"/>
      <c r="AG16" s="26"/>
      <c r="AH16" s="26"/>
      <c r="AI16" s="26"/>
      <c r="AJ16" s="26"/>
      <c r="AK16" s="21"/>
      <c r="AL16" s="27"/>
      <c r="AM16" s="27"/>
      <c r="AN16" s="27"/>
      <c r="AO16" s="28"/>
      <c r="AP16" s="31"/>
      <c r="AQ16" s="27"/>
      <c r="AR16" s="47"/>
    </row>
    <row r="17" spans="1:45" s="104" customFormat="1" ht="15" customHeight="1" x14ac:dyDescent="0.25">
      <c r="A17" s="102"/>
      <c r="B17" s="27">
        <v>2019</v>
      </c>
      <c r="C17" s="27" t="s">
        <v>45</v>
      </c>
      <c r="D17" s="32" t="s">
        <v>108</v>
      </c>
      <c r="E17" s="27">
        <v>30</v>
      </c>
      <c r="F17" s="27">
        <v>1</v>
      </c>
      <c r="G17" s="27">
        <v>35</v>
      </c>
      <c r="H17" s="27">
        <v>18</v>
      </c>
      <c r="I17" s="27">
        <v>125</v>
      </c>
      <c r="J17" s="27">
        <v>12</v>
      </c>
      <c r="K17" s="27">
        <v>32</v>
      </c>
      <c r="L17" s="27">
        <v>45</v>
      </c>
      <c r="M17" s="27">
        <v>36</v>
      </c>
      <c r="N17" s="34">
        <v>0.59519999999999995</v>
      </c>
      <c r="O17" s="66">
        <v>210</v>
      </c>
      <c r="P17" s="16" t="s">
        <v>95</v>
      </c>
      <c r="Q17" s="16"/>
      <c r="R17" s="16"/>
      <c r="S17" s="16"/>
      <c r="T17" s="21"/>
      <c r="U17" s="27"/>
      <c r="V17" s="28"/>
      <c r="W17" s="28"/>
      <c r="X17" s="27"/>
      <c r="Y17" s="27"/>
      <c r="Z17" s="34"/>
      <c r="AA17" s="21"/>
      <c r="AB17" s="16"/>
      <c r="AC17" s="16"/>
      <c r="AD17" s="16"/>
      <c r="AE17" s="16"/>
      <c r="AF17" s="21"/>
      <c r="AG17" s="26"/>
      <c r="AH17" s="26"/>
      <c r="AI17" s="26"/>
      <c r="AJ17" s="26"/>
      <c r="AK17" s="21"/>
      <c r="AL17" s="27"/>
      <c r="AM17" s="27"/>
      <c r="AN17" s="27"/>
      <c r="AO17" s="28"/>
      <c r="AP17" s="31"/>
      <c r="AQ17" s="27"/>
      <c r="AR17" s="47"/>
    </row>
    <row r="18" spans="1:45" s="104" customFormat="1" ht="15" customHeight="1" x14ac:dyDescent="0.25">
      <c r="A18" s="102"/>
      <c r="B18" s="27">
        <v>2020</v>
      </c>
      <c r="C18" s="27" t="s">
        <v>117</v>
      </c>
      <c r="D18" s="32" t="s">
        <v>108</v>
      </c>
      <c r="E18" s="27">
        <v>24</v>
      </c>
      <c r="F18" s="27">
        <v>0</v>
      </c>
      <c r="G18" s="27">
        <v>18</v>
      </c>
      <c r="H18" s="27">
        <v>4</v>
      </c>
      <c r="I18" s="27">
        <v>75</v>
      </c>
      <c r="J18" s="27">
        <v>12</v>
      </c>
      <c r="K18" s="27">
        <v>12</v>
      </c>
      <c r="L18" s="27">
        <v>33</v>
      </c>
      <c r="M18" s="27">
        <v>18</v>
      </c>
      <c r="N18" s="146">
        <v>0.48699999999999999</v>
      </c>
      <c r="O18" s="168">
        <v>154</v>
      </c>
      <c r="P18" s="106"/>
      <c r="Q18" s="16"/>
      <c r="R18" s="16"/>
      <c r="S18" s="16"/>
      <c r="T18" s="21"/>
      <c r="U18" s="27"/>
      <c r="V18" s="28"/>
      <c r="W18" s="28"/>
      <c r="X18" s="27"/>
      <c r="Y18" s="27"/>
      <c r="Z18" s="34"/>
      <c r="AA18" s="21"/>
      <c r="AB18" s="16"/>
      <c r="AC18" s="16"/>
      <c r="AD18" s="16"/>
      <c r="AE18" s="16"/>
      <c r="AF18" s="21"/>
      <c r="AG18" s="26"/>
      <c r="AH18" s="26"/>
      <c r="AI18" s="26"/>
      <c r="AJ18" s="26"/>
      <c r="AK18" s="21"/>
      <c r="AL18" s="27"/>
      <c r="AM18" s="27"/>
      <c r="AN18" s="27"/>
      <c r="AO18" s="28"/>
      <c r="AP18" s="31"/>
      <c r="AQ18" s="27"/>
      <c r="AR18" s="47"/>
    </row>
    <row r="19" spans="1:45" s="104" customFormat="1" ht="15" customHeight="1" x14ac:dyDescent="0.25">
      <c r="A19" s="105"/>
      <c r="B19" s="14" t="s">
        <v>7</v>
      </c>
      <c r="C19" s="15"/>
      <c r="D19" s="13"/>
      <c r="E19" s="16">
        <f t="shared" ref="E19:M19" si="0">SUM(E4:E18)</f>
        <v>205</v>
      </c>
      <c r="F19" s="16">
        <f t="shared" si="0"/>
        <v>7</v>
      </c>
      <c r="G19" s="16">
        <f t="shared" si="0"/>
        <v>127</v>
      </c>
      <c r="H19" s="16">
        <f t="shared" si="0"/>
        <v>124</v>
      </c>
      <c r="I19" s="16">
        <f t="shared" si="0"/>
        <v>784</v>
      </c>
      <c r="J19" s="16">
        <f t="shared" si="0"/>
        <v>117</v>
      </c>
      <c r="K19" s="16">
        <f t="shared" si="0"/>
        <v>274</v>
      </c>
      <c r="L19" s="16">
        <f t="shared" si="0"/>
        <v>255</v>
      </c>
      <c r="M19" s="15">
        <f t="shared" si="0"/>
        <v>134</v>
      </c>
      <c r="N19" s="40">
        <f>PRODUCT(I19/O19)</f>
        <v>0.57143905535675521</v>
      </c>
      <c r="O19" s="75">
        <f>SUM(O3:O18)</f>
        <v>1371.9748285502483</v>
      </c>
      <c r="P19" s="106" t="s">
        <v>87</v>
      </c>
      <c r="Q19" s="106" t="s">
        <v>87</v>
      </c>
      <c r="R19" s="106" t="s">
        <v>87</v>
      </c>
      <c r="S19" s="106" t="s">
        <v>87</v>
      </c>
      <c r="T19" s="21"/>
      <c r="U19" s="16">
        <v>3</v>
      </c>
      <c r="V19" s="16">
        <v>0</v>
      </c>
      <c r="W19" s="16">
        <v>0</v>
      </c>
      <c r="X19" s="16">
        <v>2</v>
      </c>
      <c r="Y19" s="16">
        <v>13</v>
      </c>
      <c r="Z19" s="40">
        <f>PRODUCT(N25)</f>
        <v>0.65</v>
      </c>
      <c r="AA19" s="75"/>
      <c r="AB19" s="106" t="s">
        <v>87</v>
      </c>
      <c r="AC19" s="106" t="s">
        <v>87</v>
      </c>
      <c r="AD19" s="106" t="s">
        <v>87</v>
      </c>
      <c r="AE19" s="106" t="s">
        <v>87</v>
      </c>
      <c r="AF19" s="21"/>
      <c r="AG19" s="106" t="s">
        <v>94</v>
      </c>
      <c r="AH19" s="106" t="s">
        <v>88</v>
      </c>
      <c r="AI19" s="106" t="s">
        <v>88</v>
      </c>
      <c r="AJ19" s="106" t="s">
        <v>88</v>
      </c>
      <c r="AK19" s="21"/>
      <c r="AL19" s="16">
        <f t="shared" ref="AL19:AQ19" si="1">SUM(AL4:AL18)</f>
        <v>0</v>
      </c>
      <c r="AM19" s="16">
        <f t="shared" si="1"/>
        <v>0</v>
      </c>
      <c r="AN19" s="16">
        <f t="shared" si="1"/>
        <v>0</v>
      </c>
      <c r="AO19" s="16">
        <f t="shared" si="1"/>
        <v>1</v>
      </c>
      <c r="AP19" s="16">
        <f t="shared" si="1"/>
        <v>1</v>
      </c>
      <c r="AQ19" s="16">
        <f t="shared" si="1"/>
        <v>0</v>
      </c>
      <c r="AR19" s="47"/>
    </row>
    <row r="20" spans="1:45" s="104" customFormat="1" ht="15" customHeight="1" x14ac:dyDescent="0.25">
      <c r="A20" s="105"/>
      <c r="B20" s="2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07"/>
      <c r="O20" s="21"/>
      <c r="P20" s="20"/>
      <c r="Q20" s="18"/>
      <c r="R20" s="108"/>
      <c r="S20" s="109"/>
      <c r="T20" s="21"/>
      <c r="U20" s="15"/>
      <c r="V20" s="12"/>
      <c r="W20" s="12"/>
      <c r="X20" s="12"/>
      <c r="Y20" s="12"/>
      <c r="Z20" s="13"/>
      <c r="AA20" s="21"/>
      <c r="AB20" s="110"/>
      <c r="AC20" s="111"/>
      <c r="AD20" s="108"/>
      <c r="AE20" s="109"/>
      <c r="AF20" s="21"/>
      <c r="AG20" s="112">
        <v>0</v>
      </c>
      <c r="AH20" s="112">
        <v>0</v>
      </c>
      <c r="AI20" s="112">
        <v>0</v>
      </c>
      <c r="AJ20" s="112">
        <v>0</v>
      </c>
      <c r="AK20" s="21"/>
      <c r="AL20" s="15"/>
      <c r="AM20" s="12"/>
      <c r="AN20" s="12"/>
      <c r="AO20" s="12"/>
      <c r="AP20" s="12"/>
      <c r="AQ20" s="13"/>
      <c r="AR20" s="47"/>
    </row>
    <row r="21" spans="1:45" ht="15" customHeight="1" x14ac:dyDescent="0.25">
      <c r="A21" s="102"/>
      <c r="B21" s="32" t="s">
        <v>2</v>
      </c>
      <c r="C21" s="31"/>
      <c r="D21" s="41">
        <f>SUM(F19:H19)+((I19-F19-G19)/3)+(E19/3)+(AL19*25)+(AM19*25)+(AN19*10)+(AO19*25)+(AP19*20)+(AQ19*15)-25-20</f>
        <v>543</v>
      </c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42"/>
      <c r="P21" s="21"/>
      <c r="Q21" s="21"/>
      <c r="R21" s="21"/>
      <c r="S21" s="21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21"/>
      <c r="AG21" s="42"/>
      <c r="AH21" s="42"/>
      <c r="AI21" s="42"/>
      <c r="AJ21" s="42"/>
      <c r="AK21" s="21"/>
      <c r="AL21" s="42"/>
      <c r="AM21" s="42"/>
      <c r="AN21" s="42"/>
      <c r="AO21" s="42"/>
      <c r="AP21" s="42"/>
      <c r="AQ21" s="42"/>
      <c r="AR21" s="47"/>
    </row>
    <row r="22" spans="1:45" s="104" customFormat="1" ht="15" customHeight="1" x14ac:dyDescent="0.25">
      <c r="A22" s="10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45"/>
      <c r="P22" s="45"/>
      <c r="Q22" s="45"/>
      <c r="R22" s="45"/>
      <c r="S22" s="45"/>
      <c r="T22" s="45"/>
      <c r="U22" s="42"/>
      <c r="V22" s="46"/>
      <c r="W22" s="42"/>
      <c r="X22" s="42"/>
      <c r="Y22" s="42"/>
      <c r="Z22" s="42"/>
      <c r="AA22" s="42"/>
      <c r="AB22" s="42"/>
      <c r="AC22" s="42"/>
      <c r="AD22" s="42"/>
      <c r="AE22" s="42"/>
      <c r="AF22" s="21"/>
      <c r="AG22" s="42"/>
      <c r="AH22" s="42"/>
      <c r="AI22" s="42"/>
      <c r="AJ22" s="42"/>
      <c r="AK22" s="21"/>
      <c r="AL22" s="42"/>
      <c r="AM22" s="42"/>
      <c r="AN22" s="42"/>
      <c r="AO22" s="42"/>
      <c r="AP22" s="42"/>
      <c r="AQ22" s="42"/>
      <c r="AR22" s="47"/>
    </row>
    <row r="23" spans="1:45" ht="15" customHeight="1" x14ac:dyDescent="0.25">
      <c r="A23" s="102"/>
      <c r="B23" s="20" t="s">
        <v>25</v>
      </c>
      <c r="C23" s="48"/>
      <c r="D23" s="48"/>
      <c r="E23" s="16" t="s">
        <v>3</v>
      </c>
      <c r="F23" s="16" t="s">
        <v>8</v>
      </c>
      <c r="G23" s="13" t="s">
        <v>5</v>
      </c>
      <c r="H23" s="16" t="s">
        <v>6</v>
      </c>
      <c r="I23" s="16" t="s">
        <v>17</v>
      </c>
      <c r="J23" s="42"/>
      <c r="K23" s="16" t="s">
        <v>27</v>
      </c>
      <c r="L23" s="16" t="s">
        <v>28</v>
      </c>
      <c r="M23" s="16" t="s">
        <v>29</v>
      </c>
      <c r="N23" s="16" t="s">
        <v>22</v>
      </c>
      <c r="O23" s="21"/>
      <c r="P23" s="49" t="s">
        <v>30</v>
      </c>
      <c r="Q23" s="10"/>
      <c r="R23" s="10"/>
      <c r="S23" s="10"/>
      <c r="T23" s="113"/>
      <c r="U23" s="113"/>
      <c r="V23" s="113"/>
      <c r="W23" s="113"/>
      <c r="X23" s="113"/>
      <c r="Y23" s="10"/>
      <c r="Z23" s="10"/>
      <c r="AA23" s="10"/>
      <c r="AB23" s="113"/>
      <c r="AC23" s="113"/>
      <c r="AD23" s="10"/>
      <c r="AE23" s="50"/>
      <c r="AF23" s="21"/>
      <c r="AG23" s="49" t="s">
        <v>89</v>
      </c>
      <c r="AH23" s="10"/>
      <c r="AI23" s="113"/>
      <c r="AJ23" s="50"/>
      <c r="AK23" s="21"/>
      <c r="AL23" s="8" t="s">
        <v>90</v>
      </c>
      <c r="AM23" s="10"/>
      <c r="AN23" s="10"/>
      <c r="AO23" s="10"/>
      <c r="AP23" s="10"/>
      <c r="AQ23" s="50"/>
      <c r="AR23" s="47"/>
    </row>
    <row r="24" spans="1:45" ht="15" customHeight="1" x14ac:dyDescent="0.25">
      <c r="A24" s="102"/>
      <c r="B24" s="49" t="s">
        <v>13</v>
      </c>
      <c r="C24" s="10"/>
      <c r="D24" s="50"/>
      <c r="E24" s="27">
        <f>PRODUCT(E19)</f>
        <v>205</v>
      </c>
      <c r="F24" s="27">
        <f>PRODUCT(F19)</f>
        <v>7</v>
      </c>
      <c r="G24" s="27">
        <f>PRODUCT(G19)</f>
        <v>127</v>
      </c>
      <c r="H24" s="27">
        <f>PRODUCT(H19)</f>
        <v>124</v>
      </c>
      <c r="I24" s="27">
        <f>PRODUCT(I19)</f>
        <v>784</v>
      </c>
      <c r="J24" s="42"/>
      <c r="K24" s="51">
        <f>PRODUCT((F24+G24)/E24)</f>
        <v>0.65365853658536588</v>
      </c>
      <c r="L24" s="51">
        <f>PRODUCT(H24/E24)</f>
        <v>0.60487804878048779</v>
      </c>
      <c r="M24" s="51">
        <f>PRODUCT(I24/E24)</f>
        <v>3.8243902439024389</v>
      </c>
      <c r="N24" s="52">
        <f>PRODUCT(N19)</f>
        <v>0.57143905535675521</v>
      </c>
      <c r="O24" s="21">
        <f>PRODUCT(O19)</f>
        <v>1371.9748285502483</v>
      </c>
      <c r="P24" s="132" t="s">
        <v>9</v>
      </c>
      <c r="Q24" s="161"/>
      <c r="R24" s="133" t="s">
        <v>98</v>
      </c>
      <c r="S24" s="133"/>
      <c r="T24" s="133"/>
      <c r="U24" s="133"/>
      <c r="V24" s="133"/>
      <c r="W24" s="133"/>
      <c r="X24" s="133"/>
      <c r="Y24" s="147"/>
      <c r="Z24" s="147" t="s">
        <v>11</v>
      </c>
      <c r="AA24" s="147"/>
      <c r="AB24" s="133"/>
      <c r="AC24" s="162" t="s">
        <v>102</v>
      </c>
      <c r="AD24" s="163"/>
      <c r="AE24" s="134"/>
      <c r="AF24" s="21"/>
      <c r="AG24" s="148"/>
      <c r="AH24" s="156"/>
      <c r="AI24" s="133"/>
      <c r="AJ24" s="134"/>
      <c r="AK24" s="21"/>
      <c r="AL24" s="132"/>
      <c r="AM24" s="147"/>
      <c r="AN24" s="133"/>
      <c r="AO24" s="133"/>
      <c r="AP24" s="133"/>
      <c r="AQ24" s="134"/>
      <c r="AR24" s="47"/>
    </row>
    <row r="25" spans="1:45" ht="15" customHeight="1" x14ac:dyDescent="0.25">
      <c r="A25" s="102"/>
      <c r="B25" s="53" t="s">
        <v>15</v>
      </c>
      <c r="C25" s="54"/>
      <c r="D25" s="55"/>
      <c r="E25" s="27">
        <f>PRODUCT(U19)</f>
        <v>3</v>
      </c>
      <c r="F25" s="27">
        <f t="shared" ref="F25:I25" si="2">PRODUCT(V19)</f>
        <v>0</v>
      </c>
      <c r="G25" s="27">
        <f t="shared" si="2"/>
        <v>0</v>
      </c>
      <c r="H25" s="27">
        <f t="shared" si="2"/>
        <v>2</v>
      </c>
      <c r="I25" s="27">
        <f t="shared" si="2"/>
        <v>13</v>
      </c>
      <c r="J25" s="42"/>
      <c r="K25" s="51">
        <f>PRODUCT((F25+G25)/E25)</f>
        <v>0</v>
      </c>
      <c r="L25" s="51">
        <f>PRODUCT(H25/E25)</f>
        <v>0.66666666666666663</v>
      </c>
      <c r="M25" s="51">
        <f>PRODUCT(I25/E25)</f>
        <v>4.333333333333333</v>
      </c>
      <c r="N25" s="52">
        <f>PRODUCT(I25/O25)</f>
        <v>0.65</v>
      </c>
      <c r="O25" s="21">
        <v>20</v>
      </c>
      <c r="P25" s="148" t="s">
        <v>91</v>
      </c>
      <c r="Q25" s="164"/>
      <c r="R25" s="150" t="s">
        <v>101</v>
      </c>
      <c r="S25" s="150"/>
      <c r="T25" s="150"/>
      <c r="U25" s="150"/>
      <c r="V25" s="150"/>
      <c r="W25" s="150"/>
      <c r="X25" s="150"/>
      <c r="Y25" s="149"/>
      <c r="Z25" s="149" t="s">
        <v>100</v>
      </c>
      <c r="AA25" s="149"/>
      <c r="AB25" s="150"/>
      <c r="AC25" s="165" t="s">
        <v>104</v>
      </c>
      <c r="AD25" s="75"/>
      <c r="AE25" s="151"/>
      <c r="AF25" s="21"/>
      <c r="AG25" s="148"/>
      <c r="AH25" s="157"/>
      <c r="AI25" s="150"/>
      <c r="AJ25" s="151"/>
      <c r="AK25" s="21"/>
      <c r="AL25" s="148"/>
      <c r="AM25" s="149"/>
      <c r="AN25" s="150"/>
      <c r="AO25" s="150"/>
      <c r="AP25" s="150"/>
      <c r="AQ25" s="151"/>
      <c r="AR25" s="47"/>
    </row>
    <row r="26" spans="1:45" ht="15" customHeight="1" x14ac:dyDescent="0.25">
      <c r="A26" s="102"/>
      <c r="B26" s="56" t="s">
        <v>16</v>
      </c>
      <c r="C26" s="57"/>
      <c r="D26" s="58"/>
      <c r="E26" s="29">
        <v>3</v>
      </c>
      <c r="F26" s="29">
        <v>0</v>
      </c>
      <c r="G26" s="29">
        <v>3</v>
      </c>
      <c r="H26" s="29">
        <v>5</v>
      </c>
      <c r="I26" s="29">
        <v>20</v>
      </c>
      <c r="J26" s="42"/>
      <c r="K26" s="59">
        <f>PRODUCT((F26+G26)/E26)</f>
        <v>1</v>
      </c>
      <c r="L26" s="59">
        <f>PRODUCT(H26/E26)</f>
        <v>1.6666666666666667</v>
      </c>
      <c r="M26" s="59">
        <f>PRODUCT(I26/E26)</f>
        <v>6.666666666666667</v>
      </c>
      <c r="N26" s="60">
        <f>PRODUCT(I26/O26)</f>
        <v>0.83333333333333337</v>
      </c>
      <c r="O26" s="21">
        <v>24</v>
      </c>
      <c r="P26" s="148" t="s">
        <v>92</v>
      </c>
      <c r="Q26" s="164"/>
      <c r="R26" s="150" t="s">
        <v>99</v>
      </c>
      <c r="S26" s="150"/>
      <c r="T26" s="150"/>
      <c r="U26" s="150"/>
      <c r="V26" s="150"/>
      <c r="W26" s="150"/>
      <c r="X26" s="150"/>
      <c r="Y26" s="149"/>
      <c r="Z26" s="149" t="s">
        <v>37</v>
      </c>
      <c r="AA26" s="149"/>
      <c r="AB26" s="150"/>
      <c r="AC26" s="165" t="s">
        <v>103</v>
      </c>
      <c r="AD26" s="75"/>
      <c r="AE26" s="151"/>
      <c r="AF26" s="21"/>
      <c r="AG26" s="158"/>
      <c r="AH26" s="157"/>
      <c r="AI26" s="150"/>
      <c r="AJ26" s="151"/>
      <c r="AK26" s="21"/>
      <c r="AL26" s="148"/>
      <c r="AM26" s="149"/>
      <c r="AN26" s="150"/>
      <c r="AO26" s="150"/>
      <c r="AP26" s="150"/>
      <c r="AQ26" s="151"/>
      <c r="AR26" s="47"/>
    </row>
    <row r="27" spans="1:45" ht="15" customHeight="1" x14ac:dyDescent="0.25">
      <c r="A27" s="102"/>
      <c r="B27" s="61" t="s">
        <v>26</v>
      </c>
      <c r="C27" s="62"/>
      <c r="D27" s="63"/>
      <c r="E27" s="16">
        <f>SUM(E24:E26)</f>
        <v>211</v>
      </c>
      <c r="F27" s="16">
        <f>SUM(F24:F26)</f>
        <v>7</v>
      </c>
      <c r="G27" s="16">
        <f>SUM(G24:G26)</f>
        <v>130</v>
      </c>
      <c r="H27" s="16">
        <f>SUM(H24:H26)</f>
        <v>131</v>
      </c>
      <c r="I27" s="16">
        <f>SUM(I24:I26)</f>
        <v>817</v>
      </c>
      <c r="J27" s="42"/>
      <c r="K27" s="64">
        <f>PRODUCT((F27+G27)/E27)</f>
        <v>0.64928909952606639</v>
      </c>
      <c r="L27" s="64">
        <f>PRODUCT(H27/E27)</f>
        <v>0.62085308056872035</v>
      </c>
      <c r="M27" s="64">
        <f>PRODUCT(I27/E27)</f>
        <v>3.8720379146919433</v>
      </c>
      <c r="N27" s="40">
        <f>PRODUCT(I27/O27)</f>
        <v>0.5769876579207901</v>
      </c>
      <c r="O27" s="21">
        <f>SUM(O24:O26)</f>
        <v>1415.9748285502483</v>
      </c>
      <c r="P27" s="152" t="s">
        <v>10</v>
      </c>
      <c r="Q27" s="166"/>
      <c r="R27" s="154" t="s">
        <v>101</v>
      </c>
      <c r="S27" s="154"/>
      <c r="T27" s="154"/>
      <c r="U27" s="154"/>
      <c r="V27" s="154"/>
      <c r="W27" s="154"/>
      <c r="X27" s="154"/>
      <c r="Y27" s="153"/>
      <c r="Z27" s="153" t="s">
        <v>100</v>
      </c>
      <c r="AA27" s="153"/>
      <c r="AB27" s="154"/>
      <c r="AC27" s="86" t="s">
        <v>104</v>
      </c>
      <c r="AD27" s="167"/>
      <c r="AE27" s="155"/>
      <c r="AF27" s="21"/>
      <c r="AG27" s="82"/>
      <c r="AH27" s="159"/>
      <c r="AI27" s="160"/>
      <c r="AJ27" s="155"/>
      <c r="AK27" s="21"/>
      <c r="AL27" s="152"/>
      <c r="AM27" s="153"/>
      <c r="AN27" s="154"/>
      <c r="AO27" s="154"/>
      <c r="AP27" s="154"/>
      <c r="AQ27" s="155"/>
      <c r="AR27" s="47"/>
    </row>
    <row r="28" spans="1:45" ht="15" customHeight="1" x14ac:dyDescent="0.25">
      <c r="A28" s="102"/>
      <c r="B28" s="44"/>
      <c r="C28" s="44"/>
      <c r="D28" s="44"/>
      <c r="E28" s="44"/>
      <c r="F28" s="44"/>
      <c r="G28" s="44"/>
      <c r="H28" s="44"/>
      <c r="I28" s="44"/>
      <c r="J28" s="42"/>
      <c r="K28" s="44"/>
      <c r="L28" s="44"/>
      <c r="M28" s="44"/>
      <c r="N28" s="43"/>
      <c r="O28" s="21">
        <f>SUM(O25:O27)</f>
        <v>1459.9748285502483</v>
      </c>
      <c r="P28" s="42"/>
      <c r="Q28" s="46"/>
      <c r="R28" s="42"/>
      <c r="S28" s="42"/>
      <c r="T28" s="21"/>
      <c r="U28" s="21"/>
      <c r="V28" s="46"/>
      <c r="W28" s="42"/>
      <c r="X28" s="42"/>
      <c r="Y28" s="21"/>
      <c r="Z28" s="21"/>
      <c r="AA28" s="21"/>
      <c r="AB28" s="21"/>
      <c r="AC28" s="21"/>
      <c r="AD28" s="21"/>
      <c r="AE28" s="21"/>
      <c r="AF28" s="21"/>
      <c r="AG28" s="21"/>
      <c r="AH28" s="65"/>
      <c r="AI28" s="42"/>
      <c r="AJ28" s="42"/>
      <c r="AK28" s="21"/>
      <c r="AL28" s="42"/>
      <c r="AM28" s="42"/>
      <c r="AN28" s="42"/>
      <c r="AO28" s="42"/>
      <c r="AP28" s="42"/>
      <c r="AQ28" s="42"/>
      <c r="AR28" s="47"/>
    </row>
    <row r="29" spans="1:45" ht="15" customHeight="1" x14ac:dyDescent="0.2">
      <c r="A29" s="102"/>
      <c r="B29" s="42" t="s">
        <v>47</v>
      </c>
      <c r="C29" s="42"/>
      <c r="D29" s="42" t="s">
        <v>48</v>
      </c>
      <c r="E29" s="42"/>
      <c r="F29" s="42"/>
      <c r="G29" s="42"/>
      <c r="H29" s="42"/>
      <c r="I29" s="42"/>
      <c r="J29" s="42"/>
      <c r="K29" s="42"/>
      <c r="L29" s="42"/>
      <c r="M29" s="42" t="s">
        <v>49</v>
      </c>
      <c r="N29" s="42"/>
      <c r="O29" s="42"/>
      <c r="P29" s="42"/>
      <c r="Q29" s="42"/>
      <c r="R29" s="42"/>
      <c r="S29" s="42" t="s">
        <v>50</v>
      </c>
      <c r="T29" s="42"/>
      <c r="U29" s="42"/>
      <c r="V29" s="42"/>
      <c r="W29" s="42"/>
      <c r="X29" s="42"/>
      <c r="Y29" s="42"/>
      <c r="Z29" s="42" t="s">
        <v>51</v>
      </c>
      <c r="AA29" s="42"/>
      <c r="AB29" s="42"/>
      <c r="AC29" s="42"/>
      <c r="AD29" s="42"/>
      <c r="AE29" s="42"/>
      <c r="AF29" s="42"/>
      <c r="AG29" s="42" t="s">
        <v>109</v>
      </c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ht="15" customHeight="1" x14ac:dyDescent="0.2">
      <c r="A30" s="10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</row>
    <row r="31" spans="1:45" ht="15" customHeight="1" x14ac:dyDescent="0.2">
      <c r="A31" s="102"/>
      <c r="B31" s="169" t="s">
        <v>118</v>
      </c>
      <c r="C31" s="170"/>
      <c r="D31" s="170"/>
      <c r="E31" s="170"/>
      <c r="F31" s="170" t="s">
        <v>119</v>
      </c>
      <c r="G31" s="170" t="s">
        <v>3</v>
      </c>
      <c r="H31" s="170" t="s">
        <v>5</v>
      </c>
      <c r="I31" s="170" t="s">
        <v>6</v>
      </c>
      <c r="J31" s="170" t="s">
        <v>120</v>
      </c>
      <c r="K31" s="171" t="s">
        <v>17</v>
      </c>
      <c r="L31" s="42"/>
      <c r="M31" s="172" t="s">
        <v>121</v>
      </c>
      <c r="N31" s="173"/>
      <c r="O31" s="173"/>
      <c r="P31" s="170" t="s">
        <v>3</v>
      </c>
      <c r="Q31" s="170" t="s">
        <v>5</v>
      </c>
      <c r="R31" s="170" t="s">
        <v>6</v>
      </c>
      <c r="S31" s="170" t="s">
        <v>120</v>
      </c>
      <c r="T31" s="173"/>
      <c r="U31" s="171" t="s">
        <v>17</v>
      </c>
      <c r="V31" s="42"/>
      <c r="W31" s="172" t="s">
        <v>122</v>
      </c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4"/>
      <c r="AI31" s="175" t="s">
        <v>123</v>
      </c>
      <c r="AJ31" s="176"/>
      <c r="AK31" s="176"/>
      <c r="AL31" s="177" t="s">
        <v>3</v>
      </c>
      <c r="AM31" s="177" t="s">
        <v>5</v>
      </c>
      <c r="AN31" s="177" t="s">
        <v>6</v>
      </c>
      <c r="AO31" s="173"/>
      <c r="AP31" s="170" t="s">
        <v>124</v>
      </c>
      <c r="AQ31" s="178"/>
      <c r="AR31" s="21"/>
      <c r="AS31" s="21"/>
    </row>
    <row r="32" spans="1:45" ht="15" customHeight="1" x14ac:dyDescent="0.2">
      <c r="A32" s="102"/>
      <c r="B32" s="179">
        <v>2010</v>
      </c>
      <c r="C32" s="75" t="s">
        <v>36</v>
      </c>
      <c r="D32" s="150" t="s">
        <v>35</v>
      </c>
      <c r="E32" s="75"/>
      <c r="F32" s="75">
        <v>19</v>
      </c>
      <c r="G32" s="75">
        <v>4</v>
      </c>
      <c r="H32" s="180">
        <f>PRODUCT((F7+G7)/E7)</f>
        <v>0</v>
      </c>
      <c r="I32" s="180">
        <f>PRODUCT(H7/E7)</f>
        <v>0.5</v>
      </c>
      <c r="J32" s="180">
        <f>PRODUCT(F7+G7+H7)/E7</f>
        <v>0.5</v>
      </c>
      <c r="K32" s="181">
        <f>PRODUCT(I7/E7)</f>
        <v>1</v>
      </c>
      <c r="L32" s="46"/>
      <c r="M32" s="158" t="s">
        <v>145</v>
      </c>
      <c r="N32" s="75"/>
      <c r="O32" s="75">
        <v>21</v>
      </c>
      <c r="P32" s="75" t="s">
        <v>191</v>
      </c>
      <c r="Q32" s="75"/>
      <c r="R32" s="75" t="s">
        <v>173</v>
      </c>
      <c r="S32" s="75" t="s">
        <v>182</v>
      </c>
      <c r="T32" s="182"/>
      <c r="U32" s="165" t="s">
        <v>156</v>
      </c>
      <c r="V32" s="46"/>
      <c r="W32" s="158" t="s">
        <v>126</v>
      </c>
      <c r="X32" s="157"/>
      <c r="Y32" s="157"/>
      <c r="Z32" s="150"/>
      <c r="AA32" s="150"/>
      <c r="AB32" s="150"/>
      <c r="AC32" s="150"/>
      <c r="AD32" s="150"/>
      <c r="AE32" s="150"/>
      <c r="AF32" s="150"/>
      <c r="AG32" s="149"/>
      <c r="AH32" s="183"/>
      <c r="AI32" s="150" t="s">
        <v>207</v>
      </c>
      <c r="AJ32" s="150"/>
      <c r="AK32" s="150"/>
      <c r="AL32" s="149">
        <v>112</v>
      </c>
      <c r="AM32" s="149">
        <v>35</v>
      </c>
      <c r="AN32" s="149">
        <v>73</v>
      </c>
      <c r="AO32" s="150"/>
      <c r="AP32" s="184">
        <f>PRODUCT(AL32/AL41)</f>
        <v>0.56281407035175879</v>
      </c>
      <c r="AQ32" s="151"/>
      <c r="AR32" s="21"/>
      <c r="AS32" s="21"/>
    </row>
    <row r="33" spans="1:45" ht="15" customHeight="1" x14ac:dyDescent="0.2">
      <c r="A33" s="102"/>
      <c r="B33" s="179">
        <v>2011</v>
      </c>
      <c r="C33" s="75"/>
      <c r="D33" s="150"/>
      <c r="E33" s="75"/>
      <c r="F33" s="75">
        <v>20</v>
      </c>
      <c r="G33" s="75"/>
      <c r="H33" s="180"/>
      <c r="I33" s="180"/>
      <c r="J33" s="180"/>
      <c r="K33" s="181"/>
      <c r="L33" s="46"/>
      <c r="M33" s="158" t="s">
        <v>146</v>
      </c>
      <c r="N33" s="75"/>
      <c r="O33" s="75"/>
      <c r="P33" s="75" t="s">
        <v>192</v>
      </c>
      <c r="Q33" s="75"/>
      <c r="R33" s="75" t="s">
        <v>174</v>
      </c>
      <c r="S33" s="75" t="s">
        <v>183</v>
      </c>
      <c r="T33" s="182"/>
      <c r="U33" s="165" t="s">
        <v>157</v>
      </c>
      <c r="V33" s="46"/>
      <c r="W33" s="185" t="s">
        <v>128</v>
      </c>
      <c r="X33" s="157"/>
      <c r="Y33" s="157" t="s">
        <v>204</v>
      </c>
      <c r="Z33" s="186"/>
      <c r="AA33" s="186"/>
      <c r="AB33" s="186"/>
      <c r="AC33" s="186"/>
      <c r="AD33" s="186"/>
      <c r="AE33" s="186"/>
      <c r="AF33" s="186"/>
      <c r="AG33" s="187" t="s">
        <v>205</v>
      </c>
      <c r="AH33" s="151"/>
      <c r="AI33" s="150" t="s">
        <v>129</v>
      </c>
      <c r="AJ33" s="150"/>
      <c r="AK33" s="150"/>
      <c r="AL33" s="149"/>
      <c r="AM33" s="188">
        <f>PRODUCT(AM32/AL32)</f>
        <v>0.3125</v>
      </c>
      <c r="AN33" s="188">
        <f>PRODUCT(AN32/AL32)</f>
        <v>0.6517857142857143</v>
      </c>
      <c r="AO33" s="150"/>
      <c r="AP33" s="150"/>
      <c r="AQ33" s="151"/>
      <c r="AR33" s="21"/>
      <c r="AS33" s="21"/>
    </row>
    <row r="34" spans="1:45" ht="15" customHeight="1" x14ac:dyDescent="0.2">
      <c r="A34" s="102"/>
      <c r="B34" s="179">
        <v>2012</v>
      </c>
      <c r="C34" s="75" t="s">
        <v>40</v>
      </c>
      <c r="D34" s="150" t="s">
        <v>35</v>
      </c>
      <c r="E34" s="75"/>
      <c r="F34" s="75">
        <v>21</v>
      </c>
      <c r="G34" s="75">
        <v>3</v>
      </c>
      <c r="H34" s="189">
        <f>PRODUCT((F10+G10)/E10)</f>
        <v>1.3333333333333333</v>
      </c>
      <c r="I34" s="180">
        <f>PRODUCT(H10/E10)</f>
        <v>0.33333333333333331</v>
      </c>
      <c r="J34" s="180">
        <f>PRODUCT(F10+G10+H10)/E10</f>
        <v>1.6666666666666667</v>
      </c>
      <c r="K34" s="181">
        <f>PRODUCT(I10/E10)</f>
        <v>2.6666666666666665</v>
      </c>
      <c r="L34" s="46"/>
      <c r="M34" s="158" t="s">
        <v>147</v>
      </c>
      <c r="N34" s="75"/>
      <c r="O34" s="75"/>
      <c r="P34" s="75" t="s">
        <v>193</v>
      </c>
      <c r="Q34" s="75" t="s">
        <v>166</v>
      </c>
      <c r="R34" s="75" t="s">
        <v>175</v>
      </c>
      <c r="S34" s="75" t="s">
        <v>184</v>
      </c>
      <c r="T34" s="182"/>
      <c r="U34" s="165" t="s">
        <v>158</v>
      </c>
      <c r="V34" s="46"/>
      <c r="W34" s="185"/>
      <c r="X34" s="157"/>
      <c r="Y34" s="157"/>
      <c r="Z34" s="150"/>
      <c r="AA34" s="150"/>
      <c r="AB34" s="150"/>
      <c r="AC34" s="157"/>
      <c r="AD34" s="150"/>
      <c r="AE34" s="150"/>
      <c r="AF34" s="150"/>
      <c r="AG34" s="157"/>
      <c r="AH34" s="181"/>
      <c r="AI34" s="150"/>
      <c r="AJ34" s="150"/>
      <c r="AK34" s="150"/>
      <c r="AL34" s="149"/>
      <c r="AM34" s="149"/>
      <c r="AN34" s="149"/>
      <c r="AO34" s="150"/>
      <c r="AP34" s="150"/>
      <c r="AQ34" s="151"/>
      <c r="AR34" s="21"/>
      <c r="AS34" s="21"/>
    </row>
    <row r="35" spans="1:45" ht="15" customHeight="1" x14ac:dyDescent="0.2">
      <c r="A35" s="102"/>
      <c r="B35" s="179">
        <v>2013</v>
      </c>
      <c r="C35" s="75"/>
      <c r="D35" s="150"/>
      <c r="E35" s="75"/>
      <c r="F35" s="75">
        <v>22</v>
      </c>
      <c r="G35" s="75"/>
      <c r="H35" s="180"/>
      <c r="I35" s="180"/>
      <c r="J35" s="180"/>
      <c r="K35" s="181"/>
      <c r="L35" s="46"/>
      <c r="M35" s="158" t="s">
        <v>148</v>
      </c>
      <c r="N35" s="75"/>
      <c r="O35" s="75"/>
      <c r="P35" s="75" t="s">
        <v>194</v>
      </c>
      <c r="Q35" s="75" t="s">
        <v>167</v>
      </c>
      <c r="R35" s="75" t="s">
        <v>173</v>
      </c>
      <c r="S35" s="75" t="s">
        <v>185</v>
      </c>
      <c r="T35" s="182"/>
      <c r="U35" s="165" t="s">
        <v>159</v>
      </c>
      <c r="V35" s="46"/>
      <c r="W35" s="185"/>
      <c r="X35" s="157"/>
      <c r="Y35" s="157"/>
      <c r="Z35" s="150"/>
      <c r="AA35" s="150"/>
      <c r="AB35" s="150"/>
      <c r="AC35" s="157"/>
      <c r="AD35" s="150"/>
      <c r="AE35" s="150"/>
      <c r="AF35" s="150"/>
      <c r="AG35" s="157"/>
      <c r="AH35" s="181"/>
      <c r="AI35" s="150" t="s">
        <v>208</v>
      </c>
      <c r="AJ35" s="150"/>
      <c r="AK35" s="150"/>
      <c r="AL35" s="149">
        <v>80</v>
      </c>
      <c r="AM35" s="149">
        <v>95</v>
      </c>
      <c r="AN35" s="149">
        <v>48</v>
      </c>
      <c r="AO35" s="150"/>
      <c r="AP35" s="184">
        <f>PRODUCT(AL35/AL41)</f>
        <v>0.4020100502512563</v>
      </c>
      <c r="AQ35" s="151"/>
      <c r="AR35" s="21"/>
      <c r="AS35" s="21"/>
    </row>
    <row r="36" spans="1:45" ht="15" customHeight="1" x14ac:dyDescent="0.2">
      <c r="A36" s="102"/>
      <c r="B36" s="179">
        <v>2014</v>
      </c>
      <c r="C36" s="75" t="s">
        <v>45</v>
      </c>
      <c r="D36" s="150" t="s">
        <v>39</v>
      </c>
      <c r="E36" s="75"/>
      <c r="F36" s="75">
        <v>23</v>
      </c>
      <c r="G36" s="75">
        <v>30</v>
      </c>
      <c r="H36" s="180">
        <f t="shared" ref="H36:H42" si="3">PRODUCT((F12+G12)/E12)</f>
        <v>0.26666666666666666</v>
      </c>
      <c r="I36" s="180">
        <f t="shared" ref="I36:I42" si="4">PRODUCT(H12/E12)</f>
        <v>0.53333333333333333</v>
      </c>
      <c r="J36" s="180">
        <f t="shared" ref="J36:J42" si="5">PRODUCT(F12+G12+H12)/E12</f>
        <v>0.8</v>
      </c>
      <c r="K36" s="190">
        <f t="shared" ref="K36:K42" si="6">PRODUCT(I12/E12)</f>
        <v>4.333333333333333</v>
      </c>
      <c r="L36" s="46"/>
      <c r="M36" s="158" t="s">
        <v>149</v>
      </c>
      <c r="N36" s="75"/>
      <c r="O36" s="75"/>
      <c r="P36" s="75" t="s">
        <v>195</v>
      </c>
      <c r="Q36" s="75" t="s">
        <v>168</v>
      </c>
      <c r="R36" s="75" t="s">
        <v>176</v>
      </c>
      <c r="S36" s="75" t="s">
        <v>186</v>
      </c>
      <c r="T36" s="182"/>
      <c r="U36" s="165" t="s">
        <v>160</v>
      </c>
      <c r="V36" s="46"/>
      <c r="W36" s="185"/>
      <c r="X36" s="157"/>
      <c r="Y36" s="157"/>
      <c r="Z36" s="150"/>
      <c r="AA36" s="150"/>
      <c r="AB36" s="150"/>
      <c r="AC36" s="157"/>
      <c r="AD36" s="150"/>
      <c r="AE36" s="150"/>
      <c r="AF36" s="150"/>
      <c r="AG36" s="157"/>
      <c r="AH36" s="181"/>
      <c r="AI36" s="150" t="s">
        <v>129</v>
      </c>
      <c r="AJ36" s="150"/>
      <c r="AK36" s="150"/>
      <c r="AL36" s="149"/>
      <c r="AM36" s="188">
        <f>PRODUCT(AM35/AL35)</f>
        <v>1.1875</v>
      </c>
      <c r="AN36" s="188">
        <f>PRODUCT(AN35/AL35)</f>
        <v>0.6</v>
      </c>
      <c r="AO36" s="150"/>
      <c r="AP36" s="150"/>
      <c r="AQ36" s="151"/>
      <c r="AR36" s="21"/>
      <c r="AS36" s="21"/>
    </row>
    <row r="37" spans="1:45" ht="15" customHeight="1" x14ac:dyDescent="0.2">
      <c r="A37" s="102"/>
      <c r="B37" s="179">
        <v>2015</v>
      </c>
      <c r="C37" s="75" t="s">
        <v>74</v>
      </c>
      <c r="D37" s="150" t="s">
        <v>39</v>
      </c>
      <c r="E37" s="75"/>
      <c r="F37" s="75">
        <v>24</v>
      </c>
      <c r="G37" s="75">
        <v>26</v>
      </c>
      <c r="H37" s="180">
        <f t="shared" si="3"/>
        <v>0.69230769230769229</v>
      </c>
      <c r="I37" s="180">
        <f t="shared" si="4"/>
        <v>0.76923076923076927</v>
      </c>
      <c r="J37" s="180">
        <f t="shared" si="5"/>
        <v>1.4615384615384615</v>
      </c>
      <c r="K37" s="181">
        <f t="shared" si="6"/>
        <v>3.9615384615384617</v>
      </c>
      <c r="L37" s="46"/>
      <c r="M37" s="158" t="s">
        <v>150</v>
      </c>
      <c r="N37" s="75"/>
      <c r="O37" s="75"/>
      <c r="P37" s="75" t="s">
        <v>196</v>
      </c>
      <c r="Q37" s="75" t="s">
        <v>125</v>
      </c>
      <c r="R37" s="75" t="s">
        <v>177</v>
      </c>
      <c r="S37" s="75" t="s">
        <v>187</v>
      </c>
      <c r="T37" s="182"/>
      <c r="U37" s="165" t="s">
        <v>161</v>
      </c>
      <c r="V37" s="46"/>
      <c r="W37" s="185"/>
      <c r="X37" s="157"/>
      <c r="Y37" s="157"/>
      <c r="Z37" s="150"/>
      <c r="AA37" s="150"/>
      <c r="AB37" s="150"/>
      <c r="AC37" s="157"/>
      <c r="AD37" s="150"/>
      <c r="AE37" s="150"/>
      <c r="AF37" s="150"/>
      <c r="AG37" s="157"/>
      <c r="AH37" s="181"/>
      <c r="AI37" s="150"/>
      <c r="AJ37" s="150"/>
      <c r="AK37" s="150"/>
      <c r="AL37" s="149"/>
      <c r="AM37" s="149"/>
      <c r="AN37" s="149"/>
      <c r="AO37" s="150"/>
      <c r="AP37" s="150"/>
      <c r="AQ37" s="151"/>
      <c r="AR37" s="21"/>
      <c r="AS37" s="21"/>
    </row>
    <row r="38" spans="1:45" ht="15" customHeight="1" x14ac:dyDescent="0.2">
      <c r="A38" s="102"/>
      <c r="B38" s="179">
        <v>2016</v>
      </c>
      <c r="C38" s="75" t="s">
        <v>75</v>
      </c>
      <c r="D38" s="150" t="s">
        <v>39</v>
      </c>
      <c r="E38" s="75"/>
      <c r="F38" s="75">
        <v>25</v>
      </c>
      <c r="G38" s="75">
        <v>28</v>
      </c>
      <c r="H38" s="180">
        <f t="shared" si="3"/>
        <v>0.10714285714285714</v>
      </c>
      <c r="I38" s="180">
        <f t="shared" si="4"/>
        <v>0.9285714285714286</v>
      </c>
      <c r="J38" s="180">
        <f t="shared" si="5"/>
        <v>1.0357142857142858</v>
      </c>
      <c r="K38" s="181">
        <f t="shared" si="6"/>
        <v>4.3214285714285712</v>
      </c>
      <c r="L38" s="46"/>
      <c r="M38" s="158" t="s">
        <v>151</v>
      </c>
      <c r="N38" s="75"/>
      <c r="O38" s="75"/>
      <c r="P38" s="75" t="s">
        <v>197</v>
      </c>
      <c r="Q38" s="75" t="s">
        <v>169</v>
      </c>
      <c r="R38" s="75" t="s">
        <v>178</v>
      </c>
      <c r="S38" s="75" t="s">
        <v>188</v>
      </c>
      <c r="T38" s="182"/>
      <c r="U38" s="165" t="s">
        <v>162</v>
      </c>
      <c r="V38" s="46"/>
      <c r="W38" s="185"/>
      <c r="X38" s="157"/>
      <c r="Y38" s="157"/>
      <c r="Z38" s="150"/>
      <c r="AA38" s="150"/>
      <c r="AB38" s="150"/>
      <c r="AC38" s="157"/>
      <c r="AD38" s="150"/>
      <c r="AE38" s="150"/>
      <c r="AF38" s="150"/>
      <c r="AG38" s="157"/>
      <c r="AH38" s="181"/>
      <c r="AI38" s="150" t="s">
        <v>206</v>
      </c>
      <c r="AJ38" s="150"/>
      <c r="AK38" s="150"/>
      <c r="AL38" s="149">
        <v>7</v>
      </c>
      <c r="AM38" s="149">
        <v>4</v>
      </c>
      <c r="AN38" s="149">
        <v>3</v>
      </c>
      <c r="AO38" s="150"/>
      <c r="AP38" s="184">
        <f>PRODUCT(AL38/AL41)</f>
        <v>3.5175879396984924E-2</v>
      </c>
      <c r="AQ38" s="151"/>
      <c r="AR38" s="21"/>
      <c r="AS38" s="21"/>
    </row>
    <row r="39" spans="1:45" ht="15" customHeight="1" x14ac:dyDescent="0.2">
      <c r="A39" s="102"/>
      <c r="B39" s="179">
        <v>2017</v>
      </c>
      <c r="C39" s="75" t="s">
        <v>76</v>
      </c>
      <c r="D39" s="150" t="s">
        <v>39</v>
      </c>
      <c r="E39" s="75"/>
      <c r="F39" s="75">
        <v>26</v>
      </c>
      <c r="G39" s="75">
        <v>28</v>
      </c>
      <c r="H39" s="180">
        <f t="shared" si="3"/>
        <v>0.21428571428571427</v>
      </c>
      <c r="I39" s="180">
        <f t="shared" si="4"/>
        <v>0.39285714285714285</v>
      </c>
      <c r="J39" s="180">
        <f t="shared" si="5"/>
        <v>0.6071428571428571</v>
      </c>
      <c r="K39" s="181">
        <f t="shared" si="6"/>
        <v>3.2142857142857144</v>
      </c>
      <c r="L39" s="46"/>
      <c r="M39" s="158" t="s">
        <v>152</v>
      </c>
      <c r="N39" s="75"/>
      <c r="O39" s="75"/>
      <c r="P39" s="75" t="s">
        <v>198</v>
      </c>
      <c r="Q39" s="75" t="s">
        <v>170</v>
      </c>
      <c r="R39" s="75" t="s">
        <v>179</v>
      </c>
      <c r="S39" s="75" t="s">
        <v>189</v>
      </c>
      <c r="T39" s="182"/>
      <c r="U39" s="165" t="s">
        <v>163</v>
      </c>
      <c r="V39" s="46"/>
      <c r="W39" s="185"/>
      <c r="X39" s="157"/>
      <c r="Y39" s="157"/>
      <c r="Z39" s="150"/>
      <c r="AA39" s="150"/>
      <c r="AB39" s="150"/>
      <c r="AC39" s="157"/>
      <c r="AD39" s="150"/>
      <c r="AE39" s="150"/>
      <c r="AF39" s="150"/>
      <c r="AG39" s="157"/>
      <c r="AH39" s="181"/>
      <c r="AI39" s="150" t="s">
        <v>129</v>
      </c>
      <c r="AJ39" s="150"/>
      <c r="AK39" s="150"/>
      <c r="AL39" s="149"/>
      <c r="AM39" s="188">
        <f>PRODUCT(AM38/AL38)</f>
        <v>0.5714285714285714</v>
      </c>
      <c r="AN39" s="188">
        <f>PRODUCT(AN38/AL38)</f>
        <v>0.42857142857142855</v>
      </c>
      <c r="AO39" s="150"/>
      <c r="AP39" s="150"/>
      <c r="AQ39" s="151"/>
      <c r="AR39" s="21"/>
      <c r="AS39" s="21"/>
    </row>
    <row r="40" spans="1:45" ht="15" customHeight="1" x14ac:dyDescent="0.2">
      <c r="A40" s="102"/>
      <c r="B40" s="179">
        <v>2018</v>
      </c>
      <c r="C40" s="75" t="s">
        <v>45</v>
      </c>
      <c r="D40" s="150" t="s">
        <v>108</v>
      </c>
      <c r="E40" s="75"/>
      <c r="F40" s="75">
        <v>27</v>
      </c>
      <c r="G40" s="75">
        <v>32</v>
      </c>
      <c r="H40" s="180">
        <f t="shared" si="3"/>
        <v>1.28125</v>
      </c>
      <c r="I40" s="189">
        <f t="shared" si="4"/>
        <v>0.8125</v>
      </c>
      <c r="J40" s="189">
        <f t="shared" si="5"/>
        <v>2.09375</v>
      </c>
      <c r="K40" s="181">
        <f t="shared" si="6"/>
        <v>4</v>
      </c>
      <c r="L40" s="46"/>
      <c r="M40" s="158" t="s">
        <v>153</v>
      </c>
      <c r="N40" s="75"/>
      <c r="O40" s="75"/>
      <c r="P40" s="75" t="s">
        <v>199</v>
      </c>
      <c r="Q40" s="75" t="s">
        <v>171</v>
      </c>
      <c r="R40" s="75" t="s">
        <v>180</v>
      </c>
      <c r="S40" s="75" t="s">
        <v>190</v>
      </c>
      <c r="T40" s="182"/>
      <c r="U40" s="165" t="s">
        <v>164</v>
      </c>
      <c r="V40" s="46"/>
      <c r="W40" s="185"/>
      <c r="X40" s="157"/>
      <c r="Y40" s="157"/>
      <c r="Z40" s="150"/>
      <c r="AA40" s="150"/>
      <c r="AB40" s="150"/>
      <c r="AC40" s="157"/>
      <c r="AD40" s="150"/>
      <c r="AE40" s="150"/>
      <c r="AF40" s="150"/>
      <c r="AG40" s="157"/>
      <c r="AH40" s="181"/>
      <c r="AI40" s="150"/>
      <c r="AJ40" s="150"/>
      <c r="AK40" s="150"/>
      <c r="AL40" s="150"/>
      <c r="AM40" s="150"/>
      <c r="AN40" s="150"/>
      <c r="AO40" s="150"/>
      <c r="AP40" s="150"/>
      <c r="AQ40" s="151"/>
      <c r="AR40" s="21"/>
      <c r="AS40" s="21"/>
    </row>
    <row r="41" spans="1:45" ht="15" customHeight="1" x14ac:dyDescent="0.2">
      <c r="A41" s="102"/>
      <c r="B41" s="179">
        <v>2019</v>
      </c>
      <c r="C41" s="75" t="s">
        <v>45</v>
      </c>
      <c r="D41" s="150" t="s">
        <v>108</v>
      </c>
      <c r="E41" s="75"/>
      <c r="F41" s="75">
        <v>28</v>
      </c>
      <c r="G41" s="75">
        <v>30</v>
      </c>
      <c r="H41" s="180">
        <f t="shared" si="3"/>
        <v>1.2</v>
      </c>
      <c r="I41" s="180">
        <f t="shared" si="4"/>
        <v>0.6</v>
      </c>
      <c r="J41" s="180">
        <f t="shared" si="5"/>
        <v>1.8</v>
      </c>
      <c r="K41" s="181">
        <f t="shared" si="6"/>
        <v>4.166666666666667</v>
      </c>
      <c r="L41" s="46"/>
      <c r="M41" s="158" t="s">
        <v>154</v>
      </c>
      <c r="N41" s="75"/>
      <c r="O41" s="75"/>
      <c r="P41" s="75" t="s">
        <v>127</v>
      </c>
      <c r="Q41" s="75" t="s">
        <v>172</v>
      </c>
      <c r="R41" s="75" t="s">
        <v>181</v>
      </c>
      <c r="S41" s="75" t="s">
        <v>181</v>
      </c>
      <c r="T41" s="182"/>
      <c r="U41" s="165" t="s">
        <v>165</v>
      </c>
      <c r="V41" s="46"/>
      <c r="W41" s="185"/>
      <c r="X41" s="157"/>
      <c r="Y41" s="157"/>
      <c r="Z41" s="150"/>
      <c r="AA41" s="150"/>
      <c r="AB41" s="150"/>
      <c r="AC41" s="157"/>
      <c r="AD41" s="150"/>
      <c r="AE41" s="150"/>
      <c r="AF41" s="150"/>
      <c r="AG41" s="157"/>
      <c r="AH41" s="181"/>
      <c r="AI41" s="150" t="s">
        <v>7</v>
      </c>
      <c r="AJ41" s="150"/>
      <c r="AK41" s="150"/>
      <c r="AL41" s="150">
        <f>PRODUCT(AL32+AL35+AL38)</f>
        <v>199</v>
      </c>
      <c r="AM41" s="150">
        <f>PRODUCT(AM32+AM35+AM38)</f>
        <v>134</v>
      </c>
      <c r="AN41" s="150">
        <f>PRODUCT(AN32+AN35+AN38)</f>
        <v>124</v>
      </c>
      <c r="AO41" s="150"/>
      <c r="AP41" s="150"/>
      <c r="AQ41" s="151"/>
      <c r="AR41" s="21"/>
      <c r="AS41" s="21"/>
    </row>
    <row r="42" spans="1:45" ht="15" customHeight="1" x14ac:dyDescent="0.2">
      <c r="A42" s="102"/>
      <c r="B42" s="179">
        <v>2020</v>
      </c>
      <c r="C42" s="75" t="s">
        <v>117</v>
      </c>
      <c r="D42" s="150" t="s">
        <v>108</v>
      </c>
      <c r="E42" s="75"/>
      <c r="F42" s="75">
        <v>29</v>
      </c>
      <c r="G42" s="75">
        <v>24</v>
      </c>
      <c r="H42" s="180">
        <f t="shared" si="3"/>
        <v>0.75</v>
      </c>
      <c r="I42" s="180">
        <f t="shared" si="4"/>
        <v>0.16666666666666666</v>
      </c>
      <c r="J42" s="180">
        <f t="shared" si="5"/>
        <v>0.91666666666666663</v>
      </c>
      <c r="K42" s="181">
        <f t="shared" si="6"/>
        <v>3.125</v>
      </c>
      <c r="L42" s="46"/>
      <c r="M42" s="158" t="s">
        <v>155</v>
      </c>
      <c r="N42" s="75"/>
      <c r="O42" s="75"/>
      <c r="P42" s="191" t="s">
        <v>134</v>
      </c>
      <c r="Q42" s="191" t="s">
        <v>201</v>
      </c>
      <c r="R42" s="191" t="s">
        <v>203</v>
      </c>
      <c r="S42" s="191" t="s">
        <v>202</v>
      </c>
      <c r="T42" s="209"/>
      <c r="U42" s="193" t="s">
        <v>200</v>
      </c>
      <c r="V42" s="46"/>
      <c r="W42" s="185"/>
      <c r="X42" s="157"/>
      <c r="Y42" s="157"/>
      <c r="Z42" s="150"/>
      <c r="AA42" s="150"/>
      <c r="AB42" s="150"/>
      <c r="AC42" s="157"/>
      <c r="AD42" s="150"/>
      <c r="AE42" s="150"/>
      <c r="AF42" s="150"/>
      <c r="AG42" s="157"/>
      <c r="AH42" s="181"/>
      <c r="AI42" s="150" t="s">
        <v>129</v>
      </c>
      <c r="AJ42" s="150"/>
      <c r="AK42" s="150"/>
      <c r="AL42" s="150"/>
      <c r="AM42" s="188">
        <f>PRODUCT(AM41/AL41)</f>
        <v>0.6733668341708543</v>
      </c>
      <c r="AN42" s="188">
        <f>PRODUCT(AN41/AL41)</f>
        <v>0.62311557788944727</v>
      </c>
      <c r="AO42" s="150"/>
      <c r="AP42" s="150"/>
      <c r="AQ42" s="151"/>
      <c r="AR42" s="21"/>
      <c r="AS42" s="21"/>
    </row>
    <row r="43" spans="1:45" ht="15" customHeight="1" x14ac:dyDescent="0.2">
      <c r="A43" s="102"/>
      <c r="B43" s="179"/>
      <c r="C43" s="75"/>
      <c r="D43" s="150"/>
      <c r="E43" s="75"/>
      <c r="F43" s="75"/>
      <c r="G43" s="75"/>
      <c r="H43" s="180"/>
      <c r="I43" s="180"/>
      <c r="J43" s="180"/>
      <c r="K43" s="181"/>
      <c r="L43" s="46"/>
      <c r="M43" s="158"/>
      <c r="N43" s="75"/>
      <c r="O43" s="75"/>
      <c r="P43" s="75"/>
      <c r="Q43" s="75"/>
      <c r="R43" s="75"/>
      <c r="S43" s="75"/>
      <c r="T43" s="182"/>
      <c r="U43" s="165"/>
      <c r="V43" s="46"/>
      <c r="W43" s="185"/>
      <c r="X43" s="157"/>
      <c r="Y43" s="157"/>
      <c r="Z43" s="150"/>
      <c r="AA43" s="150"/>
      <c r="AB43" s="150"/>
      <c r="AC43" s="157"/>
      <c r="AD43" s="150"/>
      <c r="AE43" s="150"/>
      <c r="AF43" s="150"/>
      <c r="AG43" s="157"/>
      <c r="AH43" s="181"/>
      <c r="AI43" s="150"/>
      <c r="AJ43" s="150"/>
      <c r="AK43" s="150"/>
      <c r="AL43" s="150"/>
      <c r="AM43" s="150"/>
      <c r="AN43" s="150"/>
      <c r="AO43" s="150"/>
      <c r="AP43" s="150"/>
      <c r="AQ43" s="151"/>
      <c r="AR43" s="21"/>
      <c r="AS43" s="21"/>
    </row>
    <row r="44" spans="1:45" ht="15" customHeight="1" x14ac:dyDescent="0.2">
      <c r="A44" s="102"/>
      <c r="B44" s="179"/>
      <c r="C44" s="75"/>
      <c r="D44" s="150"/>
      <c r="E44" s="75"/>
      <c r="F44" s="75"/>
      <c r="G44" s="75"/>
      <c r="H44" s="180"/>
      <c r="I44" s="180"/>
      <c r="J44" s="180"/>
      <c r="K44" s="181"/>
      <c r="L44" s="46"/>
      <c r="M44" s="158"/>
      <c r="N44" s="75"/>
      <c r="O44" s="75"/>
      <c r="P44" s="75"/>
      <c r="Q44" s="75"/>
      <c r="R44" s="75"/>
      <c r="S44" s="75"/>
      <c r="T44" s="182"/>
      <c r="U44" s="165"/>
      <c r="V44" s="46"/>
      <c r="W44" s="185"/>
      <c r="X44" s="157"/>
      <c r="Y44" s="157"/>
      <c r="Z44" s="150"/>
      <c r="AA44" s="150"/>
      <c r="AB44" s="150"/>
      <c r="AC44" s="157"/>
      <c r="AD44" s="150"/>
      <c r="AE44" s="150"/>
      <c r="AF44" s="150"/>
      <c r="AG44" s="157"/>
      <c r="AH44" s="181"/>
      <c r="AI44" s="192" t="s">
        <v>130</v>
      </c>
      <c r="AJ44" s="176"/>
      <c r="AK44" s="176"/>
      <c r="AL44" s="177" t="s">
        <v>131</v>
      </c>
      <c r="AM44" s="177" t="s">
        <v>132</v>
      </c>
      <c r="AN44" s="177" t="s">
        <v>133</v>
      </c>
      <c r="AO44" s="177"/>
      <c r="AP44" s="173"/>
      <c r="AQ44" s="178"/>
      <c r="AR44" s="21"/>
      <c r="AS44" s="21"/>
    </row>
    <row r="45" spans="1:45" ht="15" customHeight="1" x14ac:dyDescent="0.2">
      <c r="A45" s="102"/>
      <c r="B45" s="169" t="s">
        <v>135</v>
      </c>
      <c r="C45" s="170"/>
      <c r="D45" s="173"/>
      <c r="E45" s="170"/>
      <c r="F45" s="170"/>
      <c r="G45" s="170"/>
      <c r="H45" s="194"/>
      <c r="I45" s="194"/>
      <c r="J45" s="194"/>
      <c r="K45" s="195"/>
      <c r="L45" s="46"/>
      <c r="M45" s="169" t="s">
        <v>136</v>
      </c>
      <c r="N45" s="170"/>
      <c r="O45" s="173"/>
      <c r="P45" s="170"/>
      <c r="Q45" s="170"/>
      <c r="R45" s="170"/>
      <c r="S45" s="194"/>
      <c r="T45" s="194"/>
      <c r="U45" s="195"/>
      <c r="V45" s="46"/>
      <c r="W45" s="185"/>
      <c r="X45" s="157"/>
      <c r="Y45" s="157"/>
      <c r="Z45" s="150"/>
      <c r="AA45" s="150"/>
      <c r="AB45" s="150"/>
      <c r="AC45" s="157"/>
      <c r="AD45" s="150"/>
      <c r="AE45" s="150"/>
      <c r="AF45" s="150"/>
      <c r="AG45" s="157"/>
      <c r="AH45" s="181"/>
      <c r="AI45" s="150" t="s">
        <v>207</v>
      </c>
      <c r="AJ45" s="150"/>
      <c r="AK45" s="150"/>
      <c r="AL45" s="188">
        <f>PRODUCT(AM33)</f>
        <v>0.3125</v>
      </c>
      <c r="AM45" s="188">
        <v>0</v>
      </c>
      <c r="AN45" s="188">
        <f>PRODUCT(AL45-AM45)</f>
        <v>0.3125</v>
      </c>
      <c r="AO45" s="149"/>
      <c r="AP45" s="150"/>
      <c r="AQ45" s="151"/>
      <c r="AR45" s="21"/>
      <c r="AS45" s="21"/>
    </row>
    <row r="46" spans="1:45" ht="15" customHeight="1" x14ac:dyDescent="0.2">
      <c r="A46" s="102"/>
      <c r="B46" s="158">
        <v>3506</v>
      </c>
      <c r="C46" s="186" t="s">
        <v>519</v>
      </c>
      <c r="D46" s="150"/>
      <c r="E46" s="75"/>
      <c r="F46" s="75"/>
      <c r="G46" s="75"/>
      <c r="H46" s="180"/>
      <c r="I46" s="180"/>
      <c r="J46" s="180"/>
      <c r="K46" s="181"/>
      <c r="L46" s="46"/>
      <c r="M46" s="158"/>
      <c r="N46" s="75"/>
      <c r="O46" s="75"/>
      <c r="P46" s="75"/>
      <c r="Q46" s="75"/>
      <c r="R46" s="75"/>
      <c r="S46" s="75"/>
      <c r="T46" s="182"/>
      <c r="U46" s="165"/>
      <c r="V46" s="46"/>
      <c r="W46" s="185"/>
      <c r="X46" s="157"/>
      <c r="Y46" s="157"/>
      <c r="Z46" s="150"/>
      <c r="AA46" s="150"/>
      <c r="AB46" s="150"/>
      <c r="AC46" s="157"/>
      <c r="AD46" s="150"/>
      <c r="AE46" s="150"/>
      <c r="AF46" s="150"/>
      <c r="AG46" s="157"/>
      <c r="AH46" s="181"/>
      <c r="AI46" s="150" t="s">
        <v>208</v>
      </c>
      <c r="AJ46" s="150"/>
      <c r="AK46" s="150"/>
      <c r="AL46" s="188">
        <f>PRODUCT(AM36)</f>
        <v>1.1875</v>
      </c>
      <c r="AM46" s="188">
        <v>0</v>
      </c>
      <c r="AN46" s="188">
        <f t="shared" ref="AN46:AN48" si="7">PRODUCT(AL46-AM46)</f>
        <v>1.1875</v>
      </c>
      <c r="AO46" s="149"/>
      <c r="AP46" s="150"/>
      <c r="AQ46" s="151"/>
      <c r="AR46" s="21"/>
      <c r="AS46" s="21"/>
    </row>
    <row r="47" spans="1:45" ht="15" customHeight="1" x14ac:dyDescent="0.2">
      <c r="A47" s="102"/>
      <c r="B47" s="179"/>
      <c r="C47" s="75"/>
      <c r="D47" s="150"/>
      <c r="E47" s="75"/>
      <c r="F47" s="75"/>
      <c r="G47" s="75"/>
      <c r="H47" s="180"/>
      <c r="I47" s="180"/>
      <c r="J47" s="180"/>
      <c r="K47" s="181"/>
      <c r="L47" s="46"/>
      <c r="M47" s="158"/>
      <c r="N47" s="75"/>
      <c r="O47" s="75"/>
      <c r="P47" s="75"/>
      <c r="Q47" s="75"/>
      <c r="R47" s="75"/>
      <c r="S47" s="75"/>
      <c r="T47" s="182"/>
      <c r="U47" s="165"/>
      <c r="V47" s="46"/>
      <c r="W47" s="185"/>
      <c r="X47" s="157"/>
      <c r="Y47" s="157"/>
      <c r="Z47" s="150"/>
      <c r="AA47" s="150"/>
      <c r="AB47" s="150"/>
      <c r="AC47" s="157"/>
      <c r="AD47" s="150"/>
      <c r="AE47" s="150"/>
      <c r="AF47" s="150"/>
      <c r="AG47" s="157"/>
      <c r="AH47" s="181"/>
      <c r="AI47" s="150" t="s">
        <v>206</v>
      </c>
      <c r="AJ47" s="150"/>
      <c r="AK47" s="150"/>
      <c r="AL47" s="188">
        <f>PRODUCT(AM39)</f>
        <v>0.5714285714285714</v>
      </c>
      <c r="AM47" s="188">
        <v>0</v>
      </c>
      <c r="AN47" s="188">
        <f t="shared" si="7"/>
        <v>0.5714285714285714</v>
      </c>
      <c r="AO47" s="149"/>
      <c r="AP47" s="150"/>
      <c r="AQ47" s="151"/>
      <c r="AR47" s="21"/>
      <c r="AS47" s="21"/>
    </row>
    <row r="48" spans="1:45" ht="15" customHeight="1" x14ac:dyDescent="0.2">
      <c r="A48" s="102"/>
      <c r="B48" s="169" t="s">
        <v>138</v>
      </c>
      <c r="C48" s="170"/>
      <c r="D48" s="173"/>
      <c r="E48" s="170"/>
      <c r="F48" s="170"/>
      <c r="G48" s="170"/>
      <c r="H48" s="194"/>
      <c r="I48" s="194"/>
      <c r="J48" s="194"/>
      <c r="K48" s="195"/>
      <c r="L48" s="46"/>
      <c r="M48" s="158"/>
      <c r="N48" s="75"/>
      <c r="O48" s="75"/>
      <c r="P48" s="75"/>
      <c r="Q48" s="75"/>
      <c r="R48" s="75"/>
      <c r="S48" s="75"/>
      <c r="T48" s="182"/>
      <c r="U48" s="165"/>
      <c r="V48" s="46"/>
      <c r="W48" s="185"/>
      <c r="X48" s="157"/>
      <c r="Y48" s="157"/>
      <c r="Z48" s="150"/>
      <c r="AA48" s="150"/>
      <c r="AB48" s="150"/>
      <c r="AC48" s="157"/>
      <c r="AD48" s="150"/>
      <c r="AE48" s="150"/>
      <c r="AF48" s="150"/>
      <c r="AG48" s="157"/>
      <c r="AH48" s="181"/>
      <c r="AI48" s="148" t="s">
        <v>7</v>
      </c>
      <c r="AJ48" s="150"/>
      <c r="AK48" s="150"/>
      <c r="AL48" s="188">
        <f>PRODUCT(AM42)</f>
        <v>0.6733668341708543</v>
      </c>
      <c r="AM48" s="188">
        <v>0</v>
      </c>
      <c r="AN48" s="188">
        <f t="shared" si="7"/>
        <v>0.6733668341708543</v>
      </c>
      <c r="AO48" s="149"/>
      <c r="AP48" s="150"/>
      <c r="AQ48" s="151"/>
      <c r="AR48" s="21"/>
      <c r="AS48" s="21"/>
    </row>
    <row r="49" spans="1:45" ht="15" customHeight="1" x14ac:dyDescent="0.2">
      <c r="A49" s="102"/>
      <c r="B49" s="158">
        <v>3329</v>
      </c>
      <c r="C49" s="150" t="s">
        <v>520</v>
      </c>
      <c r="D49" s="150"/>
      <c r="E49" s="75"/>
      <c r="F49" s="75"/>
      <c r="G49" s="75"/>
      <c r="H49" s="180"/>
      <c r="I49" s="180"/>
      <c r="J49" s="180"/>
      <c r="K49" s="181"/>
      <c r="L49" s="46"/>
      <c r="M49" s="158"/>
      <c r="N49" s="75"/>
      <c r="O49" s="75"/>
      <c r="P49" s="75"/>
      <c r="Q49" s="75"/>
      <c r="R49" s="75"/>
      <c r="S49" s="75"/>
      <c r="T49" s="182"/>
      <c r="U49" s="165"/>
      <c r="V49" s="46"/>
      <c r="W49" s="185"/>
      <c r="X49" s="157"/>
      <c r="Y49" s="157"/>
      <c r="Z49" s="150"/>
      <c r="AA49" s="150"/>
      <c r="AB49" s="150"/>
      <c r="AC49" s="157"/>
      <c r="AD49" s="150"/>
      <c r="AE49" s="150"/>
      <c r="AF49" s="150"/>
      <c r="AG49" s="157"/>
      <c r="AH49" s="181"/>
      <c r="AI49" s="148"/>
      <c r="AJ49" s="150"/>
      <c r="AK49" s="150"/>
      <c r="AL49" s="188"/>
      <c r="AM49" s="188"/>
      <c r="AN49" s="188"/>
      <c r="AO49" s="149"/>
      <c r="AP49" s="150"/>
      <c r="AQ49" s="151"/>
      <c r="AR49" s="21"/>
      <c r="AS49" s="21"/>
    </row>
    <row r="50" spans="1:45" ht="15" customHeight="1" x14ac:dyDescent="0.2">
      <c r="A50" s="102"/>
      <c r="B50" s="158"/>
      <c r="C50" s="157"/>
      <c r="D50" s="150"/>
      <c r="E50" s="75"/>
      <c r="F50" s="75"/>
      <c r="G50" s="75"/>
      <c r="H50" s="180"/>
      <c r="I50" s="180"/>
      <c r="J50" s="180"/>
      <c r="K50" s="181"/>
      <c r="L50" s="46"/>
      <c r="M50" s="158"/>
      <c r="N50" s="75"/>
      <c r="O50" s="75"/>
      <c r="P50" s="75"/>
      <c r="Q50" s="75"/>
      <c r="R50" s="75"/>
      <c r="S50" s="75"/>
      <c r="T50" s="182"/>
      <c r="U50" s="165"/>
      <c r="V50" s="46"/>
      <c r="W50" s="185"/>
      <c r="X50" s="157"/>
      <c r="Y50" s="157"/>
      <c r="Z50" s="150"/>
      <c r="AA50" s="150"/>
      <c r="AB50" s="150"/>
      <c r="AC50" s="157"/>
      <c r="AD50" s="150"/>
      <c r="AE50" s="150"/>
      <c r="AF50" s="150"/>
      <c r="AG50" s="157"/>
      <c r="AH50" s="181"/>
      <c r="AI50" s="192" t="s">
        <v>137</v>
      </c>
      <c r="AJ50" s="176"/>
      <c r="AK50" s="176"/>
      <c r="AL50" s="177" t="s">
        <v>131</v>
      </c>
      <c r="AM50" s="177" t="s">
        <v>132</v>
      </c>
      <c r="AN50" s="177" t="s">
        <v>133</v>
      </c>
      <c r="AO50" s="177"/>
      <c r="AP50" s="173"/>
      <c r="AQ50" s="178"/>
      <c r="AR50" s="21"/>
      <c r="AS50" s="21"/>
    </row>
    <row r="51" spans="1:45" ht="15" customHeight="1" x14ac:dyDescent="0.2">
      <c r="A51" s="102"/>
      <c r="B51" s="197" t="s">
        <v>139</v>
      </c>
      <c r="C51" s="176" t="s">
        <v>140</v>
      </c>
      <c r="D51" s="176"/>
      <c r="E51" s="170" t="s">
        <v>3</v>
      </c>
      <c r="F51" s="170"/>
      <c r="G51" s="170" t="s">
        <v>141</v>
      </c>
      <c r="H51" s="194"/>
      <c r="I51" s="198" t="s">
        <v>142</v>
      </c>
      <c r="J51" s="194"/>
      <c r="K51" s="195"/>
      <c r="L51" s="46"/>
      <c r="M51" s="158"/>
      <c r="N51" s="75"/>
      <c r="O51" s="75"/>
      <c r="P51" s="75"/>
      <c r="Q51" s="75"/>
      <c r="R51" s="75"/>
      <c r="S51" s="75"/>
      <c r="T51" s="182"/>
      <c r="U51" s="165"/>
      <c r="V51" s="46"/>
      <c r="W51" s="185"/>
      <c r="X51" s="157"/>
      <c r="Y51" s="157"/>
      <c r="Z51" s="150"/>
      <c r="AA51" s="150"/>
      <c r="AB51" s="150"/>
      <c r="AC51" s="157"/>
      <c r="AD51" s="150"/>
      <c r="AE51" s="150"/>
      <c r="AF51" s="150"/>
      <c r="AG51" s="157"/>
      <c r="AH51" s="181"/>
      <c r="AI51" s="150" t="s">
        <v>207</v>
      </c>
      <c r="AJ51" s="150"/>
      <c r="AK51" s="150"/>
      <c r="AL51" s="188">
        <f>PRODUCT(AN33)</f>
        <v>0.6517857142857143</v>
      </c>
      <c r="AM51" s="188">
        <f>PRODUCT(AN59)</f>
        <v>0.66666666666666663</v>
      </c>
      <c r="AN51" s="188">
        <f>PRODUCT(AL51-AM51)</f>
        <v>-1.4880952380952328E-2</v>
      </c>
      <c r="AO51" s="149"/>
      <c r="AP51" s="150"/>
      <c r="AQ51" s="151"/>
      <c r="AR51" s="21"/>
      <c r="AS51" s="21"/>
    </row>
    <row r="52" spans="1:45" ht="15" customHeight="1" x14ac:dyDescent="0.2">
      <c r="A52" s="102"/>
      <c r="B52" s="199"/>
      <c r="C52" s="200" t="s">
        <v>518</v>
      </c>
      <c r="D52" s="75"/>
      <c r="E52" s="75">
        <v>208</v>
      </c>
      <c r="F52" s="75"/>
      <c r="G52" s="75">
        <v>1227</v>
      </c>
      <c r="H52" s="75"/>
      <c r="I52" s="180"/>
      <c r="J52" s="180"/>
      <c r="K52" s="181"/>
      <c r="L52" s="46"/>
      <c r="M52" s="158"/>
      <c r="N52" s="75"/>
      <c r="O52" s="75"/>
      <c r="P52" s="75"/>
      <c r="Q52" s="75"/>
      <c r="R52" s="75"/>
      <c r="S52" s="75"/>
      <c r="T52" s="182"/>
      <c r="U52" s="165"/>
      <c r="V52" s="46"/>
      <c r="W52" s="185"/>
      <c r="X52" s="157"/>
      <c r="Y52" s="157"/>
      <c r="Z52" s="150"/>
      <c r="AA52" s="150"/>
      <c r="AB52" s="150"/>
      <c r="AC52" s="157"/>
      <c r="AD52" s="150"/>
      <c r="AE52" s="150"/>
      <c r="AF52" s="150"/>
      <c r="AG52" s="157"/>
      <c r="AH52" s="181"/>
      <c r="AI52" s="150" t="s">
        <v>208</v>
      </c>
      <c r="AJ52" s="150"/>
      <c r="AK52" s="150"/>
      <c r="AL52" s="188">
        <f>PRODUCT(AN36)</f>
        <v>0.6</v>
      </c>
      <c r="AM52" s="188">
        <v>0</v>
      </c>
      <c r="AN52" s="188">
        <f t="shared" ref="AN52:AN54" si="8">PRODUCT(AL52-AM52)</f>
        <v>0.6</v>
      </c>
      <c r="AO52" s="149"/>
      <c r="AP52" s="150"/>
      <c r="AQ52" s="151"/>
      <c r="AR52" s="21"/>
      <c r="AS52" s="21"/>
    </row>
    <row r="53" spans="1:45" ht="15" customHeight="1" x14ac:dyDescent="0.2">
      <c r="A53" s="102"/>
      <c r="B53" s="199"/>
      <c r="C53" s="200"/>
      <c r="D53" s="75"/>
      <c r="E53" s="75"/>
      <c r="F53" s="75"/>
      <c r="G53" s="75"/>
      <c r="H53" s="75"/>
      <c r="I53" s="180"/>
      <c r="J53" s="180"/>
      <c r="K53" s="181"/>
      <c r="L53" s="46"/>
      <c r="M53" s="158"/>
      <c r="N53" s="75"/>
      <c r="O53" s="75"/>
      <c r="P53" s="75"/>
      <c r="Q53" s="75"/>
      <c r="R53" s="75"/>
      <c r="S53" s="75"/>
      <c r="T53" s="182"/>
      <c r="U53" s="165"/>
      <c r="V53" s="46"/>
      <c r="W53" s="185"/>
      <c r="X53" s="157"/>
      <c r="Y53" s="157"/>
      <c r="Z53" s="150"/>
      <c r="AA53" s="150"/>
      <c r="AB53" s="150"/>
      <c r="AC53" s="157"/>
      <c r="AD53" s="150"/>
      <c r="AE53" s="150"/>
      <c r="AF53" s="150"/>
      <c r="AG53" s="157"/>
      <c r="AH53" s="181"/>
      <c r="AI53" s="150" t="s">
        <v>206</v>
      </c>
      <c r="AJ53" s="150"/>
      <c r="AK53" s="150"/>
      <c r="AL53" s="188">
        <f>PRODUCT(AN39)</f>
        <v>0.42857142857142855</v>
      </c>
      <c r="AM53" s="188">
        <v>0</v>
      </c>
      <c r="AN53" s="188">
        <f t="shared" si="8"/>
        <v>0.42857142857142855</v>
      </c>
      <c r="AO53" s="149"/>
      <c r="AP53" s="150"/>
      <c r="AQ53" s="151"/>
      <c r="AR53" s="21"/>
      <c r="AS53" s="21"/>
    </row>
    <row r="54" spans="1:45" ht="15" customHeight="1" x14ac:dyDescent="0.2">
      <c r="A54" s="102"/>
      <c r="B54" s="199"/>
      <c r="C54" s="200"/>
      <c r="D54" s="75"/>
      <c r="E54" s="75"/>
      <c r="F54" s="75"/>
      <c r="G54" s="75"/>
      <c r="H54" s="75"/>
      <c r="I54" s="180"/>
      <c r="J54" s="180"/>
      <c r="K54" s="181"/>
      <c r="L54" s="46"/>
      <c r="M54" s="158"/>
      <c r="N54" s="75"/>
      <c r="O54" s="75"/>
      <c r="P54" s="75"/>
      <c r="Q54" s="75"/>
      <c r="R54" s="75"/>
      <c r="S54" s="75"/>
      <c r="T54" s="182"/>
      <c r="U54" s="165"/>
      <c r="V54" s="46"/>
      <c r="W54" s="185"/>
      <c r="X54" s="157"/>
      <c r="Y54" s="157"/>
      <c r="Z54" s="150"/>
      <c r="AA54" s="150"/>
      <c r="AB54" s="150"/>
      <c r="AC54" s="157"/>
      <c r="AD54" s="150"/>
      <c r="AE54" s="150"/>
      <c r="AF54" s="150"/>
      <c r="AG54" s="157"/>
      <c r="AH54" s="181"/>
      <c r="AI54" s="148" t="s">
        <v>7</v>
      </c>
      <c r="AJ54" s="150"/>
      <c r="AK54" s="150"/>
      <c r="AL54" s="188">
        <f>PRODUCT(AN42)</f>
        <v>0.62311557788944727</v>
      </c>
      <c r="AM54" s="188">
        <v>0.67</v>
      </c>
      <c r="AN54" s="188">
        <f t="shared" si="8"/>
        <v>-4.688442211055277E-2</v>
      </c>
      <c r="AO54" s="149"/>
      <c r="AP54" s="150"/>
      <c r="AQ54" s="151"/>
      <c r="AR54" s="21"/>
      <c r="AS54" s="21"/>
    </row>
    <row r="55" spans="1:45" s="6" customFormat="1" ht="15" customHeight="1" x14ac:dyDescent="0.25">
      <c r="A55" s="7"/>
      <c r="B55" s="152"/>
      <c r="C55" s="154"/>
      <c r="D55" s="154"/>
      <c r="E55" s="154"/>
      <c r="F55" s="154"/>
      <c r="G55" s="154"/>
      <c r="H55" s="154"/>
      <c r="I55" s="154"/>
      <c r="J55" s="154"/>
      <c r="K55" s="155"/>
      <c r="L55" s="46"/>
      <c r="M55" s="152"/>
      <c r="N55" s="154"/>
      <c r="O55" s="154"/>
      <c r="P55" s="154"/>
      <c r="Q55" s="154"/>
      <c r="R55" s="154"/>
      <c r="S55" s="154"/>
      <c r="T55" s="154"/>
      <c r="U55" s="201"/>
      <c r="V55" s="46"/>
      <c r="W55" s="152"/>
      <c r="X55" s="154"/>
      <c r="Y55" s="154"/>
      <c r="Z55" s="154"/>
      <c r="AA55" s="154"/>
      <c r="AB55" s="154"/>
      <c r="AC55" s="154"/>
      <c r="AD55" s="154"/>
      <c r="AE55" s="154"/>
      <c r="AF55" s="202"/>
      <c r="AG55" s="202"/>
      <c r="AH55" s="201"/>
      <c r="AI55" s="203"/>
      <c r="AJ55" s="154"/>
      <c r="AK55" s="154"/>
      <c r="AL55" s="154"/>
      <c r="AM55" s="153"/>
      <c r="AN55" s="153"/>
      <c r="AO55" s="153"/>
      <c r="AP55" s="154"/>
      <c r="AQ55" s="155"/>
      <c r="AR55" s="42"/>
      <c r="AS55" s="47"/>
    </row>
    <row r="56" spans="1:45" s="6" customFormat="1" ht="15" customHeight="1" x14ac:dyDescent="0.25">
      <c r="A56" s="7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204"/>
      <c r="AG56" s="205"/>
      <c r="AH56" s="205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7"/>
    </row>
    <row r="57" spans="1:45" ht="15" customHeight="1" x14ac:dyDescent="0.2">
      <c r="A57" s="102"/>
      <c r="B57" s="169" t="s">
        <v>143</v>
      </c>
      <c r="C57" s="170"/>
      <c r="D57" s="170"/>
      <c r="E57" s="170"/>
      <c r="F57" s="170" t="s">
        <v>119</v>
      </c>
      <c r="G57" s="170" t="s">
        <v>3</v>
      </c>
      <c r="H57" s="170" t="s">
        <v>5</v>
      </c>
      <c r="I57" s="170" t="s">
        <v>6</v>
      </c>
      <c r="J57" s="170" t="s">
        <v>120</v>
      </c>
      <c r="K57" s="171" t="s">
        <v>17</v>
      </c>
      <c r="L57" s="42"/>
      <c r="M57" s="172" t="s">
        <v>121</v>
      </c>
      <c r="N57" s="173"/>
      <c r="O57" s="173"/>
      <c r="P57" s="170" t="s">
        <v>3</v>
      </c>
      <c r="Q57" s="170" t="s">
        <v>5</v>
      </c>
      <c r="R57" s="170" t="s">
        <v>6</v>
      </c>
      <c r="S57" s="170" t="s">
        <v>120</v>
      </c>
      <c r="T57" s="173"/>
      <c r="U57" s="171" t="s">
        <v>17</v>
      </c>
      <c r="V57" s="42"/>
      <c r="W57" s="172" t="s">
        <v>144</v>
      </c>
      <c r="X57" s="173"/>
      <c r="Y57" s="173"/>
      <c r="Z57" s="173"/>
      <c r="AA57" s="173"/>
      <c r="AB57" s="173"/>
      <c r="AC57" s="173"/>
      <c r="AD57" s="173"/>
      <c r="AE57" s="173"/>
      <c r="AF57" s="206"/>
      <c r="AG57" s="206"/>
      <c r="AH57" s="207"/>
      <c r="AI57" s="175" t="s">
        <v>123</v>
      </c>
      <c r="AJ57" s="176"/>
      <c r="AK57" s="176"/>
      <c r="AL57" s="177" t="s">
        <v>3</v>
      </c>
      <c r="AM57" s="177" t="s">
        <v>5</v>
      </c>
      <c r="AN57" s="177" t="s">
        <v>6</v>
      </c>
      <c r="AO57" s="173"/>
      <c r="AP57" s="170"/>
      <c r="AQ57" s="178"/>
      <c r="AR57" s="21"/>
      <c r="AS57" s="21"/>
    </row>
    <row r="58" spans="1:45" ht="15" customHeight="1" x14ac:dyDescent="0.2">
      <c r="A58" s="102"/>
      <c r="B58" s="179">
        <v>2015</v>
      </c>
      <c r="C58" s="75" t="s">
        <v>74</v>
      </c>
      <c r="D58" s="150" t="s">
        <v>39</v>
      </c>
      <c r="E58" s="75"/>
      <c r="F58" s="75">
        <v>24</v>
      </c>
      <c r="G58" s="75">
        <v>3</v>
      </c>
      <c r="H58" s="180">
        <v>0</v>
      </c>
      <c r="I58" s="189">
        <v>0.67</v>
      </c>
      <c r="J58" s="189">
        <v>0.67</v>
      </c>
      <c r="K58" s="190">
        <v>4.3</v>
      </c>
      <c r="L58" s="46"/>
      <c r="M58" s="158" t="s">
        <v>209</v>
      </c>
      <c r="N58" s="75"/>
      <c r="O58" s="75">
        <v>21</v>
      </c>
      <c r="P58" s="75" t="s">
        <v>229</v>
      </c>
      <c r="Q58" s="75"/>
      <c r="R58" s="75" t="s">
        <v>215</v>
      </c>
      <c r="S58" s="75" t="s">
        <v>220</v>
      </c>
      <c r="T58" s="180"/>
      <c r="U58" s="165" t="s">
        <v>224</v>
      </c>
      <c r="V58" s="46"/>
      <c r="W58" s="179"/>
      <c r="X58" s="157"/>
      <c r="Y58" s="157"/>
      <c r="Z58" s="150"/>
      <c r="AA58" s="150"/>
      <c r="AB58" s="150"/>
      <c r="AC58" s="150"/>
      <c r="AD58" s="150"/>
      <c r="AE58" s="157"/>
      <c r="AF58" s="208"/>
      <c r="AG58" s="182"/>
      <c r="AH58" s="196"/>
      <c r="AI58" s="150" t="s">
        <v>207</v>
      </c>
      <c r="AJ58" s="150"/>
      <c r="AK58" s="150"/>
      <c r="AL58" s="149">
        <v>3</v>
      </c>
      <c r="AM58" s="149">
        <v>0</v>
      </c>
      <c r="AN58" s="149">
        <v>2</v>
      </c>
      <c r="AO58" s="150"/>
      <c r="AP58" s="184"/>
      <c r="AQ58" s="151"/>
      <c r="AR58" s="21"/>
      <c r="AS58" s="21"/>
    </row>
    <row r="59" spans="1:45" ht="15" customHeight="1" x14ac:dyDescent="0.2">
      <c r="A59" s="102"/>
      <c r="B59" s="179">
        <v>2016</v>
      </c>
      <c r="C59" s="75" t="s">
        <v>75</v>
      </c>
      <c r="D59" s="150" t="s">
        <v>39</v>
      </c>
      <c r="E59" s="75"/>
      <c r="F59" s="75">
        <v>25</v>
      </c>
      <c r="G59" s="75"/>
      <c r="H59" s="180"/>
      <c r="I59" s="180"/>
      <c r="J59" s="180"/>
      <c r="K59" s="181"/>
      <c r="L59" s="46"/>
      <c r="M59" s="158" t="s">
        <v>210</v>
      </c>
      <c r="N59" s="75"/>
      <c r="O59" s="75"/>
      <c r="P59" s="75" t="s">
        <v>230</v>
      </c>
      <c r="Q59" s="75"/>
      <c r="R59" s="75" t="s">
        <v>216</v>
      </c>
      <c r="S59" s="75" t="s">
        <v>221</v>
      </c>
      <c r="T59" s="180"/>
      <c r="U59" s="165" t="s">
        <v>225</v>
      </c>
      <c r="V59" s="46"/>
      <c r="W59" s="179"/>
      <c r="X59" s="157"/>
      <c r="Y59" s="157"/>
      <c r="Z59" s="150"/>
      <c r="AA59" s="150"/>
      <c r="AB59" s="150"/>
      <c r="AC59" s="150"/>
      <c r="AD59" s="150"/>
      <c r="AE59" s="157"/>
      <c r="AF59" s="208"/>
      <c r="AG59" s="182"/>
      <c r="AH59" s="196"/>
      <c r="AI59" s="150" t="s">
        <v>129</v>
      </c>
      <c r="AJ59" s="150"/>
      <c r="AK59" s="150"/>
      <c r="AL59" s="149"/>
      <c r="AM59" s="188">
        <f>PRODUCT(AM58/AL58)</f>
        <v>0</v>
      </c>
      <c r="AN59" s="188">
        <f>PRODUCT(AN58/AL58)</f>
        <v>0.66666666666666663</v>
      </c>
      <c r="AO59" s="150"/>
      <c r="AP59" s="150"/>
      <c r="AQ59" s="151"/>
      <c r="AR59" s="21"/>
      <c r="AS59" s="21"/>
    </row>
    <row r="60" spans="1:45" ht="15" customHeight="1" x14ac:dyDescent="0.2">
      <c r="A60" s="102"/>
      <c r="B60" s="179">
        <v>2017</v>
      </c>
      <c r="C60" s="75" t="s">
        <v>76</v>
      </c>
      <c r="D60" s="150" t="s">
        <v>39</v>
      </c>
      <c r="E60" s="75"/>
      <c r="F60" s="75">
        <v>26</v>
      </c>
      <c r="G60" s="75"/>
      <c r="H60" s="180"/>
      <c r="I60" s="180"/>
      <c r="J60" s="180"/>
      <c r="K60" s="181"/>
      <c r="L60" s="46"/>
      <c r="M60" s="158" t="s">
        <v>211</v>
      </c>
      <c r="N60" s="75"/>
      <c r="O60" s="75"/>
      <c r="P60" s="75" t="s">
        <v>231</v>
      </c>
      <c r="Q60" s="75"/>
      <c r="R60" s="75" t="s">
        <v>217</v>
      </c>
      <c r="S60" s="75" t="s">
        <v>178</v>
      </c>
      <c r="T60" s="180"/>
      <c r="U60" s="165" t="s">
        <v>226</v>
      </c>
      <c r="V60" s="46"/>
      <c r="W60" s="179"/>
      <c r="X60" s="157"/>
      <c r="Y60" s="157"/>
      <c r="Z60" s="150"/>
      <c r="AA60" s="150"/>
      <c r="AB60" s="150"/>
      <c r="AC60" s="150"/>
      <c r="AD60" s="150"/>
      <c r="AE60" s="157"/>
      <c r="AF60" s="208"/>
      <c r="AG60" s="182"/>
      <c r="AH60" s="196"/>
      <c r="AI60" s="150"/>
      <c r="AJ60" s="150"/>
      <c r="AK60" s="150"/>
      <c r="AL60" s="149"/>
      <c r="AM60" s="149"/>
      <c r="AN60" s="149"/>
      <c r="AO60" s="150"/>
      <c r="AP60" s="150"/>
      <c r="AQ60" s="151"/>
      <c r="AR60" s="21"/>
      <c r="AS60" s="21"/>
    </row>
    <row r="61" spans="1:45" ht="15" customHeight="1" x14ac:dyDescent="0.2">
      <c r="A61" s="102"/>
      <c r="B61" s="179">
        <v>2018</v>
      </c>
      <c r="C61" s="75" t="s">
        <v>45</v>
      </c>
      <c r="D61" s="150" t="s">
        <v>108</v>
      </c>
      <c r="E61" s="75"/>
      <c r="F61" s="75">
        <v>27</v>
      </c>
      <c r="G61" s="75"/>
      <c r="H61" s="180"/>
      <c r="I61" s="180"/>
      <c r="J61" s="180"/>
      <c r="K61" s="181"/>
      <c r="L61" s="46"/>
      <c r="M61" s="158" t="s">
        <v>212</v>
      </c>
      <c r="N61" s="75"/>
      <c r="O61" s="75"/>
      <c r="P61" s="75" t="s">
        <v>232</v>
      </c>
      <c r="Q61" s="75"/>
      <c r="R61" s="75" t="s">
        <v>218</v>
      </c>
      <c r="S61" s="75" t="s">
        <v>222</v>
      </c>
      <c r="T61" s="180"/>
      <c r="U61" s="165" t="s">
        <v>227</v>
      </c>
      <c r="V61" s="46"/>
      <c r="W61" s="179"/>
      <c r="X61" s="157"/>
      <c r="Y61" s="157"/>
      <c r="Z61" s="150"/>
      <c r="AA61" s="150"/>
      <c r="AB61" s="150"/>
      <c r="AC61" s="150"/>
      <c r="AD61" s="150"/>
      <c r="AE61" s="157"/>
      <c r="AF61" s="208"/>
      <c r="AG61" s="182"/>
      <c r="AH61" s="196"/>
      <c r="AI61" s="150"/>
      <c r="AJ61" s="150"/>
      <c r="AK61" s="150"/>
      <c r="AL61" s="149"/>
      <c r="AM61" s="149"/>
      <c r="AN61" s="149"/>
      <c r="AO61" s="150"/>
      <c r="AP61" s="150"/>
      <c r="AQ61" s="151"/>
      <c r="AR61" s="21"/>
      <c r="AS61" s="21"/>
    </row>
    <row r="62" spans="1:45" ht="15" customHeight="1" x14ac:dyDescent="0.2">
      <c r="A62" s="102"/>
      <c r="B62" s="179">
        <v>2019</v>
      </c>
      <c r="C62" s="75" t="s">
        <v>45</v>
      </c>
      <c r="D62" s="150" t="s">
        <v>108</v>
      </c>
      <c r="E62" s="75"/>
      <c r="F62" s="75">
        <v>28</v>
      </c>
      <c r="G62" s="75"/>
      <c r="H62" s="180"/>
      <c r="I62" s="180"/>
      <c r="J62" s="180"/>
      <c r="K62" s="181"/>
      <c r="L62" s="46"/>
      <c r="M62" s="158" t="s">
        <v>213</v>
      </c>
      <c r="N62" s="75"/>
      <c r="O62" s="75">
        <v>21</v>
      </c>
      <c r="P62" s="75" t="s">
        <v>233</v>
      </c>
      <c r="Q62" s="75"/>
      <c r="R62" s="75" t="s">
        <v>219</v>
      </c>
      <c r="S62" s="75" t="s">
        <v>223</v>
      </c>
      <c r="T62" s="180"/>
      <c r="U62" s="165" t="s">
        <v>228</v>
      </c>
      <c r="V62" s="46"/>
      <c r="W62" s="179"/>
      <c r="X62" s="157"/>
      <c r="Y62" s="157"/>
      <c r="Z62" s="150"/>
      <c r="AA62" s="150"/>
      <c r="AB62" s="150"/>
      <c r="AC62" s="150"/>
      <c r="AD62" s="150"/>
      <c r="AE62" s="157"/>
      <c r="AF62" s="208"/>
      <c r="AG62" s="182"/>
      <c r="AH62" s="196"/>
      <c r="AI62" s="150"/>
      <c r="AJ62" s="150"/>
      <c r="AK62" s="150"/>
      <c r="AL62" s="149"/>
      <c r="AM62" s="149"/>
      <c r="AN62" s="149"/>
      <c r="AO62" s="150"/>
      <c r="AP62" s="150"/>
      <c r="AQ62" s="151"/>
      <c r="AR62" s="21"/>
      <c r="AS62" s="21"/>
    </row>
    <row r="63" spans="1:45" ht="15" customHeight="1" x14ac:dyDescent="0.2">
      <c r="A63" s="102"/>
      <c r="B63" s="179">
        <v>2020</v>
      </c>
      <c r="C63" s="75" t="s">
        <v>117</v>
      </c>
      <c r="D63" s="150" t="s">
        <v>108</v>
      </c>
      <c r="E63" s="75"/>
      <c r="F63" s="75">
        <v>29</v>
      </c>
      <c r="G63" s="75"/>
      <c r="H63" s="180"/>
      <c r="I63" s="180"/>
      <c r="J63" s="180"/>
      <c r="K63" s="181"/>
      <c r="L63" s="46"/>
      <c r="M63" s="158" t="s">
        <v>214</v>
      </c>
      <c r="N63" s="75"/>
      <c r="O63" s="75"/>
      <c r="P63" s="75"/>
      <c r="Q63" s="75"/>
      <c r="R63" s="75"/>
      <c r="S63" s="75"/>
      <c r="T63" s="180"/>
      <c r="U63" s="165"/>
      <c r="V63" s="46"/>
      <c r="W63" s="179"/>
      <c r="X63" s="157"/>
      <c r="Y63" s="157"/>
      <c r="Z63" s="150"/>
      <c r="AA63" s="150"/>
      <c r="AB63" s="150"/>
      <c r="AC63" s="150"/>
      <c r="AD63" s="150"/>
      <c r="AE63" s="157"/>
      <c r="AF63" s="208"/>
      <c r="AG63" s="182"/>
      <c r="AH63" s="196"/>
      <c r="AI63" s="150"/>
      <c r="AJ63" s="150"/>
      <c r="AK63" s="150"/>
      <c r="AL63" s="149"/>
      <c r="AM63" s="149"/>
      <c r="AN63" s="149"/>
      <c r="AO63" s="150"/>
      <c r="AP63" s="150"/>
      <c r="AQ63" s="151"/>
      <c r="AR63" s="21"/>
      <c r="AS63" s="21"/>
    </row>
    <row r="64" spans="1:45" s="6" customFormat="1" ht="15" customHeight="1" x14ac:dyDescent="0.25">
      <c r="A64" s="7"/>
      <c r="B64" s="152"/>
      <c r="C64" s="154"/>
      <c r="D64" s="154"/>
      <c r="E64" s="154"/>
      <c r="F64" s="154"/>
      <c r="G64" s="154"/>
      <c r="H64" s="154"/>
      <c r="I64" s="154"/>
      <c r="J64" s="154"/>
      <c r="K64" s="155"/>
      <c r="L64" s="46"/>
      <c r="M64" s="152"/>
      <c r="N64" s="154"/>
      <c r="O64" s="154"/>
      <c r="P64" s="154"/>
      <c r="Q64" s="154"/>
      <c r="R64" s="154"/>
      <c r="S64" s="154"/>
      <c r="T64" s="154"/>
      <c r="U64" s="201"/>
      <c r="V64" s="46"/>
      <c r="W64" s="152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5"/>
      <c r="AI64" s="154"/>
      <c r="AJ64" s="154"/>
      <c r="AK64" s="154"/>
      <c r="AL64" s="154"/>
      <c r="AM64" s="154"/>
      <c r="AN64" s="154"/>
      <c r="AO64" s="154"/>
      <c r="AP64" s="154"/>
      <c r="AQ64" s="155"/>
      <c r="AR64" s="42"/>
      <c r="AS64" s="47"/>
    </row>
    <row r="65" spans="1:45" s="6" customFormat="1" ht="15" customHeight="1" x14ac:dyDescent="0.25">
      <c r="A65" s="7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21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7"/>
    </row>
    <row r="66" spans="1:45" s="6" customFormat="1" ht="15" customHeight="1" x14ac:dyDescent="0.25">
      <c r="A66" s="7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21"/>
      <c r="AM66" s="21"/>
      <c r="AN66" s="21"/>
      <c r="AO66" s="42"/>
      <c r="AP66" s="42"/>
      <c r="AQ66" s="42"/>
      <c r="AR66" s="47"/>
      <c r="AS66" s="47"/>
    </row>
    <row r="67" spans="1:45" s="6" customFormat="1" ht="15" customHeight="1" x14ac:dyDescent="0.25">
      <c r="A67" s="7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21"/>
      <c r="AM67" s="21"/>
      <c r="AN67" s="21"/>
      <c r="AO67" s="42"/>
      <c r="AP67" s="42"/>
      <c r="AQ67" s="42"/>
      <c r="AR67" s="47"/>
      <c r="AS67" s="47"/>
    </row>
    <row r="68" spans="1:45" s="6" customFormat="1" ht="15" customHeight="1" x14ac:dyDescent="0.25">
      <c r="A68" s="7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21"/>
      <c r="AM68" s="21"/>
      <c r="AN68" s="21"/>
      <c r="AO68" s="42"/>
      <c r="AP68" s="42"/>
      <c r="AQ68" s="42"/>
      <c r="AR68" s="47"/>
      <c r="AS68" s="47"/>
    </row>
    <row r="69" spans="1:45" s="6" customFormat="1" ht="15" customHeight="1" x14ac:dyDescent="0.25">
      <c r="A69" s="7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21"/>
      <c r="AM69" s="21"/>
      <c r="AN69" s="21"/>
      <c r="AO69" s="42"/>
      <c r="AP69" s="42"/>
      <c r="AQ69" s="42"/>
      <c r="AR69" s="47"/>
      <c r="AS69" s="47"/>
    </row>
    <row r="70" spans="1:45" s="6" customFormat="1" ht="15" customHeight="1" x14ac:dyDescent="0.25">
      <c r="A70" s="7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21"/>
      <c r="AM70" s="21"/>
      <c r="AN70" s="21"/>
      <c r="AO70" s="42"/>
      <c r="AP70" s="42"/>
      <c r="AQ70" s="42"/>
      <c r="AR70" s="47"/>
      <c r="AS70" s="47"/>
    </row>
    <row r="71" spans="1:45" s="6" customFormat="1" ht="15" customHeight="1" x14ac:dyDescent="0.25">
      <c r="A71" s="7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21"/>
      <c r="AM71" s="21"/>
      <c r="AN71" s="21"/>
      <c r="AO71" s="42"/>
      <c r="AP71" s="42"/>
      <c r="AQ71" s="42"/>
      <c r="AR71" s="47"/>
      <c r="AS71" s="47"/>
    </row>
    <row r="72" spans="1:45" s="6" customFormat="1" ht="15" customHeight="1" x14ac:dyDescent="0.25">
      <c r="A72" s="7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21"/>
      <c r="AM72" s="21"/>
      <c r="AN72" s="21"/>
      <c r="AO72" s="42"/>
      <c r="AP72" s="42"/>
      <c r="AQ72" s="42"/>
      <c r="AR72" s="47"/>
      <c r="AS72" s="47"/>
    </row>
    <row r="73" spans="1:45" s="6" customFormat="1" ht="15" customHeight="1" x14ac:dyDescent="0.25">
      <c r="A73" s="7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21"/>
      <c r="AM73" s="21"/>
      <c r="AN73" s="21"/>
      <c r="AO73" s="42"/>
      <c r="AP73" s="42"/>
      <c r="AQ73" s="42"/>
      <c r="AR73" s="47"/>
      <c r="AS73" s="47"/>
    </row>
    <row r="74" spans="1:45" s="6" customFormat="1" ht="15" customHeight="1" x14ac:dyDescent="0.25">
      <c r="A74" s="7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21"/>
      <c r="AM74" s="21"/>
      <c r="AN74" s="21"/>
      <c r="AO74" s="42"/>
      <c r="AP74" s="42"/>
      <c r="AQ74" s="42"/>
      <c r="AR74" s="47"/>
      <c r="AS74" s="47"/>
    </row>
    <row r="75" spans="1:45" s="6" customFormat="1" ht="15" customHeight="1" x14ac:dyDescent="0.25">
      <c r="A75" s="7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6"/>
      <c r="AA75" s="42"/>
      <c r="AB75" s="42"/>
      <c r="AC75" s="42"/>
      <c r="AD75" s="42"/>
      <c r="AE75" s="42"/>
      <c r="AF75" s="46"/>
      <c r="AG75" s="42"/>
      <c r="AH75" s="42"/>
      <c r="AI75" s="42"/>
      <c r="AJ75" s="42"/>
      <c r="AK75" s="42"/>
      <c r="AL75" s="21"/>
      <c r="AM75" s="21"/>
      <c r="AN75" s="21"/>
      <c r="AO75" s="42"/>
      <c r="AP75" s="42"/>
      <c r="AQ75" s="42"/>
      <c r="AR75" s="47"/>
      <c r="AS75" s="98"/>
    </row>
    <row r="76" spans="1:45" s="6" customFormat="1" ht="15" customHeight="1" x14ac:dyDescent="0.25">
      <c r="A76" s="7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6"/>
      <c r="AA76" s="42"/>
      <c r="AB76" s="42"/>
      <c r="AC76" s="42"/>
      <c r="AD76" s="42"/>
      <c r="AE76" s="42"/>
      <c r="AF76" s="46"/>
      <c r="AG76" s="42"/>
      <c r="AH76" s="42"/>
      <c r="AI76" s="42"/>
      <c r="AJ76" s="42"/>
      <c r="AK76" s="42"/>
      <c r="AL76" s="21"/>
      <c r="AM76" s="21"/>
      <c r="AN76" s="21"/>
      <c r="AO76" s="42"/>
      <c r="AP76" s="42"/>
      <c r="AQ76" s="42"/>
      <c r="AR76" s="47"/>
      <c r="AS76" s="98"/>
    </row>
    <row r="77" spans="1:45" s="6" customFormat="1" ht="15" customHeight="1" x14ac:dyDescent="0.25">
      <c r="A77" s="7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6"/>
      <c r="AA77" s="42"/>
      <c r="AB77" s="42"/>
      <c r="AC77" s="42"/>
      <c r="AD77" s="42"/>
      <c r="AE77" s="42"/>
      <c r="AF77" s="46"/>
      <c r="AG77" s="42"/>
      <c r="AH77" s="42"/>
      <c r="AI77" s="42"/>
      <c r="AJ77" s="42"/>
      <c r="AK77" s="42"/>
      <c r="AL77" s="21"/>
      <c r="AM77" s="21"/>
      <c r="AN77" s="21"/>
      <c r="AO77" s="42"/>
      <c r="AP77" s="42"/>
      <c r="AQ77" s="42"/>
      <c r="AR77" s="47"/>
      <c r="AS77" s="98"/>
    </row>
    <row r="78" spans="1:45" s="6" customFormat="1" ht="15" customHeight="1" x14ac:dyDescent="0.25">
      <c r="A78" s="7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6"/>
      <c r="AA78" s="42"/>
      <c r="AB78" s="42"/>
      <c r="AC78" s="42"/>
      <c r="AD78" s="42"/>
      <c r="AE78" s="42"/>
      <c r="AF78" s="46"/>
      <c r="AG78" s="42"/>
      <c r="AH78" s="42"/>
      <c r="AI78" s="42"/>
      <c r="AJ78" s="42"/>
      <c r="AK78" s="42"/>
      <c r="AL78" s="21"/>
      <c r="AM78" s="21"/>
      <c r="AN78" s="21"/>
      <c r="AO78" s="42"/>
      <c r="AP78" s="42"/>
      <c r="AQ78" s="42"/>
      <c r="AR78" s="47"/>
      <c r="AS78" s="98"/>
    </row>
    <row r="79" spans="1:45" s="6" customFormat="1" ht="15" customHeight="1" x14ac:dyDescent="0.25">
      <c r="A79" s="7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6"/>
      <c r="AA79" s="42"/>
      <c r="AB79" s="42"/>
      <c r="AC79" s="42"/>
      <c r="AD79" s="42"/>
      <c r="AE79" s="42"/>
      <c r="AF79" s="46"/>
      <c r="AG79" s="42"/>
      <c r="AH79" s="42"/>
      <c r="AI79" s="42"/>
      <c r="AJ79" s="42"/>
      <c r="AK79" s="42"/>
      <c r="AL79" s="21"/>
      <c r="AM79" s="21"/>
      <c r="AN79" s="21"/>
      <c r="AO79" s="42"/>
      <c r="AP79" s="42"/>
      <c r="AQ79" s="42"/>
      <c r="AR79" s="47"/>
      <c r="AS79" s="98"/>
    </row>
    <row r="80" spans="1:45" s="6" customFormat="1" ht="15" customHeight="1" x14ac:dyDescent="0.25">
      <c r="A80" s="7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6"/>
      <c r="AA80" s="42"/>
      <c r="AB80" s="42"/>
      <c r="AC80" s="42"/>
      <c r="AD80" s="42"/>
      <c r="AE80" s="42"/>
      <c r="AF80" s="46"/>
      <c r="AG80" s="42"/>
      <c r="AH80" s="42"/>
      <c r="AI80" s="42"/>
      <c r="AJ80" s="42"/>
      <c r="AK80" s="42"/>
      <c r="AL80" s="21"/>
      <c r="AM80" s="21"/>
      <c r="AN80" s="21"/>
      <c r="AO80" s="42"/>
      <c r="AP80" s="42"/>
      <c r="AQ80" s="42"/>
      <c r="AR80" s="47"/>
      <c r="AS80" s="98"/>
    </row>
    <row r="81" spans="1:45" s="6" customFormat="1" ht="15" customHeight="1" x14ac:dyDescent="0.25">
      <c r="A81" s="7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6"/>
      <c r="AA81" s="42"/>
      <c r="AB81" s="42"/>
      <c r="AC81" s="42"/>
      <c r="AD81" s="42"/>
      <c r="AE81" s="42"/>
      <c r="AF81" s="46"/>
      <c r="AG81" s="42"/>
      <c r="AH81" s="42"/>
      <c r="AI81" s="42"/>
      <c r="AJ81" s="42"/>
      <c r="AK81" s="42"/>
      <c r="AL81" s="21"/>
      <c r="AM81" s="21"/>
      <c r="AN81" s="21"/>
      <c r="AO81" s="42"/>
      <c r="AP81" s="42"/>
      <c r="AQ81" s="42"/>
      <c r="AR81" s="47"/>
      <c r="AS81" s="98"/>
    </row>
    <row r="82" spans="1:45" s="6" customFormat="1" ht="15" customHeight="1" x14ac:dyDescent="0.25">
      <c r="A82" s="7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6"/>
      <c r="AA82" s="42"/>
      <c r="AB82" s="42"/>
      <c r="AC82" s="42"/>
      <c r="AD82" s="42"/>
      <c r="AE82" s="42"/>
      <c r="AF82" s="46"/>
      <c r="AG82" s="42"/>
      <c r="AH82" s="42"/>
      <c r="AI82" s="42"/>
      <c r="AJ82" s="42"/>
      <c r="AK82" s="42"/>
      <c r="AL82" s="21"/>
      <c r="AM82" s="21"/>
      <c r="AN82" s="21"/>
      <c r="AO82" s="42"/>
      <c r="AP82" s="42"/>
      <c r="AQ82" s="42"/>
      <c r="AR82" s="47"/>
      <c r="AS82" s="98"/>
    </row>
    <row r="83" spans="1:45" s="6" customFormat="1" ht="15" customHeight="1" x14ac:dyDescent="0.25">
      <c r="A83" s="7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6"/>
      <c r="AA83" s="42"/>
      <c r="AB83" s="42"/>
      <c r="AC83" s="42"/>
      <c r="AD83" s="42"/>
      <c r="AE83" s="42"/>
      <c r="AF83" s="46"/>
      <c r="AG83" s="42"/>
      <c r="AH83" s="42"/>
      <c r="AI83" s="42"/>
      <c r="AJ83" s="42"/>
      <c r="AK83" s="42"/>
      <c r="AL83" s="21"/>
      <c r="AM83" s="21"/>
      <c r="AN83" s="21"/>
      <c r="AO83" s="42"/>
      <c r="AP83" s="42"/>
      <c r="AQ83" s="42"/>
      <c r="AR83" s="47"/>
      <c r="AS83" s="98"/>
    </row>
    <row r="84" spans="1:45" s="6" customFormat="1" ht="15" customHeight="1" x14ac:dyDescent="0.25">
      <c r="A84" s="7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6"/>
      <c r="AA84" s="42"/>
      <c r="AB84" s="42"/>
      <c r="AC84" s="42"/>
      <c r="AD84" s="42"/>
      <c r="AE84" s="42"/>
      <c r="AF84" s="46"/>
      <c r="AG84" s="42"/>
      <c r="AH84" s="42"/>
      <c r="AI84" s="42"/>
      <c r="AJ84" s="42"/>
      <c r="AK84" s="42"/>
      <c r="AL84" s="21"/>
      <c r="AM84" s="21"/>
      <c r="AN84" s="21"/>
      <c r="AO84" s="42"/>
      <c r="AP84" s="42"/>
      <c r="AQ84" s="42"/>
      <c r="AR84" s="47"/>
      <c r="AS84" s="98"/>
    </row>
    <row r="85" spans="1:45" s="6" customFormat="1" ht="15" customHeight="1" x14ac:dyDescent="0.25">
      <c r="A85" s="7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6"/>
      <c r="AA85" s="42"/>
      <c r="AB85" s="42"/>
      <c r="AC85" s="42"/>
      <c r="AD85" s="42"/>
      <c r="AE85" s="42"/>
      <c r="AF85" s="46"/>
      <c r="AG85" s="42"/>
      <c r="AH85" s="42"/>
      <c r="AI85" s="42"/>
      <c r="AJ85" s="42"/>
      <c r="AK85" s="42"/>
      <c r="AL85" s="21"/>
      <c r="AM85" s="21"/>
      <c r="AN85" s="21"/>
      <c r="AO85" s="42"/>
      <c r="AP85" s="42"/>
      <c r="AQ85" s="42"/>
      <c r="AR85" s="47"/>
      <c r="AS85" s="98"/>
    </row>
    <row r="86" spans="1:45" s="6" customFormat="1" ht="15" customHeight="1" x14ac:dyDescent="0.25">
      <c r="A86" s="7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6"/>
      <c r="AA86" s="42"/>
      <c r="AB86" s="42"/>
      <c r="AC86" s="42"/>
      <c r="AD86" s="42"/>
      <c r="AE86" s="42"/>
      <c r="AF86" s="46"/>
      <c r="AG86" s="42"/>
      <c r="AH86" s="42"/>
      <c r="AI86" s="42"/>
      <c r="AJ86" s="42"/>
      <c r="AK86" s="42"/>
      <c r="AL86" s="21"/>
      <c r="AM86" s="21"/>
      <c r="AN86" s="21"/>
      <c r="AO86" s="42"/>
      <c r="AP86" s="42"/>
      <c r="AQ86" s="42"/>
      <c r="AR86" s="47"/>
      <c r="AS86" s="98"/>
    </row>
    <row r="87" spans="1:45" s="6" customFormat="1" ht="15" customHeight="1" x14ac:dyDescent="0.25">
      <c r="A87" s="7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6"/>
      <c r="AA87" s="42"/>
      <c r="AB87" s="42"/>
      <c r="AC87" s="42"/>
      <c r="AD87" s="42"/>
      <c r="AE87" s="42"/>
      <c r="AF87" s="46"/>
      <c r="AG87" s="42"/>
      <c r="AH87" s="42"/>
      <c r="AI87" s="42"/>
      <c r="AJ87" s="42"/>
      <c r="AK87" s="42"/>
      <c r="AL87" s="21"/>
      <c r="AM87" s="21"/>
      <c r="AN87" s="21"/>
      <c r="AO87" s="42"/>
      <c r="AP87" s="42"/>
      <c r="AQ87" s="42"/>
      <c r="AR87" s="47"/>
      <c r="AS87" s="98"/>
    </row>
    <row r="88" spans="1:45" s="6" customFormat="1" ht="15" customHeight="1" x14ac:dyDescent="0.25">
      <c r="A88" s="7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6"/>
      <c r="AA88" s="42"/>
      <c r="AB88" s="42"/>
      <c r="AC88" s="42"/>
      <c r="AD88" s="42"/>
      <c r="AE88" s="42"/>
      <c r="AF88" s="46"/>
      <c r="AG88" s="42"/>
      <c r="AH88" s="42"/>
      <c r="AI88" s="42"/>
      <c r="AJ88" s="42"/>
      <c r="AK88" s="42"/>
      <c r="AL88" s="21"/>
      <c r="AM88" s="21"/>
      <c r="AN88" s="21"/>
      <c r="AO88" s="42"/>
      <c r="AP88" s="42"/>
      <c r="AQ88" s="42"/>
      <c r="AR88" s="47"/>
      <c r="AS88" s="98"/>
    </row>
    <row r="89" spans="1:45" s="6" customFormat="1" ht="15" customHeight="1" x14ac:dyDescent="0.25">
      <c r="A89" s="7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6"/>
      <c r="AA89" s="42"/>
      <c r="AB89" s="42"/>
      <c r="AC89" s="42"/>
      <c r="AD89" s="42"/>
      <c r="AE89" s="42"/>
      <c r="AF89" s="46"/>
      <c r="AG89" s="42"/>
      <c r="AH89" s="42"/>
      <c r="AI89" s="42"/>
      <c r="AJ89" s="42"/>
      <c r="AK89" s="42"/>
      <c r="AL89" s="21"/>
      <c r="AM89" s="21"/>
      <c r="AN89" s="21"/>
      <c r="AO89" s="42"/>
      <c r="AP89" s="42"/>
      <c r="AQ89" s="42"/>
      <c r="AR89" s="47"/>
      <c r="AS89" s="98"/>
    </row>
    <row r="90" spans="1:45" s="6" customFormat="1" ht="15" customHeight="1" x14ac:dyDescent="0.25">
      <c r="A90" s="7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6"/>
      <c r="AG90" s="42"/>
      <c r="AH90" s="42"/>
      <c r="AI90" s="42"/>
      <c r="AJ90" s="42"/>
      <c r="AK90" s="42"/>
      <c r="AL90" s="21"/>
      <c r="AM90" s="21"/>
      <c r="AN90" s="21"/>
      <c r="AO90" s="42"/>
      <c r="AP90" s="42"/>
      <c r="AQ90" s="42"/>
      <c r="AR90" s="47"/>
      <c r="AS90" s="98"/>
    </row>
    <row r="91" spans="1:45" s="6" customFormat="1" ht="15" customHeight="1" x14ac:dyDescent="0.25">
      <c r="A91" s="7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6"/>
      <c r="AG91" s="42"/>
      <c r="AH91" s="42"/>
      <c r="AI91" s="42"/>
      <c r="AJ91" s="42"/>
      <c r="AK91" s="42"/>
      <c r="AL91" s="21"/>
      <c r="AM91" s="21"/>
      <c r="AN91" s="21"/>
      <c r="AO91" s="42"/>
      <c r="AP91" s="42"/>
      <c r="AQ91" s="42"/>
      <c r="AR91" s="47"/>
      <c r="AS91" s="98"/>
    </row>
    <row r="92" spans="1:45" s="6" customFormat="1" ht="15" customHeight="1" x14ac:dyDescent="0.25">
      <c r="A92" s="7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6"/>
      <c r="AG92" s="42"/>
      <c r="AH92" s="42"/>
      <c r="AI92" s="42"/>
      <c r="AJ92" s="42"/>
      <c r="AK92" s="42"/>
      <c r="AL92" s="21"/>
      <c r="AM92" s="21"/>
      <c r="AN92" s="21"/>
      <c r="AO92" s="42"/>
      <c r="AP92" s="42"/>
      <c r="AQ92" s="42"/>
      <c r="AR92" s="47"/>
      <c r="AS92" s="98"/>
    </row>
    <row r="93" spans="1:45" s="6" customFormat="1" ht="15" customHeight="1" x14ac:dyDescent="0.25">
      <c r="A93" s="7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6"/>
      <c r="AG93" s="42"/>
      <c r="AH93" s="42"/>
      <c r="AI93" s="42"/>
      <c r="AJ93" s="42"/>
      <c r="AK93" s="42"/>
      <c r="AL93" s="21"/>
      <c r="AM93" s="21"/>
      <c r="AN93" s="21"/>
      <c r="AO93" s="42"/>
      <c r="AP93" s="42"/>
      <c r="AQ93" s="42"/>
      <c r="AR93" s="47"/>
      <c r="AS93" s="98"/>
    </row>
    <row r="94" spans="1:45" s="6" customFormat="1" ht="15" customHeight="1" x14ac:dyDescent="0.25">
      <c r="A94" s="7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6"/>
      <c r="AG94" s="42"/>
      <c r="AH94" s="42"/>
      <c r="AI94" s="42"/>
      <c r="AJ94" s="42"/>
      <c r="AK94" s="42"/>
      <c r="AL94" s="21"/>
      <c r="AM94" s="21"/>
      <c r="AN94" s="21"/>
      <c r="AO94" s="42"/>
      <c r="AP94" s="42"/>
      <c r="AQ94" s="42"/>
      <c r="AR94" s="47"/>
      <c r="AS94" s="98"/>
    </row>
    <row r="95" spans="1:45" s="6" customFormat="1" ht="15" customHeight="1" x14ac:dyDescent="0.25">
      <c r="A95" s="7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6"/>
      <c r="AG95" s="42"/>
      <c r="AH95" s="42"/>
      <c r="AI95" s="42"/>
      <c r="AJ95" s="42"/>
      <c r="AK95" s="42"/>
      <c r="AL95" s="21"/>
      <c r="AM95" s="21"/>
      <c r="AN95" s="21"/>
      <c r="AO95" s="42"/>
      <c r="AP95" s="42"/>
      <c r="AQ95" s="42"/>
      <c r="AR95" s="47"/>
      <c r="AS95" s="98"/>
    </row>
    <row r="96" spans="1:45" s="6" customFormat="1" ht="15" customHeight="1" x14ac:dyDescent="0.25">
      <c r="A96" s="7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6"/>
      <c r="AG96" s="42"/>
      <c r="AH96" s="42"/>
      <c r="AI96" s="42"/>
      <c r="AJ96" s="42"/>
      <c r="AK96" s="42"/>
      <c r="AL96" s="21"/>
      <c r="AM96" s="21"/>
      <c r="AN96" s="21"/>
      <c r="AO96" s="42"/>
      <c r="AP96" s="42"/>
      <c r="AQ96" s="42"/>
      <c r="AR96" s="47"/>
      <c r="AS96" s="98"/>
    </row>
    <row r="97" spans="1:45" s="6" customFormat="1" ht="15" customHeight="1" x14ac:dyDescent="0.25">
      <c r="A97" s="7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6"/>
      <c r="AG97" s="42"/>
      <c r="AH97" s="42"/>
      <c r="AI97" s="42"/>
      <c r="AJ97" s="42"/>
      <c r="AK97" s="42"/>
      <c r="AL97" s="21"/>
      <c r="AM97" s="21"/>
      <c r="AN97" s="21"/>
      <c r="AO97" s="42"/>
      <c r="AP97" s="42"/>
      <c r="AQ97" s="42"/>
      <c r="AR97" s="47"/>
      <c r="AS97" s="98"/>
    </row>
    <row r="98" spans="1:45" s="6" customFormat="1" ht="15" customHeight="1" x14ac:dyDescent="0.25">
      <c r="A98" s="7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6"/>
      <c r="AG98" s="42"/>
      <c r="AH98" s="42"/>
      <c r="AI98" s="42"/>
      <c r="AJ98" s="42"/>
      <c r="AK98" s="42"/>
      <c r="AL98" s="21"/>
      <c r="AM98" s="21"/>
      <c r="AN98" s="21"/>
      <c r="AO98" s="42"/>
      <c r="AP98" s="42"/>
      <c r="AQ98" s="42"/>
      <c r="AR98" s="47"/>
      <c r="AS98" s="98"/>
    </row>
    <row r="99" spans="1:45" s="6" customFormat="1" ht="15" customHeight="1" x14ac:dyDescent="0.25">
      <c r="A99" s="7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6"/>
      <c r="AG99" s="42"/>
      <c r="AH99" s="42"/>
      <c r="AI99" s="42"/>
      <c r="AJ99" s="42"/>
      <c r="AK99" s="42"/>
      <c r="AL99" s="21"/>
      <c r="AM99" s="21"/>
      <c r="AN99" s="21"/>
      <c r="AO99" s="42"/>
      <c r="AP99" s="42"/>
      <c r="AQ99" s="42"/>
      <c r="AR99" s="47"/>
      <c r="AS99" s="98"/>
    </row>
    <row r="100" spans="1:45" s="6" customFormat="1" ht="15" customHeight="1" x14ac:dyDescent="0.25">
      <c r="A100" s="7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6"/>
      <c r="AG100" s="42"/>
      <c r="AH100" s="42"/>
      <c r="AI100" s="42"/>
      <c r="AJ100" s="42"/>
      <c r="AK100" s="42"/>
      <c r="AL100" s="21"/>
      <c r="AM100" s="21"/>
      <c r="AN100" s="21"/>
      <c r="AO100" s="42"/>
      <c r="AP100" s="42"/>
      <c r="AQ100" s="42"/>
      <c r="AR100" s="47"/>
      <c r="AS100" s="98"/>
    </row>
    <row r="101" spans="1:45" s="6" customFormat="1" ht="15" customHeight="1" x14ac:dyDescent="0.25">
      <c r="A101" s="7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6"/>
      <c r="AG101" s="42"/>
      <c r="AH101" s="42"/>
      <c r="AI101" s="42"/>
      <c r="AJ101" s="42"/>
      <c r="AK101" s="42"/>
      <c r="AL101" s="21"/>
      <c r="AM101" s="21"/>
      <c r="AN101" s="21"/>
      <c r="AO101" s="42"/>
      <c r="AP101" s="42"/>
      <c r="AQ101" s="42"/>
      <c r="AR101" s="47"/>
      <c r="AS101" s="98"/>
    </row>
    <row r="102" spans="1:45" s="6" customFormat="1" ht="15" customHeight="1" x14ac:dyDescent="0.25">
      <c r="A102" s="7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6"/>
      <c r="AG102" s="42"/>
      <c r="AH102" s="42"/>
      <c r="AI102" s="42"/>
      <c r="AJ102" s="42"/>
      <c r="AK102" s="42"/>
      <c r="AL102" s="21"/>
      <c r="AM102" s="21"/>
      <c r="AN102" s="21"/>
      <c r="AO102" s="42"/>
      <c r="AP102" s="42"/>
      <c r="AQ102" s="42"/>
      <c r="AR102" s="47"/>
      <c r="AS102" s="98"/>
    </row>
    <row r="103" spans="1:45" s="6" customFormat="1" ht="15" customHeight="1" x14ac:dyDescent="0.25">
      <c r="A103" s="7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6"/>
      <c r="AG103" s="42"/>
      <c r="AH103" s="42"/>
      <c r="AI103" s="42"/>
      <c r="AJ103" s="42"/>
      <c r="AK103" s="42"/>
      <c r="AL103" s="21"/>
      <c r="AM103" s="21"/>
      <c r="AN103" s="21"/>
      <c r="AO103" s="42"/>
      <c r="AP103" s="42"/>
      <c r="AQ103" s="42"/>
      <c r="AR103" s="47"/>
      <c r="AS103" s="98"/>
    </row>
    <row r="104" spans="1:45" s="6" customFormat="1" ht="15" customHeight="1" x14ac:dyDescent="0.25">
      <c r="A104" s="7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6"/>
      <c r="AG104" s="42"/>
      <c r="AH104" s="42"/>
      <c r="AI104" s="42"/>
      <c r="AJ104" s="42"/>
      <c r="AK104" s="42"/>
      <c r="AL104" s="21"/>
      <c r="AM104" s="21"/>
      <c r="AN104" s="21"/>
      <c r="AO104" s="42"/>
      <c r="AP104" s="42"/>
      <c r="AQ104" s="42"/>
      <c r="AR104" s="47"/>
      <c r="AS104" s="98"/>
    </row>
    <row r="105" spans="1:45" s="6" customFormat="1" ht="15" customHeight="1" x14ac:dyDescent="0.25">
      <c r="A105" s="7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6"/>
      <c r="AG105" s="42"/>
      <c r="AH105" s="42"/>
      <c r="AI105" s="42"/>
      <c r="AJ105" s="42"/>
      <c r="AK105" s="42"/>
      <c r="AL105" s="21"/>
      <c r="AM105" s="21"/>
      <c r="AN105" s="21"/>
      <c r="AO105" s="42"/>
      <c r="AP105" s="42"/>
      <c r="AQ105" s="42"/>
      <c r="AR105" s="47"/>
      <c r="AS105" s="98"/>
    </row>
    <row r="106" spans="1:45" s="6" customFormat="1" ht="15" customHeight="1" x14ac:dyDescent="0.25">
      <c r="A106" s="7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6"/>
      <c r="AG106" s="42"/>
      <c r="AH106" s="42"/>
      <c r="AI106" s="42"/>
      <c r="AJ106" s="42"/>
      <c r="AK106" s="42"/>
      <c r="AL106" s="21"/>
      <c r="AM106" s="21"/>
      <c r="AN106" s="21"/>
      <c r="AO106" s="42"/>
      <c r="AP106" s="42"/>
      <c r="AQ106" s="42"/>
      <c r="AR106" s="47"/>
      <c r="AS106" s="98"/>
    </row>
    <row r="107" spans="1:45" s="6" customFormat="1" ht="15" customHeight="1" x14ac:dyDescent="0.25">
      <c r="A107" s="7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6"/>
      <c r="AG107" s="42"/>
      <c r="AH107" s="42"/>
      <c r="AI107" s="42"/>
      <c r="AJ107" s="42"/>
      <c r="AK107" s="42"/>
      <c r="AL107" s="21"/>
      <c r="AM107" s="21"/>
      <c r="AN107" s="21"/>
      <c r="AO107" s="42"/>
      <c r="AP107" s="42"/>
      <c r="AQ107" s="42"/>
      <c r="AR107" s="47"/>
      <c r="AS107" s="98"/>
    </row>
    <row r="108" spans="1:45" s="6" customFormat="1" ht="15" customHeight="1" x14ac:dyDescent="0.25">
      <c r="A108" s="7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6"/>
      <c r="AG108" s="42"/>
      <c r="AH108" s="42"/>
      <c r="AI108" s="42"/>
      <c r="AJ108" s="42"/>
      <c r="AK108" s="42"/>
      <c r="AL108" s="21"/>
      <c r="AM108" s="21"/>
      <c r="AN108" s="21"/>
      <c r="AO108" s="42"/>
      <c r="AP108" s="42"/>
      <c r="AQ108" s="42"/>
      <c r="AR108" s="47"/>
      <c r="AS108" s="98"/>
    </row>
    <row r="109" spans="1:45" s="6" customFormat="1" ht="15" customHeight="1" x14ac:dyDescent="0.25">
      <c r="A109" s="7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6"/>
      <c r="AG109" s="42"/>
      <c r="AH109" s="42"/>
      <c r="AI109" s="42"/>
      <c r="AJ109" s="42"/>
      <c r="AK109" s="42"/>
      <c r="AL109" s="21"/>
      <c r="AM109" s="21"/>
      <c r="AN109" s="21"/>
      <c r="AO109" s="42"/>
      <c r="AP109" s="42"/>
      <c r="AQ109" s="42"/>
      <c r="AR109" s="47"/>
      <c r="AS109" s="98"/>
    </row>
    <row r="110" spans="1:45" s="6" customFormat="1" ht="15" customHeight="1" x14ac:dyDescent="0.25">
      <c r="A110" s="7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6"/>
      <c r="AG110" s="42"/>
      <c r="AH110" s="42"/>
      <c r="AI110" s="42"/>
      <c r="AJ110" s="42"/>
      <c r="AK110" s="42"/>
      <c r="AL110" s="21"/>
      <c r="AM110" s="21"/>
      <c r="AN110" s="21"/>
      <c r="AO110" s="42"/>
      <c r="AP110" s="42"/>
      <c r="AQ110" s="42"/>
      <c r="AR110" s="47"/>
      <c r="AS110" s="98"/>
    </row>
    <row r="111" spans="1:45" s="6" customFormat="1" ht="15" customHeight="1" x14ac:dyDescent="0.25">
      <c r="A111" s="7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6"/>
      <c r="AG111" s="42"/>
      <c r="AH111" s="42"/>
      <c r="AI111" s="42"/>
      <c r="AJ111" s="42"/>
      <c r="AK111" s="42"/>
      <c r="AL111" s="21"/>
      <c r="AM111" s="21"/>
      <c r="AN111" s="21"/>
      <c r="AO111" s="42"/>
      <c r="AP111" s="42"/>
      <c r="AQ111" s="42"/>
      <c r="AR111" s="47"/>
      <c r="AS111" s="98"/>
    </row>
    <row r="112" spans="1:45" s="6" customFormat="1" ht="15" customHeight="1" x14ac:dyDescent="0.25">
      <c r="A112" s="7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6"/>
      <c r="AG112" s="42"/>
      <c r="AH112" s="42"/>
      <c r="AI112" s="42"/>
      <c r="AJ112" s="42"/>
      <c r="AK112" s="42"/>
      <c r="AL112" s="21"/>
      <c r="AM112" s="21"/>
      <c r="AN112" s="21"/>
      <c r="AO112" s="42"/>
      <c r="AP112" s="42"/>
      <c r="AQ112" s="42"/>
      <c r="AR112" s="47"/>
      <c r="AS112" s="98"/>
    </row>
    <row r="113" spans="1:45" s="6" customFormat="1" ht="15" customHeight="1" x14ac:dyDescent="0.25">
      <c r="A113" s="7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6"/>
      <c r="AG113" s="42"/>
      <c r="AH113" s="42"/>
      <c r="AI113" s="42"/>
      <c r="AJ113" s="42"/>
      <c r="AK113" s="42"/>
      <c r="AL113" s="21"/>
      <c r="AM113" s="21"/>
      <c r="AN113" s="21"/>
      <c r="AO113" s="42"/>
      <c r="AP113" s="42"/>
      <c r="AQ113" s="42"/>
      <c r="AR113" s="47"/>
      <c r="AS113" s="98"/>
    </row>
    <row r="114" spans="1:45" s="6" customFormat="1" ht="15" customHeight="1" x14ac:dyDescent="0.25">
      <c r="A114" s="7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6"/>
      <c r="AG114" s="42"/>
      <c r="AH114" s="42"/>
      <c r="AI114" s="42"/>
      <c r="AJ114" s="42"/>
      <c r="AK114" s="42"/>
      <c r="AL114" s="21"/>
      <c r="AM114" s="21"/>
      <c r="AN114" s="21"/>
      <c r="AO114" s="42"/>
      <c r="AP114" s="42"/>
      <c r="AQ114" s="42"/>
      <c r="AR114" s="47"/>
      <c r="AS114" s="98"/>
    </row>
    <row r="115" spans="1:45" s="6" customFormat="1" ht="15" customHeight="1" x14ac:dyDescent="0.25">
      <c r="A115" s="7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6"/>
      <c r="AG115" s="42"/>
      <c r="AH115" s="42"/>
      <c r="AI115" s="42"/>
      <c r="AJ115" s="42"/>
      <c r="AK115" s="42"/>
      <c r="AL115" s="21"/>
      <c r="AM115" s="21"/>
      <c r="AN115" s="21"/>
      <c r="AO115" s="42"/>
      <c r="AP115" s="42"/>
      <c r="AQ115" s="42"/>
      <c r="AR115" s="47"/>
      <c r="AS115" s="98"/>
    </row>
    <row r="116" spans="1:45" s="6" customFormat="1" ht="15" customHeight="1" x14ac:dyDescent="0.25">
      <c r="A116" s="7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6"/>
      <c r="AG116" s="42"/>
      <c r="AH116" s="42"/>
      <c r="AI116" s="42"/>
      <c r="AJ116" s="42"/>
      <c r="AK116" s="42"/>
      <c r="AL116" s="21"/>
      <c r="AM116" s="21"/>
      <c r="AN116" s="21"/>
      <c r="AO116" s="42"/>
      <c r="AP116" s="42"/>
      <c r="AQ116" s="42"/>
      <c r="AR116" s="47"/>
      <c r="AS116" s="98"/>
    </row>
    <row r="117" spans="1:45" s="6" customFormat="1" ht="15" customHeight="1" x14ac:dyDescent="0.25">
      <c r="A117" s="7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6"/>
      <c r="AG117" s="42"/>
      <c r="AH117" s="42"/>
      <c r="AI117" s="42"/>
      <c r="AJ117" s="42"/>
      <c r="AK117" s="42"/>
      <c r="AL117" s="21"/>
      <c r="AM117" s="21"/>
      <c r="AN117" s="21"/>
      <c r="AO117" s="42"/>
      <c r="AP117" s="42"/>
      <c r="AQ117" s="42"/>
      <c r="AR117" s="47"/>
      <c r="AS117" s="98"/>
    </row>
    <row r="118" spans="1:45" s="6" customFormat="1" ht="15" customHeight="1" x14ac:dyDescent="0.25">
      <c r="A118" s="7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6"/>
      <c r="AG118" s="42"/>
      <c r="AH118" s="42"/>
      <c r="AI118" s="42"/>
      <c r="AJ118" s="42"/>
      <c r="AK118" s="42"/>
      <c r="AL118" s="21"/>
      <c r="AM118" s="21"/>
      <c r="AN118" s="21"/>
      <c r="AO118" s="42"/>
      <c r="AP118" s="42"/>
      <c r="AQ118" s="42"/>
      <c r="AR118" s="47"/>
      <c r="AS118" s="98"/>
    </row>
    <row r="119" spans="1:45" s="6" customFormat="1" ht="15" customHeight="1" x14ac:dyDescent="0.25">
      <c r="A119" s="7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6"/>
      <c r="AG119" s="42"/>
      <c r="AH119" s="42"/>
      <c r="AI119" s="42"/>
      <c r="AJ119" s="42"/>
      <c r="AK119" s="42"/>
      <c r="AL119" s="21"/>
      <c r="AM119" s="21"/>
      <c r="AN119" s="21"/>
      <c r="AO119" s="42"/>
      <c r="AP119" s="42"/>
      <c r="AQ119" s="42"/>
      <c r="AR119" s="47"/>
      <c r="AS119" s="98"/>
    </row>
    <row r="120" spans="1:45" s="6" customFormat="1" ht="15" customHeight="1" x14ac:dyDescent="0.25">
      <c r="A120" s="7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6"/>
      <c r="AG120" s="42"/>
      <c r="AH120" s="42"/>
      <c r="AI120" s="42"/>
      <c r="AJ120" s="42"/>
      <c r="AK120" s="42"/>
      <c r="AL120" s="21"/>
      <c r="AM120" s="21"/>
      <c r="AN120" s="21"/>
      <c r="AO120" s="42"/>
      <c r="AP120" s="42"/>
      <c r="AQ120" s="42"/>
      <c r="AR120" s="47"/>
      <c r="AS120" s="98"/>
    </row>
    <row r="121" spans="1:45" s="6" customFormat="1" ht="15" customHeight="1" x14ac:dyDescent="0.25">
      <c r="A121" s="7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6"/>
      <c r="AG121" s="42"/>
      <c r="AH121" s="42"/>
      <c r="AI121" s="42"/>
      <c r="AJ121" s="42"/>
      <c r="AK121" s="42"/>
      <c r="AL121" s="21"/>
      <c r="AM121" s="21"/>
      <c r="AN121" s="21"/>
      <c r="AO121" s="42"/>
      <c r="AP121" s="42"/>
      <c r="AQ121" s="42"/>
      <c r="AR121" s="47"/>
      <c r="AS121" s="98"/>
    </row>
    <row r="122" spans="1:45" s="6" customFormat="1" ht="15" customHeight="1" x14ac:dyDescent="0.25">
      <c r="A122" s="7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6"/>
      <c r="AG122" s="42"/>
      <c r="AH122" s="42"/>
      <c r="AI122" s="42"/>
      <c r="AJ122" s="42"/>
      <c r="AK122" s="42"/>
      <c r="AL122" s="21"/>
      <c r="AM122" s="21"/>
      <c r="AN122" s="21"/>
      <c r="AO122" s="42"/>
      <c r="AP122" s="42"/>
      <c r="AQ122" s="42"/>
      <c r="AR122" s="47"/>
      <c r="AS122" s="98"/>
    </row>
    <row r="123" spans="1:45" s="6" customFormat="1" ht="15" customHeight="1" x14ac:dyDescent="0.25">
      <c r="A123" s="7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6"/>
      <c r="AG123" s="42"/>
      <c r="AH123" s="42"/>
      <c r="AI123" s="42"/>
      <c r="AJ123" s="42"/>
      <c r="AK123" s="42"/>
      <c r="AL123" s="21"/>
      <c r="AM123" s="21"/>
      <c r="AN123" s="21"/>
      <c r="AO123" s="42"/>
      <c r="AP123" s="42"/>
      <c r="AQ123" s="42"/>
      <c r="AR123" s="47"/>
      <c r="AS123" s="98"/>
    </row>
    <row r="124" spans="1:45" s="6" customFormat="1" ht="15" customHeight="1" x14ac:dyDescent="0.25">
      <c r="A124" s="7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6"/>
      <c r="AG124" s="42"/>
      <c r="AH124" s="42"/>
      <c r="AI124" s="42"/>
      <c r="AJ124" s="42"/>
      <c r="AK124" s="42"/>
      <c r="AL124" s="21"/>
      <c r="AM124" s="21"/>
      <c r="AN124" s="21"/>
      <c r="AO124" s="42"/>
      <c r="AP124" s="42"/>
      <c r="AQ124" s="42"/>
      <c r="AR124" s="47"/>
      <c r="AS124" s="98"/>
    </row>
    <row r="125" spans="1:45" s="6" customFormat="1" ht="15" customHeight="1" x14ac:dyDescent="0.25">
      <c r="A125" s="7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6"/>
      <c r="AG125" s="42"/>
      <c r="AH125" s="42"/>
      <c r="AI125" s="42"/>
      <c r="AJ125" s="42"/>
      <c r="AK125" s="42"/>
      <c r="AL125" s="21"/>
      <c r="AM125" s="21"/>
      <c r="AN125" s="21"/>
      <c r="AO125" s="42"/>
      <c r="AP125" s="42"/>
      <c r="AQ125" s="42"/>
      <c r="AR125" s="47"/>
      <c r="AS125" s="98"/>
    </row>
    <row r="126" spans="1:45" s="6" customFormat="1" ht="15" customHeight="1" x14ac:dyDescent="0.25">
      <c r="A126" s="7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6"/>
      <c r="AG126" s="42"/>
      <c r="AH126" s="42"/>
      <c r="AI126" s="42"/>
      <c r="AJ126" s="42"/>
      <c r="AK126" s="42"/>
      <c r="AL126" s="21"/>
      <c r="AM126" s="21"/>
      <c r="AN126" s="21"/>
      <c r="AO126" s="42"/>
      <c r="AP126" s="42"/>
      <c r="AQ126" s="42"/>
      <c r="AR126" s="47"/>
      <c r="AS126" s="98"/>
    </row>
    <row r="127" spans="1:45" s="6" customFormat="1" ht="15" customHeight="1" x14ac:dyDescent="0.25">
      <c r="A127" s="7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6"/>
      <c r="AG127" s="42"/>
      <c r="AH127" s="42"/>
      <c r="AI127" s="42"/>
      <c r="AJ127" s="42"/>
      <c r="AK127" s="42"/>
      <c r="AL127" s="21"/>
      <c r="AM127" s="21"/>
      <c r="AN127" s="21"/>
      <c r="AO127" s="42"/>
      <c r="AP127" s="42"/>
      <c r="AQ127" s="42"/>
      <c r="AR127" s="47"/>
      <c r="AS127" s="98"/>
    </row>
    <row r="128" spans="1:45" s="6" customFormat="1" ht="15" customHeight="1" x14ac:dyDescent="0.25">
      <c r="A128" s="7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6"/>
      <c r="AG128" s="42"/>
      <c r="AH128" s="42"/>
      <c r="AI128" s="42"/>
      <c r="AJ128" s="42"/>
      <c r="AK128" s="42"/>
      <c r="AL128" s="21"/>
      <c r="AM128" s="21"/>
      <c r="AN128" s="21"/>
      <c r="AO128" s="42"/>
      <c r="AP128" s="42"/>
      <c r="AQ128" s="42"/>
      <c r="AR128" s="47"/>
      <c r="AS128" s="98"/>
    </row>
    <row r="129" spans="1:45" s="6" customFormat="1" ht="15" customHeight="1" x14ac:dyDescent="0.25">
      <c r="A129" s="7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6"/>
      <c r="AG129" s="42"/>
      <c r="AH129" s="42"/>
      <c r="AI129" s="42"/>
      <c r="AJ129" s="42"/>
      <c r="AK129" s="42"/>
      <c r="AL129" s="21"/>
      <c r="AM129" s="21"/>
      <c r="AN129" s="21"/>
      <c r="AO129" s="42"/>
      <c r="AP129" s="42"/>
      <c r="AQ129" s="42"/>
      <c r="AR129" s="47"/>
      <c r="AS129" s="98"/>
    </row>
    <row r="130" spans="1:45" s="6" customFormat="1" ht="15" customHeight="1" x14ac:dyDescent="0.25">
      <c r="A130" s="7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6"/>
      <c r="AG130" s="42"/>
      <c r="AH130" s="42"/>
      <c r="AI130" s="42"/>
      <c r="AJ130" s="42"/>
      <c r="AK130" s="42"/>
      <c r="AL130" s="21"/>
      <c r="AM130" s="21"/>
      <c r="AN130" s="21"/>
      <c r="AO130" s="42"/>
      <c r="AP130" s="42"/>
      <c r="AQ130" s="42"/>
      <c r="AR130" s="47"/>
      <c r="AS130" s="98"/>
    </row>
    <row r="131" spans="1:45" s="6" customFormat="1" ht="15" customHeight="1" x14ac:dyDescent="0.25">
      <c r="A131" s="7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6"/>
      <c r="AG131" s="42"/>
      <c r="AH131" s="42"/>
      <c r="AI131" s="42"/>
      <c r="AJ131" s="42"/>
      <c r="AK131" s="42"/>
      <c r="AL131" s="21"/>
      <c r="AM131" s="21"/>
      <c r="AN131" s="21"/>
      <c r="AO131" s="42"/>
      <c r="AP131" s="42"/>
      <c r="AQ131" s="42"/>
      <c r="AR131" s="47"/>
      <c r="AS131" s="98"/>
    </row>
    <row r="132" spans="1:45" s="6" customFormat="1" ht="15" customHeight="1" x14ac:dyDescent="0.25">
      <c r="A132" s="7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6"/>
      <c r="AG132" s="42"/>
      <c r="AH132" s="42"/>
      <c r="AI132" s="42"/>
      <c r="AJ132" s="42"/>
      <c r="AK132" s="42"/>
      <c r="AL132" s="21"/>
      <c r="AM132" s="21"/>
      <c r="AN132" s="21"/>
      <c r="AO132" s="42"/>
      <c r="AP132" s="42"/>
      <c r="AQ132" s="42"/>
      <c r="AR132" s="47"/>
      <c r="AS132" s="98"/>
    </row>
    <row r="133" spans="1:45" s="6" customFormat="1" ht="15" customHeight="1" x14ac:dyDescent="0.25">
      <c r="A133" s="7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6"/>
      <c r="AG133" s="42"/>
      <c r="AH133" s="42"/>
      <c r="AI133" s="42"/>
      <c r="AJ133" s="42"/>
      <c r="AK133" s="42"/>
      <c r="AL133" s="21"/>
      <c r="AM133" s="21"/>
      <c r="AN133" s="21"/>
      <c r="AO133" s="42"/>
      <c r="AP133" s="42"/>
      <c r="AQ133" s="42"/>
      <c r="AR133" s="47"/>
      <c r="AS133" s="98"/>
    </row>
    <row r="134" spans="1:45" s="6" customFormat="1" ht="15" customHeight="1" x14ac:dyDescent="0.25">
      <c r="A134" s="7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6"/>
      <c r="AG134" s="42"/>
      <c r="AH134" s="42"/>
      <c r="AI134" s="42"/>
      <c r="AJ134" s="42"/>
      <c r="AK134" s="42"/>
      <c r="AL134" s="21"/>
      <c r="AM134" s="21"/>
      <c r="AN134" s="21"/>
      <c r="AO134" s="42"/>
      <c r="AP134" s="42"/>
      <c r="AQ134" s="42"/>
      <c r="AR134" s="47"/>
      <c r="AS134" s="98"/>
    </row>
    <row r="135" spans="1:45" s="6" customFormat="1" ht="15" customHeight="1" x14ac:dyDescent="0.25">
      <c r="A135" s="7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6"/>
      <c r="AG135" s="42"/>
      <c r="AH135" s="42"/>
      <c r="AI135" s="42"/>
      <c r="AJ135" s="42"/>
      <c r="AK135" s="42"/>
      <c r="AL135" s="21"/>
      <c r="AM135" s="21"/>
      <c r="AN135" s="21"/>
      <c r="AO135" s="42"/>
      <c r="AP135" s="42"/>
      <c r="AQ135" s="42"/>
      <c r="AR135" s="47"/>
      <c r="AS135" s="98"/>
    </row>
    <row r="136" spans="1:45" s="6" customFormat="1" ht="15" customHeight="1" x14ac:dyDescent="0.25">
      <c r="A136" s="7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6"/>
      <c r="AG136" s="42"/>
      <c r="AH136" s="42"/>
      <c r="AI136" s="42"/>
      <c r="AJ136" s="42"/>
      <c r="AK136" s="42"/>
      <c r="AL136" s="21"/>
      <c r="AM136" s="21"/>
      <c r="AN136" s="21"/>
      <c r="AO136" s="42"/>
      <c r="AP136" s="42"/>
      <c r="AQ136" s="42"/>
      <c r="AR136" s="47"/>
      <c r="AS136" s="98"/>
    </row>
    <row r="137" spans="1:45" s="6" customFormat="1" ht="15" customHeight="1" x14ac:dyDescent="0.25">
      <c r="A137" s="7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6"/>
      <c r="AG137" s="42"/>
      <c r="AH137" s="42"/>
      <c r="AI137" s="42"/>
      <c r="AJ137" s="42"/>
      <c r="AK137" s="42"/>
      <c r="AL137" s="21"/>
      <c r="AM137" s="21"/>
      <c r="AN137" s="21"/>
      <c r="AO137" s="42"/>
      <c r="AP137" s="42"/>
      <c r="AQ137" s="42"/>
      <c r="AR137" s="47"/>
      <c r="AS137" s="98"/>
    </row>
    <row r="138" spans="1:45" s="6" customFormat="1" ht="15" customHeight="1" x14ac:dyDescent="0.25">
      <c r="A138" s="7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6"/>
      <c r="AG138" s="42"/>
      <c r="AH138" s="42"/>
      <c r="AI138" s="42"/>
      <c r="AJ138" s="42"/>
      <c r="AK138" s="42"/>
      <c r="AL138" s="21"/>
      <c r="AM138" s="21"/>
      <c r="AN138" s="21"/>
      <c r="AO138" s="42"/>
      <c r="AP138" s="42"/>
      <c r="AQ138" s="42"/>
      <c r="AR138" s="47"/>
      <c r="AS138" s="98"/>
    </row>
    <row r="139" spans="1:45" s="6" customFormat="1" ht="15" customHeight="1" x14ac:dyDescent="0.25">
      <c r="A139" s="7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6"/>
      <c r="AG139" s="42"/>
      <c r="AH139" s="42"/>
      <c r="AI139" s="42"/>
      <c r="AJ139" s="42"/>
      <c r="AK139" s="42"/>
      <c r="AL139" s="21"/>
      <c r="AM139" s="21"/>
      <c r="AN139" s="21"/>
      <c r="AO139" s="42"/>
      <c r="AP139" s="42"/>
      <c r="AQ139" s="42"/>
      <c r="AR139" s="47"/>
      <c r="AS139" s="98"/>
    </row>
    <row r="140" spans="1:45" s="6" customFormat="1" ht="15" customHeight="1" x14ac:dyDescent="0.25">
      <c r="A140" s="7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6"/>
      <c r="AG140" s="42"/>
      <c r="AH140" s="42"/>
      <c r="AI140" s="42"/>
      <c r="AJ140" s="42"/>
      <c r="AK140" s="42"/>
      <c r="AL140" s="21"/>
      <c r="AM140" s="21"/>
      <c r="AN140" s="21"/>
      <c r="AO140" s="42"/>
      <c r="AP140" s="42"/>
      <c r="AQ140" s="42"/>
      <c r="AR140" s="47"/>
      <c r="AS140" s="98"/>
    </row>
    <row r="141" spans="1:45" s="6" customFormat="1" ht="15" customHeight="1" x14ac:dyDescent="0.25">
      <c r="A141" s="7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21"/>
      <c r="AM141" s="21"/>
      <c r="AN141" s="21"/>
      <c r="AO141" s="42"/>
      <c r="AP141" s="42"/>
      <c r="AQ141" s="42"/>
      <c r="AR141" s="47"/>
      <c r="AS141" s="47"/>
    </row>
    <row r="142" spans="1:45" s="6" customFormat="1" ht="15" customHeight="1" x14ac:dyDescent="0.25">
      <c r="A142" s="7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21"/>
      <c r="AM142" s="21"/>
      <c r="AN142" s="21"/>
      <c r="AO142" s="42"/>
      <c r="AP142" s="42"/>
      <c r="AQ142" s="42"/>
      <c r="AR142" s="47"/>
      <c r="AS142" s="47"/>
    </row>
    <row r="143" spans="1:45" s="6" customFormat="1" ht="15" customHeight="1" x14ac:dyDescent="0.25">
      <c r="A143" s="7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6"/>
      <c r="AG143" s="42"/>
      <c r="AH143" s="42"/>
      <c r="AI143" s="42"/>
      <c r="AJ143" s="42"/>
      <c r="AK143" s="42"/>
      <c r="AL143" s="21"/>
      <c r="AM143" s="21"/>
      <c r="AN143" s="21"/>
      <c r="AO143" s="42"/>
      <c r="AP143" s="42"/>
      <c r="AQ143" s="42"/>
      <c r="AR143" s="47"/>
      <c r="AS143" s="98"/>
    </row>
    <row r="144" spans="1:45" s="6" customFormat="1" ht="15" customHeight="1" x14ac:dyDescent="0.25">
      <c r="A144" s="7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6"/>
      <c r="AG144" s="42"/>
      <c r="AH144" s="42"/>
      <c r="AI144" s="42"/>
      <c r="AJ144" s="42"/>
      <c r="AK144" s="42"/>
      <c r="AL144" s="21"/>
      <c r="AM144" s="21"/>
      <c r="AN144" s="21"/>
      <c r="AO144" s="42"/>
      <c r="AP144" s="42"/>
      <c r="AQ144" s="42"/>
      <c r="AR144" s="47"/>
      <c r="AS144" s="98"/>
    </row>
    <row r="145" spans="1:45" s="6" customFormat="1" ht="15" customHeight="1" x14ac:dyDescent="0.25">
      <c r="A145" s="7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6"/>
      <c r="AG145" s="42"/>
      <c r="AH145" s="42"/>
      <c r="AI145" s="42"/>
      <c r="AJ145" s="42"/>
      <c r="AK145" s="42"/>
      <c r="AL145" s="21"/>
      <c r="AM145" s="21"/>
      <c r="AN145" s="21"/>
      <c r="AO145" s="42"/>
      <c r="AP145" s="42"/>
      <c r="AQ145" s="42"/>
      <c r="AR145" s="47"/>
      <c r="AS145" s="98"/>
    </row>
    <row r="146" spans="1:45" s="6" customFormat="1" ht="15" customHeight="1" x14ac:dyDescent="0.25">
      <c r="A146" s="7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6"/>
      <c r="AG146" s="42"/>
      <c r="AH146" s="42"/>
      <c r="AI146" s="42"/>
      <c r="AJ146" s="42"/>
      <c r="AK146" s="42"/>
      <c r="AL146" s="21"/>
      <c r="AM146" s="21"/>
      <c r="AN146" s="21"/>
      <c r="AO146" s="42"/>
      <c r="AP146" s="42"/>
      <c r="AQ146" s="42"/>
      <c r="AR146" s="47"/>
      <c r="AS146" s="98"/>
    </row>
    <row r="147" spans="1:45" s="6" customFormat="1" ht="15" customHeight="1" x14ac:dyDescent="0.25">
      <c r="A147" s="7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1"/>
      <c r="P147" s="21"/>
      <c r="Q147" s="21"/>
      <c r="R147" s="21"/>
      <c r="S147" s="21"/>
      <c r="T147" s="21"/>
      <c r="U147" s="42"/>
      <c r="V147" s="46"/>
      <c r="W147" s="42"/>
      <c r="X147" s="42"/>
      <c r="Y147" s="21"/>
      <c r="Z147" s="21"/>
      <c r="AA147" s="21"/>
      <c r="AB147" s="21"/>
      <c r="AC147" s="21"/>
      <c r="AD147" s="21"/>
      <c r="AE147" s="21"/>
      <c r="AF147" s="21"/>
      <c r="AG147" s="21"/>
      <c r="AH147" s="65"/>
      <c r="AI147" s="42"/>
      <c r="AJ147" s="42"/>
      <c r="AK147" s="21"/>
      <c r="AL147" s="21"/>
      <c r="AM147" s="21"/>
      <c r="AN147" s="21"/>
      <c r="AO147" s="21"/>
      <c r="AP147" s="21"/>
      <c r="AQ147" s="21"/>
      <c r="AR147" s="98"/>
    </row>
    <row r="148" spans="1:45" s="6" customFormat="1" ht="15" customHeight="1" x14ac:dyDescent="0.25">
      <c r="A148" s="7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1"/>
      <c r="P148" s="21"/>
      <c r="Q148" s="21"/>
      <c r="R148" s="21"/>
      <c r="S148" s="21"/>
      <c r="T148" s="21"/>
      <c r="U148" s="42"/>
      <c r="V148" s="46"/>
      <c r="W148" s="42"/>
      <c r="X148" s="42"/>
      <c r="Y148" s="21"/>
      <c r="Z148" s="21"/>
      <c r="AA148" s="21"/>
      <c r="AB148" s="21"/>
      <c r="AC148" s="21"/>
      <c r="AD148" s="21"/>
      <c r="AE148" s="21"/>
      <c r="AF148" s="21"/>
      <c r="AG148" s="21"/>
      <c r="AH148" s="65"/>
      <c r="AI148" s="42"/>
      <c r="AJ148" s="42"/>
      <c r="AK148" s="21"/>
      <c r="AL148" s="21"/>
      <c r="AM148" s="21"/>
      <c r="AN148" s="21"/>
      <c r="AO148" s="21"/>
      <c r="AP148" s="21"/>
      <c r="AQ148" s="21"/>
      <c r="AR148" s="98"/>
    </row>
    <row r="149" spans="1:45" s="6" customFormat="1" ht="15" customHeight="1" x14ac:dyDescent="0.25">
      <c r="A149" s="7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1"/>
      <c r="P149" s="21"/>
      <c r="Q149" s="21"/>
      <c r="R149" s="21"/>
      <c r="S149" s="21"/>
      <c r="T149" s="21"/>
      <c r="U149" s="42"/>
      <c r="V149" s="46"/>
      <c r="W149" s="42"/>
      <c r="X149" s="42"/>
      <c r="Y149" s="21"/>
      <c r="Z149" s="21"/>
      <c r="AA149" s="21"/>
      <c r="AB149" s="21"/>
      <c r="AC149" s="21"/>
      <c r="AD149" s="21"/>
      <c r="AE149" s="21"/>
      <c r="AF149" s="21"/>
      <c r="AG149" s="21"/>
      <c r="AH149" s="65"/>
      <c r="AI149" s="42"/>
      <c r="AJ149" s="42"/>
      <c r="AK149" s="21"/>
      <c r="AL149" s="21"/>
      <c r="AM149" s="21"/>
      <c r="AN149" s="21"/>
      <c r="AO149" s="21"/>
      <c r="AP149" s="21"/>
      <c r="AQ149" s="21"/>
      <c r="AR149" s="98"/>
    </row>
    <row r="150" spans="1:45" s="6" customFormat="1" ht="15" customHeight="1" x14ac:dyDescent="0.25">
      <c r="A150" s="7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1"/>
      <c r="P150" s="21"/>
      <c r="Q150" s="21"/>
      <c r="R150" s="21"/>
      <c r="S150" s="21"/>
      <c r="T150" s="21"/>
      <c r="U150" s="42"/>
      <c r="V150" s="46"/>
      <c r="W150" s="42"/>
      <c r="X150" s="42"/>
      <c r="Y150" s="21"/>
      <c r="Z150" s="21"/>
      <c r="AA150" s="21"/>
      <c r="AB150" s="21"/>
      <c r="AC150" s="21"/>
      <c r="AD150" s="21"/>
      <c r="AE150" s="21"/>
      <c r="AF150" s="21"/>
      <c r="AG150" s="21"/>
      <c r="AH150" s="65"/>
      <c r="AI150" s="42"/>
      <c r="AJ150" s="42"/>
      <c r="AK150" s="21"/>
      <c r="AL150" s="21"/>
      <c r="AM150" s="21"/>
      <c r="AN150" s="21"/>
      <c r="AO150" s="21"/>
      <c r="AP150" s="21"/>
      <c r="AQ150" s="21"/>
      <c r="AR150" s="98"/>
    </row>
    <row r="151" spans="1:45" s="6" customFormat="1" ht="15" customHeight="1" x14ac:dyDescent="0.25">
      <c r="A151" s="7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1"/>
      <c r="P151" s="21"/>
      <c r="Q151" s="21"/>
      <c r="R151" s="21"/>
      <c r="S151" s="21"/>
      <c r="T151" s="21"/>
      <c r="U151" s="42"/>
      <c r="V151" s="46"/>
      <c r="W151" s="42"/>
      <c r="X151" s="42"/>
      <c r="Y151" s="21"/>
      <c r="Z151" s="21"/>
      <c r="AA151" s="21"/>
      <c r="AB151" s="21"/>
      <c r="AC151" s="21"/>
      <c r="AD151" s="21"/>
      <c r="AE151" s="21"/>
      <c r="AF151" s="21"/>
      <c r="AG151" s="21"/>
      <c r="AH151" s="65"/>
      <c r="AI151" s="42"/>
      <c r="AJ151" s="42"/>
      <c r="AK151" s="21"/>
      <c r="AL151" s="21"/>
      <c r="AM151" s="21"/>
      <c r="AN151" s="21"/>
      <c r="AO151" s="21"/>
      <c r="AP151" s="21"/>
      <c r="AQ151" s="21"/>
      <c r="AR151" s="98"/>
    </row>
    <row r="152" spans="1:45" s="6" customFormat="1" ht="15" customHeight="1" x14ac:dyDescent="0.25">
      <c r="A152" s="7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1"/>
      <c r="P152" s="21"/>
      <c r="Q152" s="21"/>
      <c r="R152" s="21"/>
      <c r="S152" s="21"/>
      <c r="T152" s="21"/>
      <c r="U152" s="42"/>
      <c r="V152" s="46"/>
      <c r="W152" s="42"/>
      <c r="X152" s="42"/>
      <c r="Y152" s="21"/>
      <c r="Z152" s="21"/>
      <c r="AA152" s="21"/>
      <c r="AB152" s="21"/>
      <c r="AC152" s="21"/>
      <c r="AD152" s="21"/>
      <c r="AE152" s="21"/>
      <c r="AF152" s="21"/>
      <c r="AG152" s="21"/>
      <c r="AH152" s="65"/>
      <c r="AI152" s="42"/>
      <c r="AJ152" s="42"/>
      <c r="AK152" s="21"/>
      <c r="AL152" s="21"/>
      <c r="AM152" s="21"/>
      <c r="AN152" s="21"/>
      <c r="AO152" s="21"/>
      <c r="AP152" s="21"/>
      <c r="AQ152" s="21"/>
      <c r="AR152" s="98"/>
    </row>
    <row r="153" spans="1:45" s="6" customFormat="1" ht="15" customHeight="1" x14ac:dyDescent="0.25">
      <c r="A153" s="7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1"/>
      <c r="P153" s="21"/>
      <c r="Q153" s="21"/>
      <c r="R153" s="21"/>
      <c r="S153" s="21"/>
      <c r="T153" s="21"/>
      <c r="U153" s="42"/>
      <c r="V153" s="46"/>
      <c r="W153" s="42"/>
      <c r="X153" s="42"/>
      <c r="Y153" s="21"/>
      <c r="Z153" s="21"/>
      <c r="AA153" s="21"/>
      <c r="AB153" s="21"/>
      <c r="AC153" s="21"/>
      <c r="AD153" s="21"/>
      <c r="AE153" s="21"/>
      <c r="AF153" s="21"/>
      <c r="AG153" s="21"/>
      <c r="AH153" s="65"/>
      <c r="AI153" s="42"/>
      <c r="AJ153" s="42"/>
      <c r="AK153" s="21"/>
      <c r="AL153" s="21"/>
      <c r="AM153" s="21"/>
      <c r="AN153" s="21"/>
      <c r="AO153" s="21"/>
      <c r="AP153" s="21"/>
      <c r="AQ153" s="21"/>
      <c r="AR153" s="98"/>
    </row>
    <row r="154" spans="1:45" s="6" customFormat="1" ht="15" customHeight="1" x14ac:dyDescent="0.25">
      <c r="A154" s="7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1"/>
      <c r="P154" s="21"/>
      <c r="Q154" s="21"/>
      <c r="R154" s="21"/>
      <c r="S154" s="21"/>
      <c r="T154" s="21"/>
      <c r="U154" s="42"/>
      <c r="V154" s="46"/>
      <c r="W154" s="42"/>
      <c r="X154" s="42"/>
      <c r="Y154" s="21"/>
      <c r="Z154" s="21"/>
      <c r="AA154" s="21"/>
      <c r="AB154" s="21"/>
      <c r="AC154" s="21"/>
      <c r="AD154" s="21"/>
      <c r="AE154" s="21"/>
      <c r="AF154" s="21"/>
      <c r="AG154" s="21"/>
      <c r="AH154" s="65"/>
      <c r="AI154" s="42"/>
      <c r="AJ154" s="42"/>
      <c r="AK154" s="21"/>
      <c r="AL154" s="21"/>
      <c r="AM154" s="21"/>
      <c r="AN154" s="21"/>
      <c r="AO154" s="21"/>
      <c r="AP154" s="21"/>
      <c r="AQ154" s="21"/>
      <c r="AR154" s="98"/>
    </row>
    <row r="155" spans="1:45" s="6" customFormat="1" ht="15" customHeight="1" x14ac:dyDescent="0.25">
      <c r="A155" s="7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1"/>
      <c r="P155" s="21"/>
      <c r="Q155" s="21"/>
      <c r="R155" s="21"/>
      <c r="S155" s="21"/>
      <c r="T155" s="21"/>
      <c r="U155" s="42"/>
      <c r="V155" s="46"/>
      <c r="W155" s="42"/>
      <c r="X155" s="42"/>
      <c r="Y155" s="21"/>
      <c r="Z155" s="21"/>
      <c r="AA155" s="21"/>
      <c r="AB155" s="21"/>
      <c r="AC155" s="21"/>
      <c r="AD155" s="21"/>
      <c r="AE155" s="21"/>
      <c r="AF155" s="21"/>
      <c r="AG155" s="21"/>
      <c r="AH155" s="65"/>
      <c r="AI155" s="42"/>
      <c r="AJ155" s="42"/>
      <c r="AK155" s="21"/>
      <c r="AL155" s="21"/>
      <c r="AM155" s="21"/>
      <c r="AN155" s="21"/>
      <c r="AO155" s="21"/>
      <c r="AP155" s="21"/>
      <c r="AQ155" s="21"/>
      <c r="AR155" s="98"/>
    </row>
    <row r="156" spans="1:45" s="6" customFormat="1" ht="15" customHeight="1" x14ac:dyDescent="0.25">
      <c r="A156" s="7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1"/>
      <c r="P156" s="21"/>
      <c r="Q156" s="21"/>
      <c r="R156" s="21"/>
      <c r="S156" s="21"/>
      <c r="T156" s="21"/>
      <c r="U156" s="42"/>
      <c r="V156" s="46"/>
      <c r="W156" s="42"/>
      <c r="X156" s="42"/>
      <c r="Y156" s="21"/>
      <c r="Z156" s="21"/>
      <c r="AA156" s="21"/>
      <c r="AB156" s="21"/>
      <c r="AC156" s="21"/>
      <c r="AD156" s="21"/>
      <c r="AE156" s="21"/>
      <c r="AF156" s="21"/>
      <c r="AG156" s="21"/>
      <c r="AH156" s="65"/>
      <c r="AI156" s="42"/>
      <c r="AJ156" s="42"/>
      <c r="AK156" s="21"/>
      <c r="AL156" s="21"/>
      <c r="AM156" s="21"/>
      <c r="AN156" s="21"/>
      <c r="AO156" s="21"/>
      <c r="AP156" s="21"/>
      <c r="AQ156" s="21"/>
      <c r="AR156" s="98"/>
    </row>
    <row r="157" spans="1:45" s="6" customFormat="1" ht="15" customHeight="1" x14ac:dyDescent="0.25">
      <c r="A157" s="7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1"/>
      <c r="P157" s="21"/>
      <c r="Q157" s="21"/>
      <c r="R157" s="21"/>
      <c r="S157" s="21"/>
      <c r="T157" s="21"/>
      <c r="U157" s="42"/>
      <c r="V157" s="46"/>
      <c r="W157" s="42"/>
      <c r="X157" s="42"/>
      <c r="Y157" s="21"/>
      <c r="Z157" s="21"/>
      <c r="AA157" s="21"/>
      <c r="AB157" s="21"/>
      <c r="AC157" s="21"/>
      <c r="AD157" s="21"/>
      <c r="AE157" s="21"/>
      <c r="AF157" s="21"/>
      <c r="AG157" s="21"/>
      <c r="AH157" s="65"/>
      <c r="AI157" s="42"/>
      <c r="AJ157" s="42"/>
      <c r="AK157" s="21"/>
      <c r="AL157" s="21"/>
      <c r="AM157" s="21"/>
      <c r="AN157" s="21"/>
      <c r="AO157" s="21"/>
      <c r="AP157" s="21"/>
      <c r="AQ157" s="21"/>
      <c r="AR157" s="98"/>
    </row>
    <row r="158" spans="1:45" s="6" customFormat="1" ht="15" customHeight="1" x14ac:dyDescent="0.25">
      <c r="A158" s="7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1"/>
      <c r="P158" s="21"/>
      <c r="Q158" s="21"/>
      <c r="R158" s="21"/>
      <c r="S158" s="21"/>
      <c r="T158" s="21"/>
      <c r="U158" s="42"/>
      <c r="V158" s="46"/>
      <c r="W158" s="42"/>
      <c r="X158" s="42"/>
      <c r="Y158" s="21"/>
      <c r="Z158" s="21"/>
      <c r="AA158" s="21"/>
      <c r="AB158" s="21"/>
      <c r="AC158" s="21"/>
      <c r="AD158" s="21"/>
      <c r="AE158" s="21"/>
      <c r="AF158" s="21"/>
      <c r="AG158" s="21"/>
      <c r="AH158" s="65"/>
      <c r="AI158" s="42"/>
      <c r="AJ158" s="42"/>
      <c r="AK158" s="21"/>
      <c r="AL158" s="21"/>
      <c r="AM158" s="21"/>
      <c r="AN158" s="21"/>
      <c r="AO158" s="21"/>
      <c r="AP158" s="21"/>
      <c r="AQ158" s="21"/>
      <c r="AR158" s="98"/>
    </row>
    <row r="159" spans="1:45" s="6" customFormat="1" ht="15" customHeight="1" x14ac:dyDescent="0.25">
      <c r="A159" s="7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1"/>
      <c r="P159" s="21"/>
      <c r="Q159" s="21"/>
      <c r="R159" s="21"/>
      <c r="S159" s="21"/>
      <c r="T159" s="21"/>
      <c r="U159" s="42"/>
      <c r="V159" s="46"/>
      <c r="W159" s="42"/>
      <c r="X159" s="42"/>
      <c r="Y159" s="21"/>
      <c r="Z159" s="21"/>
      <c r="AA159" s="21"/>
      <c r="AB159" s="21"/>
      <c r="AC159" s="21"/>
      <c r="AD159" s="21"/>
      <c r="AE159" s="21"/>
      <c r="AF159" s="21"/>
      <c r="AG159" s="21"/>
      <c r="AH159" s="65"/>
      <c r="AI159" s="42"/>
      <c r="AJ159" s="42"/>
      <c r="AK159" s="21"/>
      <c r="AL159" s="21"/>
      <c r="AM159" s="21"/>
      <c r="AN159" s="21"/>
      <c r="AO159" s="21"/>
      <c r="AP159" s="21"/>
      <c r="AQ159" s="21"/>
      <c r="AR159" s="98"/>
    </row>
    <row r="160" spans="1:45" s="6" customFormat="1" ht="15" customHeight="1" x14ac:dyDescent="0.25">
      <c r="A160" s="7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1"/>
      <c r="P160" s="21"/>
      <c r="Q160" s="21"/>
      <c r="R160" s="21"/>
      <c r="S160" s="21"/>
      <c r="T160" s="21"/>
      <c r="U160" s="42"/>
      <c r="V160" s="46"/>
      <c r="W160" s="42"/>
      <c r="X160" s="42"/>
      <c r="Y160" s="21"/>
      <c r="Z160" s="21"/>
      <c r="AA160" s="21"/>
      <c r="AB160" s="21"/>
      <c r="AC160" s="21"/>
      <c r="AD160" s="21"/>
      <c r="AE160" s="21"/>
      <c r="AF160" s="21"/>
      <c r="AG160" s="21"/>
      <c r="AH160" s="65"/>
      <c r="AI160" s="42"/>
      <c r="AJ160" s="42"/>
      <c r="AK160" s="21"/>
      <c r="AL160" s="21"/>
      <c r="AM160" s="21"/>
      <c r="AN160" s="21"/>
      <c r="AO160" s="21"/>
      <c r="AP160" s="21"/>
      <c r="AQ160" s="21"/>
      <c r="AR160" s="98"/>
    </row>
    <row r="161" spans="1:44" s="6" customFormat="1" ht="15" customHeight="1" x14ac:dyDescent="0.25">
      <c r="A161" s="7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1"/>
      <c r="P161" s="21"/>
      <c r="Q161" s="21"/>
      <c r="R161" s="21"/>
      <c r="S161" s="21"/>
      <c r="T161" s="21"/>
      <c r="U161" s="42"/>
      <c r="V161" s="46"/>
      <c r="W161" s="42"/>
      <c r="X161" s="42"/>
      <c r="Y161" s="21"/>
      <c r="Z161" s="21"/>
      <c r="AA161" s="21"/>
      <c r="AB161" s="21"/>
      <c r="AC161" s="21"/>
      <c r="AD161" s="21"/>
      <c r="AE161" s="21"/>
      <c r="AF161" s="21"/>
      <c r="AG161" s="21"/>
      <c r="AH161" s="65"/>
      <c r="AI161" s="42"/>
      <c r="AJ161" s="42"/>
      <c r="AK161" s="21"/>
      <c r="AL161" s="21"/>
      <c r="AM161" s="21"/>
      <c r="AN161" s="21"/>
      <c r="AO161" s="21"/>
      <c r="AP161" s="21"/>
      <c r="AQ161" s="21"/>
      <c r="AR161" s="98"/>
    </row>
    <row r="162" spans="1:44" s="6" customFormat="1" ht="15" customHeight="1" x14ac:dyDescent="0.25">
      <c r="A162" s="7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1"/>
      <c r="P162" s="21"/>
      <c r="Q162" s="21"/>
      <c r="R162" s="21"/>
      <c r="S162" s="21"/>
      <c r="T162" s="21"/>
      <c r="U162" s="42"/>
      <c r="V162" s="46"/>
      <c r="W162" s="42"/>
      <c r="X162" s="42"/>
      <c r="Y162" s="21"/>
      <c r="Z162" s="21"/>
      <c r="AA162" s="21"/>
      <c r="AB162" s="21"/>
      <c r="AC162" s="21"/>
      <c r="AD162" s="21"/>
      <c r="AE162" s="21"/>
      <c r="AF162" s="21"/>
      <c r="AG162" s="21"/>
      <c r="AH162" s="65"/>
      <c r="AI162" s="42"/>
      <c r="AJ162" s="42"/>
      <c r="AK162" s="21"/>
      <c r="AL162" s="21"/>
      <c r="AM162" s="21"/>
      <c r="AN162" s="21"/>
      <c r="AO162" s="21"/>
      <c r="AP162" s="21"/>
      <c r="AQ162" s="21"/>
      <c r="AR162" s="98"/>
    </row>
    <row r="163" spans="1:44" s="6" customFormat="1" ht="15" customHeight="1" x14ac:dyDescent="0.25">
      <c r="A163" s="7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1"/>
      <c r="P163" s="21"/>
      <c r="Q163" s="21"/>
      <c r="R163" s="21"/>
      <c r="S163" s="21"/>
      <c r="T163" s="21"/>
      <c r="U163" s="42"/>
      <c r="V163" s="46"/>
      <c r="W163" s="42"/>
      <c r="X163" s="42"/>
      <c r="Y163" s="21"/>
      <c r="Z163" s="21"/>
      <c r="AA163" s="21"/>
      <c r="AB163" s="21"/>
      <c r="AC163" s="21"/>
      <c r="AD163" s="21"/>
      <c r="AE163" s="21"/>
      <c r="AF163" s="21"/>
      <c r="AG163" s="21"/>
      <c r="AH163" s="65"/>
      <c r="AI163" s="42"/>
      <c r="AJ163" s="42"/>
      <c r="AK163" s="21"/>
      <c r="AL163" s="21"/>
      <c r="AM163" s="21"/>
      <c r="AN163" s="21"/>
      <c r="AO163" s="21"/>
      <c r="AP163" s="21"/>
      <c r="AQ163" s="21"/>
      <c r="AR163" s="98"/>
    </row>
    <row r="164" spans="1:44" s="6" customFormat="1" ht="15" customHeight="1" x14ac:dyDescent="0.25">
      <c r="A164" s="7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1"/>
      <c r="P164" s="21"/>
      <c r="Q164" s="21"/>
      <c r="R164" s="21"/>
      <c r="S164" s="21"/>
      <c r="T164" s="21"/>
      <c r="U164" s="42"/>
      <c r="V164" s="46"/>
      <c r="W164" s="42"/>
      <c r="X164" s="42"/>
      <c r="Y164" s="21"/>
      <c r="Z164" s="21"/>
      <c r="AA164" s="21"/>
      <c r="AB164" s="21"/>
      <c r="AC164" s="21"/>
      <c r="AD164" s="21"/>
      <c r="AE164" s="21"/>
      <c r="AF164" s="21"/>
      <c r="AG164" s="21"/>
      <c r="AH164" s="65"/>
      <c r="AI164" s="42"/>
      <c r="AJ164" s="42"/>
      <c r="AK164" s="21"/>
      <c r="AL164" s="21"/>
      <c r="AM164" s="21"/>
      <c r="AN164" s="21"/>
      <c r="AO164" s="21"/>
      <c r="AP164" s="21"/>
      <c r="AQ164" s="21"/>
      <c r="AR164" s="98"/>
    </row>
    <row r="165" spans="1:44" s="6" customFormat="1" ht="15" customHeight="1" x14ac:dyDescent="0.25">
      <c r="A165" s="7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1"/>
      <c r="P165" s="21"/>
      <c r="Q165" s="21"/>
      <c r="R165" s="21"/>
      <c r="S165" s="21"/>
      <c r="T165" s="21"/>
      <c r="U165" s="42"/>
      <c r="V165" s="46"/>
      <c r="W165" s="42"/>
      <c r="X165" s="42"/>
      <c r="Y165" s="21"/>
      <c r="Z165" s="21"/>
      <c r="AA165" s="21"/>
      <c r="AB165" s="21"/>
      <c r="AC165" s="21"/>
      <c r="AD165" s="21"/>
      <c r="AE165" s="21"/>
      <c r="AF165" s="21"/>
      <c r="AG165" s="21"/>
      <c r="AH165" s="65"/>
      <c r="AI165" s="42"/>
      <c r="AJ165" s="42"/>
      <c r="AK165" s="21"/>
      <c r="AL165" s="21"/>
      <c r="AM165" s="21"/>
      <c r="AN165" s="21"/>
      <c r="AO165" s="21"/>
      <c r="AP165" s="21"/>
      <c r="AQ165" s="21"/>
      <c r="AR165" s="98"/>
    </row>
    <row r="166" spans="1:44" s="6" customFormat="1" ht="15" customHeight="1" x14ac:dyDescent="0.25">
      <c r="A166" s="7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1"/>
      <c r="P166" s="21"/>
      <c r="Q166" s="21"/>
      <c r="R166" s="21"/>
      <c r="S166" s="21"/>
      <c r="T166" s="21"/>
      <c r="U166" s="42"/>
      <c r="V166" s="46"/>
      <c r="W166" s="42"/>
      <c r="X166" s="42"/>
      <c r="Y166" s="21"/>
      <c r="Z166" s="21"/>
      <c r="AA166" s="21"/>
      <c r="AB166" s="21"/>
      <c r="AC166" s="21"/>
      <c r="AD166" s="21"/>
      <c r="AE166" s="21"/>
      <c r="AF166" s="21"/>
      <c r="AG166" s="21"/>
      <c r="AH166" s="65"/>
      <c r="AI166" s="42"/>
      <c r="AJ166" s="42"/>
      <c r="AK166" s="21"/>
      <c r="AL166" s="21"/>
      <c r="AM166" s="21"/>
      <c r="AN166" s="21"/>
      <c r="AO166" s="21"/>
      <c r="AP166" s="21"/>
      <c r="AQ166" s="21"/>
      <c r="AR166" s="98"/>
    </row>
    <row r="167" spans="1:44" s="6" customFormat="1" ht="15" customHeight="1" x14ac:dyDescent="0.25">
      <c r="A167" s="7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1"/>
      <c r="P167" s="21"/>
      <c r="Q167" s="21"/>
      <c r="R167" s="21"/>
      <c r="S167" s="21"/>
      <c r="T167" s="21"/>
      <c r="U167" s="42"/>
      <c r="V167" s="46"/>
      <c r="W167" s="42"/>
      <c r="X167" s="42"/>
      <c r="Y167" s="21"/>
      <c r="Z167" s="21"/>
      <c r="AA167" s="21"/>
      <c r="AB167" s="21"/>
      <c r="AC167" s="21"/>
      <c r="AD167" s="21"/>
      <c r="AE167" s="21"/>
      <c r="AF167" s="21"/>
      <c r="AG167" s="21"/>
      <c r="AH167" s="65"/>
      <c r="AI167" s="42"/>
      <c r="AJ167" s="42"/>
      <c r="AK167" s="21"/>
      <c r="AL167" s="21"/>
      <c r="AM167" s="21"/>
      <c r="AN167" s="21"/>
      <c r="AO167" s="21"/>
      <c r="AP167" s="21"/>
      <c r="AQ167" s="21"/>
      <c r="AR167" s="98"/>
    </row>
    <row r="168" spans="1:44" s="6" customFormat="1" ht="15" customHeight="1" x14ac:dyDescent="0.25">
      <c r="A168" s="7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1"/>
      <c r="P168" s="21"/>
      <c r="Q168" s="21"/>
      <c r="R168" s="21"/>
      <c r="S168" s="21"/>
      <c r="T168" s="21"/>
      <c r="U168" s="42"/>
      <c r="V168" s="46"/>
      <c r="W168" s="42"/>
      <c r="X168" s="42"/>
      <c r="Y168" s="21"/>
      <c r="Z168" s="21"/>
      <c r="AA168" s="21"/>
      <c r="AB168" s="21"/>
      <c r="AC168" s="21"/>
      <c r="AD168" s="21"/>
      <c r="AE168" s="21"/>
      <c r="AF168" s="21"/>
      <c r="AG168" s="21"/>
      <c r="AH168" s="65"/>
      <c r="AI168" s="42"/>
      <c r="AJ168" s="42"/>
      <c r="AK168" s="21"/>
      <c r="AL168" s="21"/>
      <c r="AM168" s="21"/>
      <c r="AN168" s="21"/>
      <c r="AO168" s="21"/>
      <c r="AP168" s="21"/>
      <c r="AQ168" s="21"/>
      <c r="AR168" s="98"/>
    </row>
    <row r="169" spans="1:44" s="6" customFormat="1" ht="15" customHeight="1" x14ac:dyDescent="0.25">
      <c r="A169" s="7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1"/>
      <c r="P169" s="21"/>
      <c r="Q169" s="21"/>
      <c r="R169" s="21"/>
      <c r="S169" s="21"/>
      <c r="T169" s="21"/>
      <c r="U169" s="42"/>
      <c r="V169" s="46"/>
      <c r="W169" s="42"/>
      <c r="X169" s="42"/>
      <c r="Y169" s="21"/>
      <c r="Z169" s="21"/>
      <c r="AA169" s="21"/>
      <c r="AB169" s="21"/>
      <c r="AC169" s="21"/>
      <c r="AD169" s="21"/>
      <c r="AE169" s="21"/>
      <c r="AF169" s="21"/>
      <c r="AG169" s="21"/>
      <c r="AH169" s="65"/>
      <c r="AI169" s="42"/>
      <c r="AJ169" s="42"/>
      <c r="AK169" s="21"/>
      <c r="AL169" s="21"/>
      <c r="AM169" s="21"/>
      <c r="AN169" s="21"/>
      <c r="AO169" s="21"/>
      <c r="AP169" s="21"/>
      <c r="AQ169" s="21"/>
      <c r="AR169" s="98"/>
    </row>
    <row r="170" spans="1:44" s="6" customFormat="1" ht="15" customHeight="1" x14ac:dyDescent="0.25">
      <c r="A170" s="7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1"/>
      <c r="P170" s="21"/>
      <c r="Q170" s="21"/>
      <c r="R170" s="21"/>
      <c r="S170" s="21"/>
      <c r="T170" s="21"/>
      <c r="U170" s="42"/>
      <c r="V170" s="46"/>
      <c r="W170" s="42"/>
      <c r="X170" s="42"/>
      <c r="Y170" s="21"/>
      <c r="Z170" s="21"/>
      <c r="AA170" s="21"/>
      <c r="AB170" s="21"/>
      <c r="AC170" s="21"/>
      <c r="AD170" s="21"/>
      <c r="AE170" s="21"/>
      <c r="AF170" s="21"/>
      <c r="AG170" s="21"/>
      <c r="AH170" s="65"/>
      <c r="AI170" s="42"/>
      <c r="AJ170" s="42"/>
      <c r="AK170" s="21"/>
      <c r="AL170" s="21"/>
      <c r="AM170" s="21"/>
      <c r="AN170" s="21"/>
      <c r="AO170" s="21"/>
      <c r="AP170" s="21"/>
      <c r="AQ170" s="21"/>
      <c r="AR170" s="98"/>
    </row>
    <row r="171" spans="1:44" ht="15" customHeight="1" x14ac:dyDescent="0.25">
      <c r="AG171" s="21"/>
      <c r="AH171" s="65"/>
      <c r="AI171" s="42"/>
      <c r="AJ171" s="42"/>
    </row>
    <row r="172" spans="1:44" ht="15" customHeight="1" x14ac:dyDescent="0.25">
      <c r="AG172" s="21"/>
      <c r="AH172" s="65"/>
      <c r="AI172" s="42"/>
      <c r="AJ172" s="42"/>
    </row>
    <row r="173" spans="1:44" ht="15" customHeight="1" x14ac:dyDescent="0.25">
      <c r="AG173" s="21"/>
      <c r="AH173" s="65"/>
      <c r="AI173" s="42"/>
      <c r="AJ173" s="42"/>
    </row>
    <row r="174" spans="1:44" ht="15" customHeight="1" x14ac:dyDescent="0.25">
      <c r="AG174" s="21"/>
      <c r="AH174" s="65"/>
      <c r="AI174" s="42"/>
      <c r="AJ174" s="42"/>
    </row>
    <row r="175" spans="1:44" ht="15" customHeight="1" x14ac:dyDescent="0.25">
      <c r="AG175" s="21"/>
      <c r="AH175" s="65"/>
      <c r="AI175" s="42"/>
      <c r="AJ175" s="42"/>
    </row>
    <row r="176" spans="1:44" ht="15" customHeight="1" x14ac:dyDescent="0.25">
      <c r="AG176" s="21"/>
      <c r="AH176" s="65"/>
      <c r="AI176" s="42"/>
      <c r="AJ176" s="42"/>
    </row>
    <row r="177" spans="2:43" ht="15" customHeight="1" x14ac:dyDescent="0.25">
      <c r="AG177" s="21"/>
      <c r="AH177" s="65"/>
      <c r="AI177" s="42"/>
      <c r="AJ177" s="42"/>
    </row>
    <row r="186" spans="2:43" ht="15" customHeight="1" x14ac:dyDescent="0.2"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  <c r="AN186" s="98"/>
      <c r="AO186" s="98"/>
      <c r="AP186" s="98"/>
      <c r="AQ186" s="98"/>
    </row>
    <row r="187" spans="2:43" ht="15" customHeight="1" x14ac:dyDescent="0.2"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</row>
    <row r="188" spans="2:43" ht="15" customHeight="1" x14ac:dyDescent="0.2"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</row>
    <row r="189" spans="2:43" ht="15" customHeight="1" x14ac:dyDescent="0.2"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</row>
    <row r="190" spans="2:43" ht="15" customHeight="1" x14ac:dyDescent="0.2"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</row>
    <row r="191" spans="2:43" ht="15" customHeight="1" x14ac:dyDescent="0.2"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</row>
    <row r="192" spans="2:43" ht="15" customHeight="1" x14ac:dyDescent="0.2"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</row>
    <row r="193" spans="2:43" ht="15" customHeight="1" x14ac:dyDescent="0.2"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</row>
    <row r="194" spans="2:43" ht="15" customHeight="1" x14ac:dyDescent="0.2"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</row>
    <row r="195" spans="2:43" ht="15" customHeight="1" x14ac:dyDescent="0.2"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</row>
    <row r="196" spans="2:43" ht="15" customHeight="1" x14ac:dyDescent="0.2"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</row>
    <row r="197" spans="2:43" ht="15" customHeight="1" x14ac:dyDescent="0.2"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</row>
    <row r="198" spans="2:43" ht="15" customHeight="1" x14ac:dyDescent="0.2"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</row>
    <row r="199" spans="2:43" ht="15" customHeight="1" x14ac:dyDescent="0.2"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</row>
    <row r="200" spans="2:43" ht="15" customHeight="1" x14ac:dyDescent="0.2"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</row>
    <row r="201" spans="2:43" ht="15" customHeight="1" x14ac:dyDescent="0.2"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</row>
    <row r="202" spans="2:43" ht="15" customHeight="1" x14ac:dyDescent="0.2"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</row>
    <row r="203" spans="2:43" ht="15" customHeight="1" x14ac:dyDescent="0.2"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</row>
    <row r="204" spans="2:43" ht="15" customHeight="1" x14ac:dyDescent="0.2"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</row>
  </sheetData>
  <sortState ref="B79:I90">
    <sortCondition ref="D79:D9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5" customWidth="1"/>
    <col min="13" max="13" width="6.28515625" style="45" customWidth="1"/>
    <col min="14" max="14" width="6.140625" style="45" customWidth="1"/>
    <col min="15" max="15" width="6.28515625" style="45" customWidth="1"/>
    <col min="16" max="16" width="0.7109375" style="4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5" customWidth="1"/>
    <col min="38" max="38" width="0.7109375" style="4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52</v>
      </c>
      <c r="F1" s="80"/>
      <c r="G1" s="81"/>
      <c r="H1" s="81"/>
      <c r="I1" s="2"/>
      <c r="J1" s="3"/>
      <c r="K1" s="101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81"/>
      <c r="AD1" s="81"/>
      <c r="AE1" s="2"/>
      <c r="AF1" s="3"/>
      <c r="AG1" s="101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3" t="s">
        <v>53</v>
      </c>
      <c r="C2" s="74"/>
      <c r="D2" s="141"/>
      <c r="E2" s="11" t="s">
        <v>13</v>
      </c>
      <c r="F2" s="12"/>
      <c r="G2" s="12"/>
      <c r="H2" s="12"/>
      <c r="I2" s="18"/>
      <c r="J2" s="13"/>
      <c r="K2" s="99"/>
      <c r="L2" s="20" t="s">
        <v>112</v>
      </c>
      <c r="M2" s="12"/>
      <c r="N2" s="12"/>
      <c r="O2" s="19"/>
      <c r="P2" s="17"/>
      <c r="Q2" s="20" t="s">
        <v>113</v>
      </c>
      <c r="R2" s="12"/>
      <c r="S2" s="12"/>
      <c r="T2" s="12"/>
      <c r="U2" s="18"/>
      <c r="V2" s="19"/>
      <c r="W2" s="17"/>
      <c r="X2" s="142" t="s">
        <v>105</v>
      </c>
      <c r="Y2" s="143"/>
      <c r="Z2" s="123"/>
      <c r="AA2" s="11" t="s">
        <v>13</v>
      </c>
      <c r="AB2" s="12"/>
      <c r="AC2" s="12"/>
      <c r="AD2" s="12"/>
      <c r="AE2" s="18"/>
      <c r="AF2" s="13"/>
      <c r="AG2" s="99"/>
      <c r="AH2" s="20" t="s">
        <v>114</v>
      </c>
      <c r="AI2" s="12"/>
      <c r="AJ2" s="12"/>
      <c r="AK2" s="19"/>
      <c r="AL2" s="17"/>
      <c r="AM2" s="20" t="s">
        <v>113</v>
      </c>
      <c r="AN2" s="12"/>
      <c r="AO2" s="12"/>
      <c r="AP2" s="12"/>
      <c r="AQ2" s="18"/>
      <c r="AR2" s="19"/>
      <c r="AS2" s="124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24"/>
      <c r="L3" s="16" t="s">
        <v>5</v>
      </c>
      <c r="M3" s="16" t="s">
        <v>6</v>
      </c>
      <c r="N3" s="16" t="s">
        <v>80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24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24"/>
      <c r="AH3" s="16" t="s">
        <v>5</v>
      </c>
      <c r="AI3" s="16" t="s">
        <v>6</v>
      </c>
      <c r="AJ3" s="16" t="s">
        <v>80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24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7"/>
      <c r="C4" s="31"/>
      <c r="D4" s="32"/>
      <c r="E4" s="27"/>
      <c r="F4" s="27"/>
      <c r="G4" s="27"/>
      <c r="H4" s="28"/>
      <c r="I4" s="27"/>
      <c r="J4" s="34"/>
      <c r="K4" s="45"/>
      <c r="L4" s="106"/>
      <c r="M4" s="16"/>
      <c r="N4" s="16"/>
      <c r="O4" s="16"/>
      <c r="P4" s="21"/>
      <c r="Q4" s="27"/>
      <c r="R4" s="27"/>
      <c r="S4" s="28"/>
      <c r="T4" s="27"/>
      <c r="U4" s="27"/>
      <c r="V4" s="144"/>
      <c r="W4" s="45"/>
      <c r="X4" s="27">
        <v>2008</v>
      </c>
      <c r="Y4" s="31" t="s">
        <v>43</v>
      </c>
      <c r="Z4" s="32" t="s">
        <v>41</v>
      </c>
      <c r="AA4" s="27">
        <v>16</v>
      </c>
      <c r="AB4" s="27">
        <v>2</v>
      </c>
      <c r="AC4" s="27">
        <v>3</v>
      </c>
      <c r="AD4" s="28">
        <v>17</v>
      </c>
      <c r="AE4" s="27">
        <v>67</v>
      </c>
      <c r="AF4" s="34">
        <v>0.63800000000000001</v>
      </c>
      <c r="AG4" s="45">
        <v>105</v>
      </c>
      <c r="AH4" s="16"/>
      <c r="AI4" s="16"/>
      <c r="AJ4" s="16"/>
      <c r="AK4" s="16"/>
      <c r="AL4" s="21"/>
      <c r="AM4" s="27"/>
      <c r="AN4" s="27"/>
      <c r="AO4" s="27"/>
      <c r="AP4" s="27"/>
      <c r="AQ4" s="27"/>
      <c r="AR4" s="140"/>
      <c r="AS4" s="105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7"/>
      <c r="C5" s="31"/>
      <c r="D5" s="32"/>
      <c r="E5" s="27"/>
      <c r="F5" s="27"/>
      <c r="G5" s="27"/>
      <c r="H5" s="28"/>
      <c r="I5" s="27"/>
      <c r="J5" s="34"/>
      <c r="K5" s="45"/>
      <c r="L5" s="106"/>
      <c r="M5" s="16"/>
      <c r="N5" s="16"/>
      <c r="O5" s="16"/>
      <c r="P5" s="21"/>
      <c r="Q5" s="27"/>
      <c r="R5" s="27"/>
      <c r="S5" s="28"/>
      <c r="T5" s="27"/>
      <c r="U5" s="27"/>
      <c r="V5" s="144"/>
      <c r="W5" s="45"/>
      <c r="X5" s="27">
        <v>2009</v>
      </c>
      <c r="Y5" s="31" t="s">
        <v>44</v>
      </c>
      <c r="Z5" s="32" t="s">
        <v>41</v>
      </c>
      <c r="AA5" s="27">
        <v>17</v>
      </c>
      <c r="AB5" s="27">
        <v>1</v>
      </c>
      <c r="AC5" s="27">
        <v>3</v>
      </c>
      <c r="AD5" s="28">
        <v>33</v>
      </c>
      <c r="AE5" s="27">
        <v>85</v>
      </c>
      <c r="AF5" s="34">
        <v>0.69669999999999999</v>
      </c>
      <c r="AG5" s="45">
        <v>122</v>
      </c>
      <c r="AH5" s="16"/>
      <c r="AI5" s="16"/>
      <c r="AJ5" s="16"/>
      <c r="AK5" s="16"/>
      <c r="AL5" s="21"/>
      <c r="AM5" s="27"/>
      <c r="AN5" s="27"/>
      <c r="AO5" s="27"/>
      <c r="AP5" s="27"/>
      <c r="AQ5" s="27"/>
      <c r="AR5" s="140"/>
      <c r="AS5" s="105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7">
        <v>2010</v>
      </c>
      <c r="C6" s="31" t="s">
        <v>40</v>
      </c>
      <c r="D6" s="32" t="s">
        <v>39</v>
      </c>
      <c r="E6" s="27">
        <v>17</v>
      </c>
      <c r="F6" s="27">
        <v>0</v>
      </c>
      <c r="G6" s="27">
        <v>12</v>
      </c>
      <c r="H6" s="28">
        <v>7</v>
      </c>
      <c r="I6" s="27">
        <v>49</v>
      </c>
      <c r="J6" s="34">
        <v>0.505</v>
      </c>
      <c r="K6" s="45">
        <v>97</v>
      </c>
      <c r="L6" s="106"/>
      <c r="M6" s="16"/>
      <c r="N6" s="16"/>
      <c r="O6" s="16"/>
      <c r="P6" s="21"/>
      <c r="Q6" s="27">
        <v>5</v>
      </c>
      <c r="R6" s="27">
        <v>0</v>
      </c>
      <c r="S6" s="28">
        <v>0</v>
      </c>
      <c r="T6" s="27">
        <v>1</v>
      </c>
      <c r="U6" s="27">
        <v>10</v>
      </c>
      <c r="V6" s="144">
        <v>0.37</v>
      </c>
      <c r="W6" s="45">
        <v>27</v>
      </c>
      <c r="X6" s="27"/>
      <c r="Y6" s="31"/>
      <c r="Z6" s="32"/>
      <c r="AA6" s="27"/>
      <c r="AB6" s="27"/>
      <c r="AC6" s="27"/>
      <c r="AD6" s="28"/>
      <c r="AE6" s="27"/>
      <c r="AF6" s="34"/>
      <c r="AG6" s="45"/>
      <c r="AH6" s="16"/>
      <c r="AI6" s="16"/>
      <c r="AJ6" s="16"/>
      <c r="AK6" s="16"/>
      <c r="AL6" s="21"/>
      <c r="AM6" s="27"/>
      <c r="AN6" s="27"/>
      <c r="AO6" s="27"/>
      <c r="AP6" s="27"/>
      <c r="AQ6" s="27"/>
      <c r="AR6" s="140"/>
      <c r="AS6" s="105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7">
        <v>2011</v>
      </c>
      <c r="C7" s="31" t="s">
        <v>45</v>
      </c>
      <c r="D7" s="32" t="s">
        <v>46</v>
      </c>
      <c r="E7" s="27">
        <v>20</v>
      </c>
      <c r="F7" s="27">
        <v>1</v>
      </c>
      <c r="G7" s="27">
        <v>7</v>
      </c>
      <c r="H7" s="28">
        <v>3</v>
      </c>
      <c r="I7" s="27">
        <v>49</v>
      </c>
      <c r="J7" s="34">
        <v>0.48499999999999999</v>
      </c>
      <c r="K7" s="45">
        <v>101</v>
      </c>
      <c r="L7" s="106"/>
      <c r="M7" s="16"/>
      <c r="N7" s="16"/>
      <c r="O7" s="16"/>
      <c r="P7" s="21"/>
      <c r="Q7" s="27"/>
      <c r="R7" s="27"/>
      <c r="S7" s="28"/>
      <c r="T7" s="27"/>
      <c r="U7" s="27"/>
      <c r="V7" s="144"/>
      <c r="W7" s="45"/>
      <c r="X7" s="27"/>
      <c r="Y7" s="31"/>
      <c r="Z7" s="32"/>
      <c r="AA7" s="27"/>
      <c r="AB7" s="27"/>
      <c r="AC7" s="27"/>
      <c r="AD7" s="28"/>
      <c r="AE7" s="27"/>
      <c r="AF7" s="34"/>
      <c r="AG7" s="45"/>
      <c r="AH7" s="16"/>
      <c r="AI7" s="16"/>
      <c r="AJ7" s="16"/>
      <c r="AK7" s="16"/>
      <c r="AL7" s="21"/>
      <c r="AM7" s="27"/>
      <c r="AN7" s="27"/>
      <c r="AO7" s="27"/>
      <c r="AP7" s="27"/>
      <c r="AQ7" s="27"/>
      <c r="AR7" s="140"/>
      <c r="AS7" s="105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7">
        <v>2012</v>
      </c>
      <c r="C8" s="31" t="s">
        <v>44</v>
      </c>
      <c r="D8" s="32" t="s">
        <v>46</v>
      </c>
      <c r="E8" s="27">
        <v>19</v>
      </c>
      <c r="F8" s="27">
        <v>2</v>
      </c>
      <c r="G8" s="27">
        <v>2</v>
      </c>
      <c r="H8" s="28">
        <v>24</v>
      </c>
      <c r="I8" s="27">
        <v>82</v>
      </c>
      <c r="J8" s="34">
        <v>0.60699999999999998</v>
      </c>
      <c r="K8" s="45">
        <v>135</v>
      </c>
      <c r="L8" s="106"/>
      <c r="M8" s="16"/>
      <c r="N8" s="16"/>
      <c r="O8" s="16"/>
      <c r="P8" s="21"/>
      <c r="Q8" s="27"/>
      <c r="R8" s="27"/>
      <c r="S8" s="28"/>
      <c r="T8" s="27"/>
      <c r="U8" s="27"/>
      <c r="V8" s="144"/>
      <c r="W8" s="45"/>
      <c r="X8" s="27"/>
      <c r="Y8" s="31"/>
      <c r="Z8" s="32"/>
      <c r="AA8" s="27"/>
      <c r="AB8" s="27"/>
      <c r="AC8" s="27"/>
      <c r="AD8" s="28"/>
      <c r="AE8" s="27"/>
      <c r="AF8" s="34"/>
      <c r="AG8" s="45"/>
      <c r="AH8" s="16"/>
      <c r="AI8" s="16"/>
      <c r="AJ8" s="16"/>
      <c r="AK8" s="16"/>
      <c r="AL8" s="21"/>
      <c r="AM8" s="27"/>
      <c r="AN8" s="27"/>
      <c r="AO8" s="27"/>
      <c r="AP8" s="27"/>
      <c r="AQ8" s="27"/>
      <c r="AR8" s="140"/>
      <c r="AS8" s="10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7">
        <v>2013</v>
      </c>
      <c r="C9" s="31" t="s">
        <v>44</v>
      </c>
      <c r="D9" s="32" t="s">
        <v>46</v>
      </c>
      <c r="E9" s="27">
        <v>22</v>
      </c>
      <c r="F9" s="27">
        <v>1</v>
      </c>
      <c r="G9" s="27">
        <v>7</v>
      </c>
      <c r="H9" s="28">
        <v>23</v>
      </c>
      <c r="I9" s="27">
        <v>101</v>
      </c>
      <c r="J9" s="34">
        <v>0.66400000000000003</v>
      </c>
      <c r="K9" s="45">
        <v>152</v>
      </c>
      <c r="L9" s="106"/>
      <c r="M9" s="16"/>
      <c r="N9" s="16"/>
      <c r="O9" s="16" t="s">
        <v>45</v>
      </c>
      <c r="P9" s="21"/>
      <c r="Q9" s="27"/>
      <c r="R9" s="27"/>
      <c r="S9" s="28"/>
      <c r="T9" s="27"/>
      <c r="U9" s="27"/>
      <c r="V9" s="144"/>
      <c r="W9" s="45"/>
      <c r="X9" s="27"/>
      <c r="Y9" s="31"/>
      <c r="Z9" s="32"/>
      <c r="AA9" s="27"/>
      <c r="AB9" s="27"/>
      <c r="AC9" s="27"/>
      <c r="AD9" s="28"/>
      <c r="AE9" s="27"/>
      <c r="AF9" s="34"/>
      <c r="AG9" s="45"/>
      <c r="AH9" s="16"/>
      <c r="AI9" s="16"/>
      <c r="AJ9" s="16"/>
      <c r="AK9" s="16"/>
      <c r="AL9" s="21"/>
      <c r="AM9" s="27"/>
      <c r="AN9" s="27"/>
      <c r="AO9" s="27"/>
      <c r="AP9" s="27"/>
      <c r="AQ9" s="27"/>
      <c r="AR9" s="140"/>
      <c r="AS9" s="105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ht="14.25" x14ac:dyDescent="0.2">
      <c r="A10" s="42"/>
      <c r="B10" s="83" t="s">
        <v>107</v>
      </c>
      <c r="C10" s="87"/>
      <c r="D10" s="86"/>
      <c r="E10" s="85">
        <f>SUM(E4:E9)</f>
        <v>78</v>
      </c>
      <c r="F10" s="85">
        <f>SUM(F4:F9)</f>
        <v>4</v>
      </c>
      <c r="G10" s="85">
        <f>SUM(G4:G9)</f>
        <v>28</v>
      </c>
      <c r="H10" s="85">
        <f>SUM(H4:H9)</f>
        <v>57</v>
      </c>
      <c r="I10" s="85">
        <f>SUM(I4:I9)</f>
        <v>281</v>
      </c>
      <c r="J10" s="129">
        <f>PRODUCT(I10/K10)</f>
        <v>0.57938144329896912</v>
      </c>
      <c r="K10" s="99">
        <f>SUM(K4:K9)</f>
        <v>485</v>
      </c>
      <c r="L10" s="20"/>
      <c r="M10" s="18"/>
      <c r="N10" s="108"/>
      <c r="O10" s="109"/>
      <c r="P10" s="21"/>
      <c r="Q10" s="85">
        <f>SUM(Q4:Q9)</f>
        <v>5</v>
      </c>
      <c r="R10" s="85">
        <f>SUM(R4:R9)</f>
        <v>0</v>
      </c>
      <c r="S10" s="85">
        <f>SUM(S4:S9)</f>
        <v>0</v>
      </c>
      <c r="T10" s="85">
        <f>SUM(T4:T9)</f>
        <v>1</v>
      </c>
      <c r="U10" s="85">
        <f>SUM(U4:U9)</f>
        <v>10</v>
      </c>
      <c r="V10" s="129">
        <f>PRODUCT(U10/W10)</f>
        <v>0.37037037037037035</v>
      </c>
      <c r="W10" s="99">
        <f>SUM(W4:W9)</f>
        <v>27</v>
      </c>
      <c r="X10" s="14" t="s">
        <v>107</v>
      </c>
      <c r="Y10" s="15"/>
      <c r="Z10" s="13"/>
      <c r="AA10" s="85">
        <f>SUM(AA4:AA9)</f>
        <v>33</v>
      </c>
      <c r="AB10" s="85">
        <f>SUM(AB4:AB9)</f>
        <v>3</v>
      </c>
      <c r="AC10" s="85">
        <f>SUM(AC4:AC9)</f>
        <v>6</v>
      </c>
      <c r="AD10" s="85">
        <f>SUM(AD4:AD9)</f>
        <v>50</v>
      </c>
      <c r="AE10" s="85">
        <f>SUM(AE4:AE9)</f>
        <v>152</v>
      </c>
      <c r="AF10" s="129">
        <f>PRODUCT(AE10/AG10)</f>
        <v>0.66960352422907488</v>
      </c>
      <c r="AG10" s="99">
        <f>SUM(AG4:AG9)</f>
        <v>227</v>
      </c>
      <c r="AH10" s="20"/>
      <c r="AI10" s="18"/>
      <c r="AJ10" s="108"/>
      <c r="AK10" s="109"/>
      <c r="AL10" s="21"/>
      <c r="AM10" s="85">
        <f>SUM(AM4:AM9)</f>
        <v>0</v>
      </c>
      <c r="AN10" s="85">
        <f>SUM(AN4:AN9)</f>
        <v>0</v>
      </c>
      <c r="AO10" s="85">
        <f>SUM(AO4:AO9)</f>
        <v>0</v>
      </c>
      <c r="AP10" s="85">
        <f>SUM(AP4:AP9)</f>
        <v>0</v>
      </c>
      <c r="AQ10" s="85">
        <f>SUM(AQ4:AQ9)</f>
        <v>0</v>
      </c>
      <c r="AR10" s="129">
        <v>0</v>
      </c>
      <c r="AS10" s="124">
        <f>SUM(AS4:AS9)</f>
        <v>0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3"/>
      <c r="K11" s="45"/>
      <c r="L11" s="21"/>
      <c r="M11" s="21"/>
      <c r="N11" s="21"/>
      <c r="O11" s="21"/>
      <c r="P11" s="42"/>
      <c r="Q11" s="42"/>
      <c r="R11" s="46"/>
      <c r="S11" s="42"/>
      <c r="T11" s="42"/>
      <c r="U11" s="21"/>
      <c r="V11" s="21"/>
      <c r="W11" s="45"/>
      <c r="X11" s="42"/>
      <c r="Y11" s="42"/>
      <c r="Z11" s="42"/>
      <c r="AA11" s="42"/>
      <c r="AB11" s="42"/>
      <c r="AC11" s="42"/>
      <c r="AD11" s="42"/>
      <c r="AE11" s="42"/>
      <c r="AF11" s="43"/>
      <c r="AG11" s="45"/>
      <c r="AH11" s="21"/>
      <c r="AI11" s="21"/>
      <c r="AJ11" s="21"/>
      <c r="AK11" s="21"/>
      <c r="AL11" s="42"/>
      <c r="AM11" s="42"/>
      <c r="AN11" s="46"/>
      <c r="AO11" s="42"/>
      <c r="AP11" s="42"/>
      <c r="AQ11" s="21"/>
      <c r="AR11" s="21"/>
      <c r="AS11" s="45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32" t="s">
        <v>106</v>
      </c>
      <c r="C12" s="133"/>
      <c r="D12" s="134"/>
      <c r="E12" s="13" t="s">
        <v>3</v>
      </c>
      <c r="F12" s="16" t="s">
        <v>8</v>
      </c>
      <c r="G12" s="13" t="s">
        <v>5</v>
      </c>
      <c r="H12" s="16" t="s">
        <v>6</v>
      </c>
      <c r="I12" s="16" t="s">
        <v>17</v>
      </c>
      <c r="J12" s="16" t="s">
        <v>22</v>
      </c>
      <c r="K12" s="21"/>
      <c r="L12" s="16" t="s">
        <v>27</v>
      </c>
      <c r="M12" s="16" t="s">
        <v>28</v>
      </c>
      <c r="N12" s="16" t="s">
        <v>115</v>
      </c>
      <c r="O12" s="16" t="s">
        <v>116</v>
      </c>
      <c r="Q12" s="46"/>
      <c r="R12" s="46" t="s">
        <v>47</v>
      </c>
      <c r="S12" s="46"/>
      <c r="T12" s="42" t="s">
        <v>48</v>
      </c>
      <c r="U12" s="21"/>
      <c r="V12" s="45"/>
      <c r="W12" s="45"/>
      <c r="X12" s="131"/>
      <c r="Y12" s="131"/>
      <c r="Z12" s="131"/>
      <c r="AA12" s="131"/>
      <c r="AB12" s="131"/>
      <c r="AC12" s="46"/>
      <c r="AD12" s="46"/>
      <c r="AE12" s="46"/>
      <c r="AF12" s="42"/>
      <c r="AG12" s="42"/>
      <c r="AH12" s="42"/>
      <c r="AI12" s="42"/>
      <c r="AJ12" s="42"/>
      <c r="AK12" s="42"/>
      <c r="AM12" s="45"/>
      <c r="AN12" s="131"/>
      <c r="AO12" s="131"/>
      <c r="AP12" s="131"/>
      <c r="AQ12" s="131"/>
      <c r="AR12" s="131"/>
      <c r="AS12" s="131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9" t="s">
        <v>12</v>
      </c>
      <c r="C13" s="10"/>
      <c r="D13" s="50"/>
      <c r="E13" s="135">
        <v>211</v>
      </c>
      <c r="F13" s="135">
        <v>7</v>
      </c>
      <c r="G13" s="135">
        <v>130</v>
      </c>
      <c r="H13" s="135">
        <v>131</v>
      </c>
      <c r="I13" s="135">
        <v>817</v>
      </c>
      <c r="J13" s="145">
        <v>0.57699999999999996</v>
      </c>
      <c r="K13" s="42">
        <f>PRODUCT(I13/J13)</f>
        <v>1415.9445407279031</v>
      </c>
      <c r="L13" s="136">
        <f>PRODUCT((F13+G13)/E13)</f>
        <v>0.64928909952606639</v>
      </c>
      <c r="M13" s="136">
        <f>PRODUCT(H13/E13)</f>
        <v>0.62085308056872035</v>
      </c>
      <c r="N13" s="136">
        <f>PRODUCT((F13+G13+H13)/E13)</f>
        <v>1.2701421800947867</v>
      </c>
      <c r="O13" s="136">
        <f>PRODUCT(I13/E13)</f>
        <v>3.8720379146919433</v>
      </c>
      <c r="Q13" s="46"/>
      <c r="R13" s="46"/>
      <c r="S13" s="46"/>
      <c r="T13" s="42" t="s">
        <v>49</v>
      </c>
      <c r="U13" s="42"/>
      <c r="V13" s="42"/>
      <c r="W13" s="42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2"/>
      <c r="AL13" s="42"/>
      <c r="AM13" s="42"/>
      <c r="AN13" s="46"/>
      <c r="AO13" s="46"/>
      <c r="AP13" s="46"/>
      <c r="AQ13" s="46"/>
      <c r="AR13" s="46"/>
      <c r="AS13" s="46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26" t="s">
        <v>53</v>
      </c>
      <c r="C14" s="127"/>
      <c r="D14" s="128"/>
      <c r="E14" s="135">
        <f>PRODUCT(E10+Q10)</f>
        <v>83</v>
      </c>
      <c r="F14" s="135">
        <f>PRODUCT(F10+R10)</f>
        <v>4</v>
      </c>
      <c r="G14" s="135">
        <f>PRODUCT(G10+S10)</f>
        <v>28</v>
      </c>
      <c r="H14" s="135">
        <f>PRODUCT(H10+T10)</f>
        <v>58</v>
      </c>
      <c r="I14" s="135">
        <f>PRODUCT(I10+U10)</f>
        <v>291</v>
      </c>
      <c r="J14" s="145">
        <f>PRODUCT(I14/K14)</f>
        <v>0.568359375</v>
      </c>
      <c r="K14" s="42">
        <f>PRODUCT(K10+W10)</f>
        <v>512</v>
      </c>
      <c r="L14" s="136">
        <f>PRODUCT((F14+G14)/E14)</f>
        <v>0.38554216867469882</v>
      </c>
      <c r="M14" s="136">
        <f>PRODUCT(H14/E14)</f>
        <v>0.6987951807228916</v>
      </c>
      <c r="N14" s="136">
        <f>PRODUCT((F14+G14+H14)/E14)</f>
        <v>1.0843373493975903</v>
      </c>
      <c r="O14" s="136">
        <f>PRODUCT(I14/E14)</f>
        <v>3.5060240963855422</v>
      </c>
      <c r="Q14" s="46"/>
      <c r="R14" s="46"/>
      <c r="S14" s="46"/>
      <c r="T14" s="42" t="s">
        <v>50</v>
      </c>
      <c r="U14" s="42"/>
      <c r="V14" s="42"/>
      <c r="W14" s="42"/>
      <c r="X14" s="42"/>
      <c r="Y14" s="42"/>
      <c r="Z14" s="42"/>
      <c r="AA14" s="42"/>
      <c r="AB14" s="42"/>
      <c r="AC14" s="46"/>
      <c r="AD14" s="46"/>
      <c r="AE14" s="46"/>
      <c r="AF14" s="46"/>
      <c r="AG14" s="46"/>
      <c r="AH14" s="46"/>
      <c r="AI14" s="46"/>
      <c r="AJ14" s="46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24" t="s">
        <v>105</v>
      </c>
      <c r="C15" s="130"/>
      <c r="D15" s="125"/>
      <c r="E15" s="135">
        <f>PRODUCT(AA10+AM10)</f>
        <v>33</v>
      </c>
      <c r="F15" s="135">
        <f>PRODUCT(AB10+AN10)</f>
        <v>3</v>
      </c>
      <c r="G15" s="135">
        <f>PRODUCT(AC10+AO10)</f>
        <v>6</v>
      </c>
      <c r="H15" s="135">
        <f>PRODUCT(AD10+AP10)</f>
        <v>50</v>
      </c>
      <c r="I15" s="135">
        <f>PRODUCT(AE10+AQ10)</f>
        <v>152</v>
      </c>
      <c r="J15" s="145">
        <f>PRODUCT(I15/K15)</f>
        <v>0.66960352422907488</v>
      </c>
      <c r="K15" s="21">
        <f>PRODUCT(AG10+AS10)</f>
        <v>227</v>
      </c>
      <c r="L15" s="136">
        <f>PRODUCT((F15+G15)/E15)</f>
        <v>0.27272727272727271</v>
      </c>
      <c r="M15" s="136">
        <f>PRODUCT(H15/E15)</f>
        <v>1.5151515151515151</v>
      </c>
      <c r="N15" s="136">
        <f>PRODUCT((F15+G15+H15)/E15)</f>
        <v>1.7878787878787878</v>
      </c>
      <c r="O15" s="136">
        <f>PRODUCT(I15/E15)</f>
        <v>4.6060606060606064</v>
      </c>
      <c r="Q15" s="46"/>
      <c r="R15" s="46"/>
      <c r="S15" s="42"/>
      <c r="T15" s="42" t="s">
        <v>51</v>
      </c>
      <c r="U15" s="21"/>
      <c r="V15" s="21"/>
      <c r="W15" s="42"/>
      <c r="X15" s="42"/>
      <c r="Y15" s="42"/>
      <c r="Z15" s="42"/>
      <c r="AA15" s="42"/>
      <c r="AB15" s="42"/>
      <c r="AC15" s="46"/>
      <c r="AD15" s="46"/>
      <c r="AE15" s="46"/>
      <c r="AF15" s="46"/>
      <c r="AG15" s="46"/>
      <c r="AH15" s="46"/>
      <c r="AI15" s="46"/>
      <c r="AJ15" s="46"/>
      <c r="AK15" s="42"/>
      <c r="AL15" s="21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37" t="s">
        <v>107</v>
      </c>
      <c r="C16" s="138"/>
      <c r="D16" s="139"/>
      <c r="E16" s="135">
        <f>SUM(E13:E15)</f>
        <v>327</v>
      </c>
      <c r="F16" s="135">
        <f t="shared" ref="F16:I16" si="0">SUM(F13:F15)</f>
        <v>14</v>
      </c>
      <c r="G16" s="135">
        <f t="shared" si="0"/>
        <v>164</v>
      </c>
      <c r="H16" s="135">
        <f t="shared" si="0"/>
        <v>239</v>
      </c>
      <c r="I16" s="135">
        <f t="shared" si="0"/>
        <v>1260</v>
      </c>
      <c r="J16" s="145">
        <f>PRODUCT(I16/K16)</f>
        <v>0.58470182233756873</v>
      </c>
      <c r="K16" s="42">
        <f>SUM(K13:K15)</f>
        <v>2154.9445407279031</v>
      </c>
      <c r="L16" s="136">
        <f>PRODUCT((F16+G16)/E16)</f>
        <v>0.54434250764525993</v>
      </c>
      <c r="M16" s="136">
        <f>PRODUCT(H16/E16)</f>
        <v>0.73088685015290522</v>
      </c>
      <c r="N16" s="136">
        <f>PRODUCT((F16+G16+H16)/E16)</f>
        <v>1.275229357798165</v>
      </c>
      <c r="O16" s="136">
        <f>PRODUCT(I16/E16)</f>
        <v>3.8532110091743119</v>
      </c>
      <c r="Q16" s="21"/>
      <c r="R16" s="21"/>
      <c r="S16" s="21"/>
      <c r="T16" s="42" t="s">
        <v>109</v>
      </c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6"/>
      <c r="AF16" s="46"/>
      <c r="AG16" s="46"/>
      <c r="AH16" s="46"/>
      <c r="AI16" s="46"/>
      <c r="AJ16" s="46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21"/>
      <c r="F17" s="21"/>
      <c r="G17" s="21"/>
      <c r="H17" s="21"/>
      <c r="I17" s="21"/>
      <c r="J17" s="42"/>
      <c r="K17" s="42"/>
      <c r="L17" s="21"/>
      <c r="M17" s="21"/>
      <c r="N17" s="21"/>
      <c r="O17" s="21"/>
      <c r="P17" s="42"/>
      <c r="Q17" s="42"/>
      <c r="R17" s="42"/>
      <c r="S17" s="42"/>
      <c r="T17" s="21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6"/>
      <c r="AF17" s="46"/>
      <c r="AG17" s="46"/>
      <c r="AH17" s="46"/>
      <c r="AI17" s="46"/>
      <c r="AJ17" s="46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6"/>
      <c r="AJ18" s="46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6"/>
      <c r="AJ19" s="46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6"/>
      <c r="AJ20" s="46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6"/>
      <c r="AJ21" s="46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6"/>
      <c r="AJ22" s="46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6"/>
      <c r="AJ23" s="46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6"/>
      <c r="AJ24" s="46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6"/>
      <c r="AJ25" s="46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6"/>
      <c r="AJ26" s="46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6"/>
      <c r="AJ27" s="46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6"/>
      <c r="AJ28" s="46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6"/>
      <c r="AJ29" s="46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6"/>
      <c r="AJ30" s="46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6"/>
      <c r="AJ31" s="46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6"/>
      <c r="AJ32" s="46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6"/>
      <c r="AJ33" s="46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6"/>
      <c r="AJ34" s="46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6"/>
      <c r="AJ35" s="46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6"/>
      <c r="AJ36" s="46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6"/>
      <c r="AJ37" s="46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6"/>
      <c r="AJ38" s="46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6"/>
      <c r="AJ39" s="46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6"/>
      <c r="AJ40" s="46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6"/>
      <c r="AJ41" s="46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6"/>
      <c r="AJ42" s="46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6"/>
      <c r="AJ43" s="46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6"/>
      <c r="AJ44" s="46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6"/>
      <c r="AJ45" s="46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6"/>
      <c r="AJ46" s="46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6"/>
      <c r="AJ47" s="46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6"/>
      <c r="AJ48" s="46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6"/>
      <c r="AJ49" s="46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6"/>
      <c r="AJ50" s="46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6"/>
      <c r="AJ51" s="46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6"/>
      <c r="AJ52" s="46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6"/>
      <c r="AJ53" s="46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6"/>
      <c r="AJ54" s="46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6"/>
      <c r="AJ55" s="46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6"/>
      <c r="AJ56" s="46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6"/>
      <c r="AJ57" s="46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6"/>
      <c r="AJ58" s="46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6"/>
      <c r="AJ59" s="46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6"/>
      <c r="AJ60" s="46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6"/>
      <c r="AJ61" s="46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6"/>
      <c r="AJ62" s="46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6"/>
      <c r="AJ63" s="46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6"/>
      <c r="AJ64" s="46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6"/>
      <c r="AJ65" s="46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6"/>
      <c r="AJ66" s="46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6"/>
      <c r="AJ67" s="46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6"/>
      <c r="AJ68" s="46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6"/>
      <c r="AJ69" s="46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6"/>
      <c r="AJ70" s="46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6"/>
      <c r="AJ71" s="46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6"/>
      <c r="AJ72" s="46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6"/>
      <c r="AJ73" s="46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6"/>
      <c r="AJ74" s="46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6"/>
      <c r="AJ75" s="46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6"/>
      <c r="AJ76" s="46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6"/>
      <c r="AJ77" s="46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6"/>
      <c r="AJ78" s="46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6"/>
      <c r="AJ79" s="46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6"/>
      <c r="AJ80" s="46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6"/>
      <c r="AJ81" s="46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6"/>
      <c r="AJ82" s="46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6"/>
      <c r="AJ83" s="46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6"/>
      <c r="AJ84" s="46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6"/>
      <c r="AJ85" s="46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6"/>
      <c r="AJ86" s="46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6"/>
      <c r="AJ87" s="46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6"/>
      <c r="AJ88" s="46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1"/>
      <c r="R89" s="21"/>
      <c r="S89" s="21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6"/>
      <c r="AJ89" s="46"/>
      <c r="AK89" s="42"/>
      <c r="AL89" s="21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1"/>
      <c r="R90" s="21"/>
      <c r="S90" s="21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6"/>
      <c r="AJ90" s="46"/>
      <c r="AK90" s="42"/>
      <c r="AL90" s="21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1"/>
      <c r="R91" s="21"/>
      <c r="S91" s="21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6"/>
      <c r="AJ91" s="46"/>
      <c r="AK91" s="42"/>
      <c r="AL91" s="21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1"/>
      <c r="R92" s="21"/>
      <c r="S92" s="21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6"/>
      <c r="AJ92" s="46"/>
      <c r="AK92" s="42"/>
      <c r="AL92" s="21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1"/>
      <c r="R93" s="21"/>
      <c r="S93" s="21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6"/>
      <c r="AJ93" s="46"/>
      <c r="AK93" s="42"/>
      <c r="AL93" s="21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1"/>
      <c r="R94" s="21"/>
      <c r="S94" s="21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6"/>
      <c r="AJ94" s="46"/>
      <c r="AK94" s="42"/>
      <c r="AL94" s="21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1"/>
      <c r="R95" s="21"/>
      <c r="S95" s="21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6"/>
      <c r="AJ95" s="46"/>
      <c r="AK95" s="42"/>
      <c r="AL95" s="21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1"/>
      <c r="R96" s="21"/>
      <c r="S96" s="21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6"/>
      <c r="AJ96" s="46"/>
      <c r="AK96" s="42"/>
      <c r="AL96" s="21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1"/>
      <c r="R97" s="21"/>
      <c r="S97" s="21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6"/>
      <c r="AJ97" s="46"/>
      <c r="AK97" s="42"/>
      <c r="AL97" s="21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1"/>
      <c r="R98" s="21"/>
      <c r="S98" s="21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6"/>
      <c r="AJ98" s="46"/>
      <c r="AK98" s="42"/>
      <c r="AL98" s="21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1"/>
      <c r="R99" s="21"/>
      <c r="S99" s="21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6"/>
      <c r="AJ99" s="46"/>
      <c r="AK99" s="42"/>
      <c r="AL99" s="21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1"/>
      <c r="R100" s="21"/>
      <c r="S100" s="21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6"/>
      <c r="AJ100" s="46"/>
      <c r="AK100" s="42"/>
      <c r="AL100" s="21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1"/>
      <c r="R101" s="21"/>
      <c r="S101" s="21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6"/>
      <c r="AJ101" s="46"/>
      <c r="AK101" s="42"/>
      <c r="AL101" s="21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1"/>
      <c r="R102" s="21"/>
      <c r="S102" s="21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6"/>
      <c r="AJ102" s="46"/>
      <c r="AK102" s="42"/>
      <c r="AL102" s="21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1"/>
      <c r="R103" s="21"/>
      <c r="S103" s="21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6"/>
      <c r="AJ103" s="46"/>
      <c r="AK103" s="42"/>
      <c r="AL103" s="21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1"/>
      <c r="R104" s="21"/>
      <c r="S104" s="21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6"/>
      <c r="AJ104" s="46"/>
      <c r="AK104" s="42"/>
      <c r="AL104" s="21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1"/>
      <c r="R105" s="21"/>
      <c r="S105" s="21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6"/>
      <c r="AJ105" s="46"/>
      <c r="AK105" s="42"/>
      <c r="AL105" s="21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1"/>
      <c r="R106" s="21"/>
      <c r="S106" s="21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6"/>
      <c r="AJ106" s="46"/>
      <c r="AK106" s="42"/>
      <c r="AL106" s="21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1"/>
      <c r="R107" s="21"/>
      <c r="S107" s="21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6"/>
      <c r="AJ107" s="46"/>
      <c r="AK107" s="42"/>
      <c r="AL107" s="21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1"/>
      <c r="R108" s="21"/>
      <c r="S108" s="21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6"/>
      <c r="AJ108" s="46"/>
      <c r="AK108" s="42"/>
      <c r="AL108" s="21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1"/>
      <c r="R109" s="21"/>
      <c r="S109" s="21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6"/>
      <c r="AJ109" s="46"/>
      <c r="AK109" s="42"/>
      <c r="AL109" s="21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1"/>
      <c r="R110" s="21"/>
      <c r="S110" s="21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6"/>
      <c r="AJ110" s="46"/>
      <c r="AK110" s="42"/>
      <c r="AL110" s="21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1"/>
      <c r="R111" s="21"/>
      <c r="S111" s="21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6"/>
      <c r="AJ111" s="46"/>
      <c r="AK111" s="42"/>
      <c r="AL111" s="21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1"/>
      <c r="R112" s="21"/>
      <c r="S112" s="21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6"/>
      <c r="AJ112" s="46"/>
      <c r="AK112" s="42"/>
      <c r="AL112" s="21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1"/>
      <c r="R113" s="21"/>
      <c r="S113" s="21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6"/>
      <c r="AJ113" s="46"/>
      <c r="AK113" s="42"/>
      <c r="AL113" s="21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1"/>
      <c r="R114" s="21"/>
      <c r="S114" s="21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6"/>
      <c r="AJ114" s="46"/>
      <c r="AK114" s="42"/>
      <c r="AL114" s="21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1"/>
      <c r="R115" s="21"/>
      <c r="S115" s="21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6"/>
      <c r="AJ115" s="46"/>
      <c r="AK115" s="42"/>
      <c r="AL115" s="21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1"/>
      <c r="R116" s="21"/>
      <c r="S116" s="21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6"/>
      <c r="AJ116" s="46"/>
      <c r="AK116" s="42"/>
      <c r="AL116" s="21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1"/>
      <c r="R117" s="21"/>
      <c r="S117" s="21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6"/>
      <c r="AJ117" s="46"/>
      <c r="AK117" s="42"/>
      <c r="AL117" s="21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1"/>
      <c r="R118" s="21"/>
      <c r="S118" s="21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6"/>
      <c r="AJ118" s="46"/>
      <c r="AK118" s="42"/>
      <c r="AL118" s="21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1"/>
      <c r="R119" s="21"/>
      <c r="S119" s="21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6"/>
      <c r="AJ119" s="46"/>
      <c r="AK119" s="42"/>
      <c r="AL119" s="21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1"/>
      <c r="R120" s="21"/>
      <c r="S120" s="21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6"/>
      <c r="AJ120" s="46"/>
      <c r="AK120" s="42"/>
      <c r="AL120" s="21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1"/>
      <c r="R121" s="21"/>
      <c r="S121" s="21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6"/>
      <c r="AJ121" s="46"/>
      <c r="AK121" s="42"/>
      <c r="AL121" s="21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1"/>
      <c r="R122" s="21"/>
      <c r="S122" s="21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6"/>
      <c r="AJ122" s="46"/>
      <c r="AK122" s="42"/>
      <c r="AL122" s="21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1"/>
      <c r="R123" s="21"/>
      <c r="S123" s="21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6"/>
      <c r="AJ123" s="46"/>
      <c r="AK123" s="42"/>
      <c r="AL123" s="21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1"/>
      <c r="R124" s="21"/>
      <c r="S124" s="21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6"/>
      <c r="AJ124" s="46"/>
      <c r="AK124" s="42"/>
      <c r="AL124" s="21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1"/>
      <c r="R125" s="21"/>
      <c r="S125" s="21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6"/>
      <c r="AJ125" s="46"/>
      <c r="AK125" s="42"/>
      <c r="AL125" s="21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1"/>
      <c r="R126" s="21"/>
      <c r="S126" s="21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6"/>
      <c r="AJ126" s="46"/>
      <c r="AK126" s="42"/>
      <c r="AL126" s="21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1"/>
      <c r="R127" s="21"/>
      <c r="S127" s="21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6"/>
      <c r="AJ127" s="46"/>
      <c r="AK127" s="42"/>
      <c r="AL127" s="21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1"/>
      <c r="R128" s="21"/>
      <c r="S128" s="21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6"/>
      <c r="AJ128" s="46"/>
      <c r="AK128" s="42"/>
      <c r="AL128" s="21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1"/>
      <c r="R129" s="21"/>
      <c r="S129" s="21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6"/>
      <c r="AJ129" s="46"/>
      <c r="AK129" s="42"/>
      <c r="AL129" s="21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1"/>
      <c r="R130" s="21"/>
      <c r="S130" s="21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6"/>
      <c r="AJ130" s="46"/>
      <c r="AK130" s="42"/>
      <c r="AL130" s="21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1"/>
      <c r="R131" s="21"/>
      <c r="S131" s="21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6"/>
      <c r="AJ131" s="46"/>
      <c r="AK131" s="42"/>
      <c r="AL131" s="21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1"/>
      <c r="R132" s="21"/>
      <c r="S132" s="21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6"/>
      <c r="AJ132" s="46"/>
      <c r="AK132" s="42"/>
      <c r="AL132" s="21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1"/>
      <c r="R133" s="21"/>
      <c r="S133" s="21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6"/>
      <c r="AJ133" s="46"/>
      <c r="AK133" s="42"/>
      <c r="AL133" s="21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1"/>
      <c r="R134" s="21"/>
      <c r="S134" s="21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6"/>
      <c r="AJ134" s="46"/>
      <c r="AK134" s="42"/>
      <c r="AL134" s="21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1"/>
      <c r="R135" s="21"/>
      <c r="S135" s="21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6"/>
      <c r="AJ135" s="46"/>
      <c r="AK135" s="42"/>
      <c r="AL135" s="21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1"/>
      <c r="R136" s="21"/>
      <c r="S136" s="21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6"/>
      <c r="AJ136" s="46"/>
      <c r="AK136" s="42"/>
      <c r="AL136" s="21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1"/>
      <c r="R137" s="21"/>
      <c r="S137" s="21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6"/>
      <c r="AJ137" s="46"/>
      <c r="AK137" s="42"/>
      <c r="AL137" s="21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1"/>
      <c r="R138" s="21"/>
      <c r="S138" s="21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6"/>
      <c r="AJ138" s="46"/>
      <c r="AK138" s="42"/>
      <c r="AL138" s="21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1"/>
      <c r="R139" s="21"/>
      <c r="S139" s="21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6"/>
      <c r="AJ139" s="46"/>
      <c r="AK139" s="42"/>
      <c r="AL139" s="21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1"/>
      <c r="R140" s="21"/>
      <c r="S140" s="21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6"/>
      <c r="AJ140" s="46"/>
      <c r="AK140" s="42"/>
      <c r="AL140" s="21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1"/>
      <c r="R141" s="21"/>
      <c r="S141" s="21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6"/>
      <c r="AJ141" s="46"/>
      <c r="AK141" s="42"/>
      <c r="AL141" s="21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1"/>
      <c r="R142" s="21"/>
      <c r="S142" s="21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6"/>
      <c r="AJ142" s="46"/>
      <c r="AK142" s="42"/>
      <c r="AL142" s="21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1"/>
      <c r="R143" s="21"/>
      <c r="S143" s="21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6"/>
      <c r="AJ143" s="46"/>
      <c r="AK143" s="42"/>
      <c r="AL143" s="21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1"/>
      <c r="R144" s="21"/>
      <c r="S144" s="21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6"/>
      <c r="AJ144" s="46"/>
      <c r="AK144" s="42"/>
      <c r="AL144" s="21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1"/>
      <c r="R145" s="21"/>
      <c r="S145" s="21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6"/>
      <c r="AJ145" s="46"/>
      <c r="AK145" s="42"/>
      <c r="AL145" s="21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1"/>
      <c r="R146" s="21"/>
      <c r="S146" s="21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6"/>
      <c r="AJ146" s="46"/>
      <c r="AK146" s="42"/>
      <c r="AL146" s="21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1"/>
      <c r="R147" s="21"/>
      <c r="S147" s="21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6"/>
      <c r="AJ147" s="46"/>
      <c r="AK147" s="42"/>
      <c r="AL147" s="21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1"/>
      <c r="R148" s="21"/>
      <c r="S148" s="21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6"/>
      <c r="AJ148" s="46"/>
      <c r="AK148" s="42"/>
      <c r="AL148" s="21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1"/>
      <c r="R149" s="21"/>
      <c r="S149" s="21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6"/>
      <c r="AJ149" s="46"/>
      <c r="AK149" s="42"/>
      <c r="AL149" s="21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1"/>
      <c r="R150" s="21"/>
      <c r="S150" s="21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6"/>
      <c r="AJ150" s="46"/>
      <c r="AK150" s="42"/>
      <c r="AL150" s="21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1"/>
      <c r="R151" s="21"/>
      <c r="S151" s="21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6"/>
      <c r="AJ151" s="46"/>
      <c r="AK151" s="42"/>
      <c r="AL151" s="21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1"/>
      <c r="R152" s="21"/>
      <c r="S152" s="21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6"/>
      <c r="AJ152" s="46"/>
      <c r="AK152" s="42"/>
      <c r="AL152" s="21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1"/>
      <c r="R153" s="21"/>
      <c r="S153" s="21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6"/>
      <c r="AJ153" s="46"/>
      <c r="AK153" s="42"/>
      <c r="AL153" s="21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1"/>
      <c r="R154" s="21"/>
      <c r="S154" s="21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6"/>
      <c r="AJ154" s="46"/>
      <c r="AK154" s="42"/>
      <c r="AL154" s="21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1"/>
      <c r="R155" s="21"/>
      <c r="S155" s="21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6"/>
      <c r="AJ155" s="46"/>
      <c r="AK155" s="42"/>
      <c r="AL155" s="21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1"/>
      <c r="R156" s="21"/>
      <c r="S156" s="21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6"/>
      <c r="AJ156" s="46"/>
      <c r="AK156" s="42"/>
      <c r="AL156" s="21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1"/>
      <c r="R157" s="21"/>
      <c r="S157" s="21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6"/>
      <c r="AJ157" s="46"/>
      <c r="AK157" s="42"/>
      <c r="AL157" s="21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1"/>
      <c r="R158" s="21"/>
      <c r="S158" s="21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6"/>
      <c r="AJ158" s="46"/>
      <c r="AK158" s="42"/>
      <c r="AL158" s="21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1"/>
      <c r="R159" s="21"/>
      <c r="S159" s="21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6"/>
      <c r="AJ159" s="46"/>
      <c r="AK159" s="42"/>
      <c r="AL159" s="21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1"/>
      <c r="R160" s="21"/>
      <c r="S160" s="21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6"/>
      <c r="AJ160" s="46"/>
      <c r="AK160" s="42"/>
      <c r="AL160" s="21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1"/>
      <c r="R161" s="21"/>
      <c r="S161" s="21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6"/>
      <c r="AJ161" s="46"/>
      <c r="AK161" s="42"/>
      <c r="AL161" s="21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1"/>
      <c r="R162" s="21"/>
      <c r="S162" s="21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6"/>
      <c r="AJ162" s="46"/>
      <c r="AK162" s="42"/>
      <c r="AL162" s="21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1"/>
      <c r="R163" s="21"/>
      <c r="S163" s="21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6"/>
      <c r="AJ163" s="46"/>
      <c r="AK163" s="42"/>
      <c r="AL163" s="21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1"/>
      <c r="R164" s="21"/>
      <c r="S164" s="21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6"/>
      <c r="AJ164" s="46"/>
      <c r="AK164" s="42"/>
      <c r="AL164" s="21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1"/>
      <c r="R165" s="21"/>
      <c r="S165" s="21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6"/>
      <c r="AJ165" s="46"/>
      <c r="AK165" s="42"/>
      <c r="AL165" s="21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1"/>
      <c r="R166" s="21"/>
      <c r="S166" s="21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6"/>
      <c r="AJ166" s="46"/>
      <c r="AK166" s="42"/>
      <c r="AL166" s="21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1"/>
      <c r="R167" s="21"/>
      <c r="S167" s="21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6"/>
      <c r="AJ167" s="46"/>
      <c r="AK167" s="42"/>
      <c r="AL167" s="21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1"/>
      <c r="R168" s="21"/>
      <c r="S168" s="21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6"/>
      <c r="AJ168" s="46"/>
      <c r="AK168" s="42"/>
      <c r="AL168" s="21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1"/>
      <c r="R169" s="21"/>
      <c r="S169" s="21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6"/>
      <c r="AJ169" s="46"/>
      <c r="AK169" s="42"/>
      <c r="AL169" s="21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1"/>
      <c r="R170" s="21"/>
      <c r="S170" s="21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6"/>
      <c r="AJ170" s="46"/>
      <c r="AK170" s="42"/>
      <c r="AL170" s="21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1"/>
      <c r="R171" s="21"/>
      <c r="S171" s="21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6"/>
      <c r="AJ171" s="46"/>
      <c r="AK171" s="42"/>
      <c r="AL171" s="21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1"/>
      <c r="R172" s="21"/>
      <c r="S172" s="21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6"/>
      <c r="AJ172" s="46"/>
      <c r="AK172" s="42"/>
      <c r="AL172" s="21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1"/>
      <c r="R173" s="21"/>
      <c r="S173" s="21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6"/>
      <c r="AJ173" s="46"/>
      <c r="AK173" s="42"/>
      <c r="AL173" s="21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6"/>
      <c r="AJ174" s="46"/>
      <c r="AK174" s="42"/>
      <c r="AL174" s="21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6"/>
      <c r="AJ175" s="46"/>
      <c r="AK175" s="42"/>
      <c r="AL175" s="21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2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2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2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2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2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21"/>
      <c r="AL181" s="21"/>
    </row>
    <row r="182" spans="12:38" x14ac:dyDescent="0.25">
      <c r="R182" s="45"/>
      <c r="S182" s="45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spans="12:38" x14ac:dyDescent="0.25">
      <c r="R183" s="45"/>
      <c r="S183" s="45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45"/>
      <c r="S184" s="45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L185"/>
      <c r="M185"/>
      <c r="N185"/>
      <c r="O185"/>
      <c r="P185"/>
      <c r="R185" s="45"/>
      <c r="S185" s="45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45"/>
      <c r="S186" s="45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45"/>
      <c r="S187" s="45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45"/>
      <c r="S188" s="45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45"/>
      <c r="S189" s="45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45"/>
      <c r="S190" s="45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45"/>
      <c r="S191" s="45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45"/>
      <c r="S192" s="45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45"/>
      <c r="S193" s="45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45"/>
      <c r="S194" s="45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45"/>
      <c r="S195" s="45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45"/>
      <c r="S196" s="45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45"/>
      <c r="S197" s="45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45"/>
      <c r="S198" s="45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45"/>
      <c r="S199" s="45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45"/>
      <c r="S200" s="45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45"/>
      <c r="S201" s="45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45"/>
      <c r="S202" s="45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45"/>
      <c r="S203" s="45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45"/>
      <c r="S204" s="45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45"/>
      <c r="S205" s="45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45"/>
      <c r="S206" s="45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45"/>
      <c r="S207" s="45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45"/>
      <c r="S208" s="45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45"/>
      <c r="S209" s="45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.28515625" style="68" customWidth="1"/>
    <col min="3" max="3" width="21.5703125" style="69" customWidth="1"/>
    <col min="4" max="4" width="10.5703125" style="97" customWidth="1"/>
    <col min="5" max="5" width="12.140625" style="97" customWidth="1"/>
    <col min="6" max="6" width="0.7109375" style="45" customWidth="1"/>
    <col min="7" max="11" width="5.28515625" style="69" customWidth="1"/>
    <col min="12" max="12" width="6.42578125" style="69" customWidth="1"/>
    <col min="13" max="16" width="5.28515625" style="69" customWidth="1"/>
    <col min="17" max="21" width="6.7109375" style="69" customWidth="1"/>
    <col min="22" max="22" width="9.85546875" style="69" customWidth="1"/>
    <col min="23" max="23" width="19.7109375" style="97" customWidth="1"/>
    <col min="24" max="24" width="9.7109375" style="69" customWidth="1"/>
    <col min="25" max="30" width="9.140625" style="98"/>
  </cols>
  <sheetData>
    <row r="1" spans="1:30" ht="18.75" x14ac:dyDescent="0.3">
      <c r="A1" s="1"/>
      <c r="B1" s="77" t="s">
        <v>54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8"/>
      <c r="X1" s="67"/>
      <c r="Y1" s="79"/>
      <c r="Z1" s="79"/>
      <c r="AA1" s="79"/>
      <c r="AB1" s="79"/>
      <c r="AC1" s="79"/>
      <c r="AD1" s="79"/>
    </row>
    <row r="2" spans="1:30" x14ac:dyDescent="0.25">
      <c r="A2" s="1"/>
      <c r="B2" s="8" t="s">
        <v>34</v>
      </c>
      <c r="C2" s="80" t="s">
        <v>52</v>
      </c>
      <c r="D2" s="81"/>
      <c r="E2" s="81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81"/>
      <c r="X2" s="28"/>
      <c r="Y2" s="79"/>
      <c r="Z2" s="79"/>
      <c r="AA2" s="79"/>
      <c r="AB2" s="79"/>
      <c r="AC2" s="79"/>
      <c r="AD2" s="79"/>
    </row>
    <row r="3" spans="1:30" x14ac:dyDescent="0.25">
      <c r="A3" s="1"/>
      <c r="B3" s="82" t="s">
        <v>67</v>
      </c>
      <c r="C3" s="20" t="s">
        <v>55</v>
      </c>
      <c r="D3" s="83" t="s">
        <v>56</v>
      </c>
      <c r="E3" s="84" t="s">
        <v>1</v>
      </c>
      <c r="F3" s="21"/>
      <c r="G3" s="85" t="s">
        <v>57</v>
      </c>
      <c r="H3" s="86" t="s">
        <v>58</v>
      </c>
      <c r="I3" s="86" t="s">
        <v>32</v>
      </c>
      <c r="J3" s="15" t="s">
        <v>59</v>
      </c>
      <c r="K3" s="87" t="s">
        <v>60</v>
      </c>
      <c r="L3" s="87" t="s">
        <v>61</v>
      </c>
      <c r="M3" s="85" t="s">
        <v>62</v>
      </c>
      <c r="N3" s="85" t="s">
        <v>31</v>
      </c>
      <c r="O3" s="86" t="s">
        <v>63</v>
      </c>
      <c r="P3" s="85" t="s">
        <v>58</v>
      </c>
      <c r="Q3" s="85" t="s">
        <v>17</v>
      </c>
      <c r="R3" s="85">
        <v>1</v>
      </c>
      <c r="S3" s="85">
        <v>2</v>
      </c>
      <c r="T3" s="85">
        <v>3</v>
      </c>
      <c r="U3" s="85" t="s">
        <v>64</v>
      </c>
      <c r="V3" s="15" t="s">
        <v>22</v>
      </c>
      <c r="W3" s="14" t="s">
        <v>65</v>
      </c>
      <c r="X3" s="14" t="s">
        <v>66</v>
      </c>
      <c r="Y3" s="79"/>
      <c r="Z3" s="79"/>
      <c r="AA3" s="79"/>
      <c r="AB3" s="79"/>
      <c r="AC3" s="79"/>
      <c r="AD3" s="79"/>
    </row>
    <row r="4" spans="1:30" x14ac:dyDescent="0.25">
      <c r="A4" s="7"/>
      <c r="B4" s="88" t="s">
        <v>68</v>
      </c>
      <c r="C4" s="89" t="s">
        <v>69</v>
      </c>
      <c r="D4" s="90" t="s">
        <v>70</v>
      </c>
      <c r="E4" s="121" t="s">
        <v>35</v>
      </c>
      <c r="F4" s="66"/>
      <c r="G4" s="91"/>
      <c r="H4" s="92"/>
      <c r="I4" s="91">
        <v>1</v>
      </c>
      <c r="J4" s="93" t="s">
        <v>73</v>
      </c>
      <c r="K4" s="93">
        <v>9</v>
      </c>
      <c r="L4" s="93"/>
      <c r="M4" s="93">
        <v>1</v>
      </c>
      <c r="N4" s="91"/>
      <c r="O4" s="92"/>
      <c r="P4" s="91"/>
      <c r="Q4" s="122" t="s">
        <v>93</v>
      </c>
      <c r="R4" s="122"/>
      <c r="S4" s="122"/>
      <c r="T4" s="122" t="s">
        <v>93</v>
      </c>
      <c r="U4" s="122"/>
      <c r="V4" s="94">
        <v>1</v>
      </c>
      <c r="W4" s="88" t="s">
        <v>71</v>
      </c>
      <c r="X4" s="91" t="s">
        <v>72</v>
      </c>
      <c r="Y4" s="79"/>
      <c r="Z4" s="79"/>
      <c r="AA4" s="79"/>
      <c r="AB4" s="79"/>
      <c r="AC4" s="79"/>
      <c r="AD4" s="79"/>
    </row>
    <row r="5" spans="1:30" x14ac:dyDescent="0.25">
      <c r="A5" s="7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20"/>
      <c r="Y5" s="79"/>
      <c r="Z5" s="79"/>
      <c r="AA5" s="79"/>
      <c r="AB5" s="79"/>
      <c r="AC5" s="79"/>
      <c r="AD5" s="79"/>
    </row>
    <row r="6" spans="1:30" x14ac:dyDescent="0.25">
      <c r="A6" s="7"/>
      <c r="B6" s="95"/>
      <c r="C6" s="42"/>
      <c r="D6" s="95"/>
      <c r="E6" s="96"/>
      <c r="G6" s="42"/>
      <c r="H6" s="46"/>
      <c r="I6" s="42"/>
      <c r="J6" s="21"/>
      <c r="K6" s="21"/>
      <c r="L6" s="21"/>
      <c r="M6" s="42"/>
      <c r="N6" s="42"/>
      <c r="O6" s="42"/>
      <c r="P6" s="42"/>
      <c r="Q6" s="42"/>
      <c r="R6" s="42"/>
      <c r="S6" s="42"/>
      <c r="T6" s="42"/>
      <c r="U6" s="42"/>
      <c r="V6" s="42"/>
      <c r="W6" s="95"/>
      <c r="X6" s="42"/>
      <c r="Y6" s="79"/>
      <c r="Z6" s="79"/>
      <c r="AA6" s="79"/>
      <c r="AB6" s="79"/>
      <c r="AC6" s="79"/>
      <c r="AD6" s="79"/>
    </row>
    <row r="7" spans="1:30" x14ac:dyDescent="0.25">
      <c r="A7" s="7"/>
      <c r="B7" s="95"/>
      <c r="C7" s="42"/>
      <c r="D7" s="95"/>
      <c r="E7" s="96"/>
      <c r="G7" s="42"/>
      <c r="H7" s="46"/>
      <c r="I7" s="42"/>
      <c r="J7" s="21"/>
      <c r="K7" s="21"/>
      <c r="L7" s="21"/>
      <c r="M7" s="42"/>
      <c r="N7" s="42"/>
      <c r="O7" s="42"/>
      <c r="P7" s="42"/>
      <c r="Q7" s="42"/>
      <c r="R7" s="42"/>
      <c r="S7" s="42"/>
      <c r="T7" s="42"/>
      <c r="U7" s="42"/>
      <c r="V7" s="42"/>
      <c r="W7" s="95"/>
      <c r="X7" s="42"/>
      <c r="Y7" s="79"/>
      <c r="Z7" s="79"/>
      <c r="AA7" s="79"/>
      <c r="AB7" s="79"/>
      <c r="AC7" s="79"/>
      <c r="AD7" s="79"/>
    </row>
    <row r="8" spans="1:30" x14ac:dyDescent="0.25">
      <c r="A8" s="7"/>
      <c r="B8" s="95"/>
      <c r="C8" s="42"/>
      <c r="D8" s="95"/>
      <c r="E8" s="96"/>
      <c r="G8" s="42"/>
      <c r="H8" s="46"/>
      <c r="I8" s="42"/>
      <c r="J8" s="21"/>
      <c r="K8" s="21"/>
      <c r="L8" s="21"/>
      <c r="M8" s="42"/>
      <c r="N8" s="42"/>
      <c r="O8" s="42"/>
      <c r="P8" s="42"/>
      <c r="Q8" s="42"/>
      <c r="R8" s="42"/>
      <c r="S8" s="42"/>
      <c r="T8" s="42"/>
      <c r="U8" s="42"/>
      <c r="V8" s="42"/>
      <c r="W8" s="95"/>
      <c r="X8" s="42"/>
      <c r="Y8" s="79"/>
      <c r="Z8" s="79"/>
      <c r="AA8" s="79"/>
      <c r="AB8" s="79"/>
      <c r="AC8" s="79"/>
      <c r="AD8" s="79"/>
    </row>
    <row r="9" spans="1:30" x14ac:dyDescent="0.25">
      <c r="A9" s="7"/>
      <c r="B9" s="95"/>
      <c r="C9" s="42"/>
      <c r="D9" s="95"/>
      <c r="E9" s="96"/>
      <c r="G9" s="42"/>
      <c r="H9" s="46"/>
      <c r="I9" s="42"/>
      <c r="J9" s="21"/>
      <c r="K9" s="21"/>
      <c r="L9" s="21"/>
      <c r="M9" s="42"/>
      <c r="N9" s="42"/>
      <c r="O9" s="42"/>
      <c r="P9" s="42"/>
      <c r="Q9" s="42"/>
      <c r="R9" s="42"/>
      <c r="S9" s="42"/>
      <c r="T9" s="42"/>
      <c r="U9" s="42"/>
      <c r="V9" s="42"/>
      <c r="W9" s="95"/>
      <c r="X9" s="42"/>
      <c r="Y9" s="79"/>
      <c r="Z9" s="79"/>
      <c r="AA9" s="79"/>
      <c r="AB9" s="79"/>
      <c r="AC9" s="79"/>
      <c r="AD9" s="79"/>
    </row>
    <row r="10" spans="1:30" x14ac:dyDescent="0.25">
      <c r="A10" s="7"/>
      <c r="B10" s="95"/>
      <c r="C10" s="42"/>
      <c r="D10" s="95"/>
      <c r="E10" s="96"/>
      <c r="G10" s="42"/>
      <c r="H10" s="46"/>
      <c r="I10" s="42"/>
      <c r="J10" s="21"/>
      <c r="K10" s="21"/>
      <c r="L10" s="21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95"/>
      <c r="X10" s="42"/>
      <c r="Y10" s="79"/>
      <c r="Z10" s="79"/>
      <c r="AA10" s="79"/>
      <c r="AB10" s="79"/>
      <c r="AC10" s="79"/>
      <c r="AD10" s="79"/>
    </row>
    <row r="11" spans="1:30" x14ac:dyDescent="0.25">
      <c r="A11" s="7"/>
      <c r="B11" s="95"/>
      <c r="C11" s="42"/>
      <c r="D11" s="95"/>
      <c r="E11" s="96"/>
      <c r="G11" s="42"/>
      <c r="H11" s="46"/>
      <c r="I11" s="42"/>
      <c r="J11" s="21"/>
      <c r="K11" s="21"/>
      <c r="L11" s="21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95"/>
      <c r="X11" s="42"/>
      <c r="Y11" s="79"/>
      <c r="Z11" s="79"/>
      <c r="AA11" s="79"/>
      <c r="AB11" s="79"/>
      <c r="AC11" s="79"/>
      <c r="AD11" s="79"/>
    </row>
    <row r="12" spans="1:30" x14ac:dyDescent="0.25">
      <c r="A12" s="7"/>
      <c r="B12" s="95"/>
      <c r="C12" s="42"/>
      <c r="D12" s="95"/>
      <c r="E12" s="96"/>
      <c r="G12" s="42"/>
      <c r="H12" s="46"/>
      <c r="I12" s="42"/>
      <c r="J12" s="21"/>
      <c r="K12" s="21"/>
      <c r="L12" s="21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95"/>
      <c r="X12" s="42"/>
      <c r="Y12" s="79"/>
      <c r="Z12" s="79"/>
      <c r="AA12" s="79"/>
      <c r="AB12" s="79"/>
      <c r="AC12" s="79"/>
      <c r="AD12" s="79"/>
    </row>
    <row r="13" spans="1:30" x14ac:dyDescent="0.25">
      <c r="A13" s="7"/>
      <c r="B13" s="95"/>
      <c r="C13" s="42"/>
      <c r="D13" s="95"/>
      <c r="E13" s="96"/>
      <c r="G13" s="42"/>
      <c r="H13" s="46"/>
      <c r="I13" s="42"/>
      <c r="J13" s="21"/>
      <c r="K13" s="21"/>
      <c r="L13" s="21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95"/>
      <c r="X13" s="42"/>
      <c r="Y13" s="79"/>
      <c r="Z13" s="79"/>
      <c r="AA13" s="79"/>
      <c r="AB13" s="79"/>
      <c r="AC13" s="79"/>
      <c r="AD13" s="79"/>
    </row>
    <row r="14" spans="1:30" x14ac:dyDescent="0.25">
      <c r="A14" s="7"/>
      <c r="B14" s="95"/>
      <c r="C14" s="42"/>
      <c r="D14" s="95"/>
      <c r="E14" s="96"/>
      <c r="G14" s="42"/>
      <c r="H14" s="46"/>
      <c r="I14" s="42"/>
      <c r="J14" s="21"/>
      <c r="K14" s="21"/>
      <c r="L14" s="21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95"/>
      <c r="X14" s="42"/>
      <c r="Y14" s="79"/>
      <c r="Z14" s="79"/>
      <c r="AA14" s="79"/>
      <c r="AB14" s="79"/>
      <c r="AC14" s="79"/>
      <c r="AD14" s="79"/>
    </row>
    <row r="15" spans="1:30" x14ac:dyDescent="0.25">
      <c r="A15" s="7"/>
      <c r="B15" s="95"/>
      <c r="C15" s="42"/>
      <c r="D15" s="95"/>
      <c r="E15" s="96"/>
      <c r="G15" s="42"/>
      <c r="H15" s="46"/>
      <c r="I15" s="42"/>
      <c r="J15" s="21"/>
      <c r="K15" s="21"/>
      <c r="L15" s="21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95"/>
      <c r="X15" s="42"/>
      <c r="Y15" s="79"/>
      <c r="Z15" s="79"/>
      <c r="AA15" s="79"/>
      <c r="AB15" s="79"/>
      <c r="AC15" s="79"/>
      <c r="AD15" s="79"/>
    </row>
    <row r="16" spans="1:30" x14ac:dyDescent="0.25">
      <c r="A16" s="7"/>
      <c r="B16" s="95"/>
      <c r="C16" s="42"/>
      <c r="D16" s="95"/>
      <c r="E16" s="96"/>
      <c r="G16" s="42"/>
      <c r="H16" s="46"/>
      <c r="I16" s="42"/>
      <c r="J16" s="21"/>
      <c r="K16" s="21"/>
      <c r="L16" s="21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95"/>
      <c r="X16" s="42"/>
      <c r="Y16" s="79"/>
      <c r="Z16" s="79"/>
      <c r="AA16" s="79"/>
      <c r="AB16" s="79"/>
      <c r="AC16" s="79"/>
      <c r="AD16" s="79"/>
    </row>
    <row r="17" spans="1:30" x14ac:dyDescent="0.25">
      <c r="A17" s="7"/>
      <c r="B17" s="95"/>
      <c r="C17" s="42"/>
      <c r="D17" s="95"/>
      <c r="E17" s="96"/>
      <c r="G17" s="42"/>
      <c r="H17" s="46"/>
      <c r="I17" s="42"/>
      <c r="J17" s="21"/>
      <c r="K17" s="21"/>
      <c r="L17" s="21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95"/>
      <c r="X17" s="42"/>
      <c r="Y17" s="79"/>
      <c r="Z17" s="79"/>
      <c r="AA17" s="79"/>
      <c r="AB17" s="79"/>
      <c r="AC17" s="79"/>
      <c r="AD17" s="79"/>
    </row>
    <row r="18" spans="1:30" x14ac:dyDescent="0.25">
      <c r="A18" s="7"/>
      <c r="B18" s="95"/>
      <c r="C18" s="42"/>
      <c r="D18" s="95"/>
      <c r="E18" s="96"/>
      <c r="G18" s="42"/>
      <c r="H18" s="46"/>
      <c r="I18" s="42"/>
      <c r="J18" s="21"/>
      <c r="K18" s="21"/>
      <c r="L18" s="21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95"/>
      <c r="X18" s="42"/>
      <c r="Y18" s="79"/>
      <c r="Z18" s="79"/>
      <c r="AA18" s="79"/>
      <c r="AB18" s="79"/>
      <c r="AC18" s="79"/>
      <c r="AD18" s="79"/>
    </row>
    <row r="19" spans="1:30" x14ac:dyDescent="0.25">
      <c r="A19" s="7"/>
      <c r="B19" s="95"/>
      <c r="C19" s="42"/>
      <c r="D19" s="95"/>
      <c r="E19" s="96"/>
      <c r="G19" s="42"/>
      <c r="H19" s="46"/>
      <c r="I19" s="42"/>
      <c r="J19" s="21"/>
      <c r="K19" s="21"/>
      <c r="L19" s="21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95"/>
      <c r="X19" s="42"/>
      <c r="Y19" s="79"/>
      <c r="Z19" s="79"/>
      <c r="AA19" s="79"/>
      <c r="AB19" s="79"/>
      <c r="AC19" s="79"/>
      <c r="AD19" s="79"/>
    </row>
    <row r="20" spans="1:30" x14ac:dyDescent="0.25">
      <c r="A20" s="7"/>
      <c r="B20" s="95"/>
      <c r="C20" s="42"/>
      <c r="D20" s="95"/>
      <c r="E20" s="96"/>
      <c r="G20" s="42"/>
      <c r="H20" s="46"/>
      <c r="I20" s="42"/>
      <c r="J20" s="21"/>
      <c r="K20" s="21"/>
      <c r="L20" s="21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95"/>
      <c r="X20" s="42"/>
      <c r="Y20" s="79"/>
      <c r="Z20" s="79"/>
      <c r="AA20" s="79"/>
      <c r="AB20" s="79"/>
      <c r="AC20" s="79"/>
      <c r="AD20" s="79"/>
    </row>
    <row r="21" spans="1:30" x14ac:dyDescent="0.25">
      <c r="A21" s="7"/>
      <c r="B21" s="95"/>
      <c r="C21" s="42"/>
      <c r="D21" s="95"/>
      <c r="E21" s="96"/>
      <c r="G21" s="42"/>
      <c r="H21" s="46"/>
      <c r="I21" s="42"/>
      <c r="J21" s="21"/>
      <c r="K21" s="21"/>
      <c r="L21" s="21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95"/>
      <c r="X21" s="42"/>
      <c r="Y21" s="79"/>
      <c r="Z21" s="79"/>
      <c r="AA21" s="79"/>
      <c r="AB21" s="79"/>
      <c r="AC21" s="79"/>
      <c r="AD21" s="79"/>
    </row>
    <row r="22" spans="1:30" x14ac:dyDescent="0.25">
      <c r="A22" s="7"/>
      <c r="B22" s="95"/>
      <c r="C22" s="42"/>
      <c r="D22" s="95"/>
      <c r="E22" s="96"/>
      <c r="G22" s="42"/>
      <c r="H22" s="46"/>
      <c r="I22" s="42"/>
      <c r="J22" s="21"/>
      <c r="K22" s="21"/>
      <c r="L22" s="21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95"/>
      <c r="X22" s="42"/>
      <c r="Y22" s="79"/>
      <c r="Z22" s="79"/>
      <c r="AA22" s="79"/>
      <c r="AB22" s="79"/>
      <c r="AC22" s="79"/>
      <c r="AD22" s="79"/>
    </row>
    <row r="23" spans="1:30" x14ac:dyDescent="0.25">
      <c r="A23" s="7"/>
      <c r="B23" s="95"/>
      <c r="C23" s="42"/>
      <c r="D23" s="95"/>
      <c r="E23" s="96"/>
      <c r="G23" s="42"/>
      <c r="H23" s="46"/>
      <c r="I23" s="42"/>
      <c r="J23" s="21"/>
      <c r="K23" s="21"/>
      <c r="L23" s="21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95"/>
      <c r="X23" s="42"/>
      <c r="Y23" s="79"/>
      <c r="Z23" s="79"/>
      <c r="AA23" s="79"/>
      <c r="AB23" s="79"/>
      <c r="AC23" s="79"/>
      <c r="AD23" s="79"/>
    </row>
    <row r="24" spans="1:30" x14ac:dyDescent="0.25">
      <c r="A24" s="7"/>
      <c r="B24" s="95"/>
      <c r="C24" s="42"/>
      <c r="D24" s="95"/>
      <c r="E24" s="96"/>
      <c r="G24" s="42"/>
      <c r="H24" s="46"/>
      <c r="I24" s="42"/>
      <c r="J24" s="21"/>
      <c r="K24" s="21"/>
      <c r="L24" s="21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95"/>
      <c r="X24" s="42"/>
      <c r="Y24" s="79"/>
      <c r="Z24" s="79"/>
      <c r="AA24" s="79"/>
      <c r="AB24" s="79"/>
      <c r="AC24" s="79"/>
      <c r="AD24" s="79"/>
    </row>
    <row r="25" spans="1:30" x14ac:dyDescent="0.25">
      <c r="A25" s="7"/>
      <c r="B25" s="95"/>
      <c r="C25" s="42"/>
      <c r="D25" s="95"/>
      <c r="E25" s="96"/>
      <c r="G25" s="42"/>
      <c r="H25" s="46"/>
      <c r="I25" s="42"/>
      <c r="J25" s="21"/>
      <c r="K25" s="21"/>
      <c r="L25" s="21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95"/>
      <c r="X25" s="42"/>
      <c r="Y25" s="79"/>
      <c r="Z25" s="79"/>
      <c r="AA25" s="79"/>
      <c r="AB25" s="79"/>
      <c r="AC25" s="79"/>
      <c r="AD25" s="79"/>
    </row>
    <row r="26" spans="1:30" x14ac:dyDescent="0.25">
      <c r="A26" s="7"/>
      <c r="B26" s="95"/>
      <c r="C26" s="42"/>
      <c r="D26" s="95"/>
      <c r="E26" s="96"/>
      <c r="G26" s="42"/>
      <c r="H26" s="46"/>
      <c r="I26" s="42"/>
      <c r="J26" s="21"/>
      <c r="K26" s="21"/>
      <c r="L26" s="21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95"/>
      <c r="X26" s="42"/>
      <c r="Y26" s="79"/>
      <c r="Z26" s="79"/>
      <c r="AA26" s="79"/>
      <c r="AB26" s="79"/>
      <c r="AC26" s="79"/>
      <c r="AD26" s="79"/>
    </row>
    <row r="27" spans="1:30" x14ac:dyDescent="0.25">
      <c r="A27" s="7"/>
      <c r="B27" s="95"/>
      <c r="C27" s="42"/>
      <c r="D27" s="95"/>
      <c r="E27" s="96"/>
      <c r="G27" s="42"/>
      <c r="H27" s="46"/>
      <c r="I27" s="42"/>
      <c r="J27" s="21"/>
      <c r="K27" s="21"/>
      <c r="L27" s="21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95"/>
      <c r="X27" s="42"/>
      <c r="Y27" s="79"/>
      <c r="Z27" s="79"/>
      <c r="AA27" s="79"/>
      <c r="AB27" s="79"/>
      <c r="AC27" s="79"/>
      <c r="AD27" s="79"/>
    </row>
    <row r="28" spans="1:30" x14ac:dyDescent="0.25">
      <c r="A28" s="7"/>
      <c r="B28" s="95"/>
      <c r="C28" s="42"/>
      <c r="D28" s="95"/>
      <c r="E28" s="96"/>
      <c r="G28" s="42"/>
      <c r="H28" s="46"/>
      <c r="I28" s="42"/>
      <c r="J28" s="21"/>
      <c r="K28" s="21"/>
      <c r="L28" s="21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95"/>
      <c r="X28" s="42"/>
      <c r="Y28" s="79"/>
      <c r="Z28" s="79"/>
      <c r="AA28" s="79"/>
      <c r="AB28" s="79"/>
      <c r="AC28" s="79"/>
      <c r="AD28" s="79"/>
    </row>
    <row r="29" spans="1:30" x14ac:dyDescent="0.25">
      <c r="A29" s="7"/>
      <c r="B29" s="95"/>
      <c r="C29" s="42"/>
      <c r="D29" s="95"/>
      <c r="E29" s="96"/>
      <c r="G29" s="42"/>
      <c r="H29" s="46"/>
      <c r="I29" s="42"/>
      <c r="J29" s="21"/>
      <c r="K29" s="21"/>
      <c r="L29" s="21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95"/>
      <c r="X29" s="42"/>
      <c r="Y29" s="79"/>
      <c r="Z29" s="79"/>
      <c r="AA29" s="79"/>
      <c r="AB29" s="79"/>
      <c r="AC29" s="79"/>
      <c r="AD29" s="79"/>
    </row>
    <row r="30" spans="1:30" x14ac:dyDescent="0.25">
      <c r="A30" s="7"/>
      <c r="B30" s="95"/>
      <c r="C30" s="42"/>
      <c r="D30" s="95"/>
      <c r="E30" s="96"/>
      <c r="G30" s="42"/>
      <c r="H30" s="46"/>
      <c r="I30" s="42"/>
      <c r="J30" s="21"/>
      <c r="K30" s="21"/>
      <c r="L30" s="21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95"/>
      <c r="X30" s="42"/>
      <c r="Y30" s="79"/>
      <c r="Z30" s="79"/>
      <c r="AA30" s="79"/>
      <c r="AB30" s="79"/>
      <c r="AC30" s="79"/>
      <c r="AD30" s="79"/>
    </row>
    <row r="31" spans="1:30" x14ac:dyDescent="0.25">
      <c r="A31" s="7"/>
      <c r="B31" s="95"/>
      <c r="C31" s="42"/>
      <c r="D31" s="95"/>
      <c r="E31" s="96"/>
      <c r="G31" s="42"/>
      <c r="H31" s="46"/>
      <c r="I31" s="42"/>
      <c r="J31" s="21"/>
      <c r="K31" s="21"/>
      <c r="L31" s="21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95"/>
      <c r="X31" s="42"/>
      <c r="Y31" s="79"/>
      <c r="Z31" s="79"/>
      <c r="AA31" s="79"/>
      <c r="AB31" s="79"/>
      <c r="AC31" s="79"/>
      <c r="AD31" s="79"/>
    </row>
    <row r="32" spans="1:30" x14ac:dyDescent="0.25">
      <c r="A32" s="7"/>
      <c r="B32" s="95"/>
      <c r="C32" s="42"/>
      <c r="D32" s="95"/>
      <c r="E32" s="96"/>
      <c r="G32" s="42"/>
      <c r="H32" s="46"/>
      <c r="I32" s="42"/>
      <c r="J32" s="21"/>
      <c r="K32" s="21"/>
      <c r="L32" s="21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95"/>
      <c r="X32" s="42"/>
      <c r="Y32" s="79"/>
      <c r="Z32" s="79"/>
      <c r="AA32" s="79"/>
      <c r="AB32" s="79"/>
      <c r="AC32" s="79"/>
      <c r="AD32" s="79"/>
    </row>
    <row r="33" spans="1:30" x14ac:dyDescent="0.25">
      <c r="A33" s="7"/>
      <c r="B33" s="95"/>
      <c r="C33" s="42"/>
      <c r="D33" s="95"/>
      <c r="E33" s="96"/>
      <c r="G33" s="42"/>
      <c r="H33" s="46"/>
      <c r="I33" s="42"/>
      <c r="J33" s="21"/>
      <c r="K33" s="21"/>
      <c r="L33" s="21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95"/>
      <c r="X33" s="42"/>
      <c r="Y33" s="79"/>
      <c r="Z33" s="79"/>
      <c r="AA33" s="79"/>
      <c r="AB33" s="79"/>
      <c r="AC33" s="79"/>
      <c r="AD33" s="79"/>
    </row>
    <row r="34" spans="1:30" x14ac:dyDescent="0.25">
      <c r="A34" s="7"/>
      <c r="B34" s="95"/>
      <c r="C34" s="42"/>
      <c r="D34" s="95"/>
      <c r="E34" s="96"/>
      <c r="G34" s="42"/>
      <c r="H34" s="46"/>
      <c r="I34" s="42"/>
      <c r="J34" s="21"/>
      <c r="K34" s="21"/>
      <c r="L34" s="21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95"/>
      <c r="X34" s="42"/>
      <c r="Y34" s="79"/>
      <c r="Z34" s="79"/>
      <c r="AA34" s="79"/>
      <c r="AB34" s="79"/>
      <c r="AC34" s="79"/>
      <c r="AD34" s="79"/>
    </row>
    <row r="35" spans="1:30" x14ac:dyDescent="0.25">
      <c r="A35" s="7"/>
      <c r="B35" s="95"/>
      <c r="C35" s="42"/>
      <c r="D35" s="95"/>
      <c r="E35" s="96"/>
      <c r="G35" s="42"/>
      <c r="H35" s="46"/>
      <c r="I35" s="42"/>
      <c r="J35" s="21"/>
      <c r="K35" s="21"/>
      <c r="L35" s="21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95"/>
      <c r="X35" s="42"/>
      <c r="Y35" s="79"/>
      <c r="Z35" s="79"/>
      <c r="AA35" s="79"/>
      <c r="AB35" s="79"/>
      <c r="AC35" s="79"/>
      <c r="AD35" s="79"/>
    </row>
    <row r="36" spans="1:30" x14ac:dyDescent="0.25">
      <c r="A36" s="7"/>
      <c r="B36" s="95"/>
      <c r="C36" s="42"/>
      <c r="D36" s="95"/>
      <c r="E36" s="96"/>
      <c r="G36" s="42"/>
      <c r="H36" s="46"/>
      <c r="I36" s="42"/>
      <c r="J36" s="21"/>
      <c r="K36" s="21"/>
      <c r="L36" s="21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95"/>
      <c r="X36" s="42"/>
      <c r="Y36" s="79"/>
      <c r="Z36" s="79"/>
      <c r="AA36" s="79"/>
      <c r="AB36" s="79"/>
      <c r="AC36" s="79"/>
      <c r="AD36" s="79"/>
    </row>
    <row r="37" spans="1:30" x14ac:dyDescent="0.25">
      <c r="A37" s="7"/>
      <c r="B37" s="95"/>
      <c r="C37" s="42"/>
      <c r="D37" s="95"/>
      <c r="E37" s="96"/>
      <c r="G37" s="42"/>
      <c r="H37" s="46"/>
      <c r="I37" s="42"/>
      <c r="J37" s="21"/>
      <c r="K37" s="21"/>
      <c r="L37" s="21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95"/>
      <c r="X37" s="42"/>
      <c r="Y37" s="79"/>
      <c r="Z37" s="79"/>
      <c r="AA37" s="79"/>
      <c r="AB37" s="79"/>
      <c r="AC37" s="79"/>
      <c r="AD37" s="79"/>
    </row>
    <row r="38" spans="1:30" x14ac:dyDescent="0.25">
      <c r="A38" s="7"/>
      <c r="B38" s="95"/>
      <c r="C38" s="42"/>
      <c r="D38" s="95"/>
      <c r="E38" s="96"/>
      <c r="G38" s="42"/>
      <c r="H38" s="46"/>
      <c r="I38" s="42"/>
      <c r="J38" s="21"/>
      <c r="K38" s="21"/>
      <c r="L38" s="21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95"/>
      <c r="X38" s="42"/>
      <c r="Y38" s="79"/>
      <c r="Z38" s="79"/>
      <c r="AA38" s="79"/>
      <c r="AB38" s="79"/>
      <c r="AC38" s="79"/>
      <c r="AD38" s="79"/>
    </row>
    <row r="39" spans="1:30" x14ac:dyDescent="0.25">
      <c r="A39" s="7"/>
      <c r="B39" s="95"/>
      <c r="C39" s="42"/>
      <c r="D39" s="95"/>
      <c r="E39" s="96"/>
      <c r="G39" s="42"/>
      <c r="H39" s="46"/>
      <c r="I39" s="42"/>
      <c r="J39" s="21"/>
      <c r="K39" s="21"/>
      <c r="L39" s="21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95"/>
      <c r="X39" s="42"/>
      <c r="Y39" s="79"/>
      <c r="Z39" s="79"/>
      <c r="AA39" s="79"/>
      <c r="AB39" s="79"/>
      <c r="AC39" s="79"/>
      <c r="AD39" s="79"/>
    </row>
    <row r="40" spans="1:30" x14ac:dyDescent="0.25">
      <c r="A40" s="7"/>
      <c r="B40" s="95"/>
      <c r="C40" s="42"/>
      <c r="D40" s="95"/>
      <c r="E40" s="96"/>
      <c r="G40" s="42"/>
      <c r="H40" s="46"/>
      <c r="I40" s="42"/>
      <c r="J40" s="21"/>
      <c r="K40" s="21"/>
      <c r="L40" s="21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95"/>
      <c r="X40" s="42"/>
      <c r="Y40" s="79"/>
      <c r="Z40" s="79"/>
      <c r="AA40" s="79"/>
      <c r="AB40" s="79"/>
      <c r="AC40" s="79"/>
      <c r="AD40" s="79"/>
    </row>
    <row r="41" spans="1:30" x14ac:dyDescent="0.25">
      <c r="A41" s="7"/>
      <c r="B41" s="95"/>
      <c r="C41" s="42"/>
      <c r="D41" s="95"/>
      <c r="E41" s="96"/>
      <c r="G41" s="42"/>
      <c r="H41" s="46"/>
      <c r="I41" s="42"/>
      <c r="J41" s="21"/>
      <c r="K41" s="21"/>
      <c r="L41" s="21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95"/>
      <c r="X41" s="42"/>
      <c r="Y41" s="79"/>
      <c r="Z41" s="79"/>
      <c r="AA41" s="79"/>
      <c r="AB41" s="79"/>
      <c r="AC41" s="79"/>
      <c r="AD41" s="79"/>
    </row>
    <row r="42" spans="1:30" x14ac:dyDescent="0.25">
      <c r="A42" s="7"/>
      <c r="B42" s="95"/>
      <c r="C42" s="42"/>
      <c r="D42" s="95"/>
      <c r="E42" s="96"/>
      <c r="G42" s="42"/>
      <c r="H42" s="46"/>
      <c r="I42" s="42"/>
      <c r="J42" s="21"/>
      <c r="K42" s="21"/>
      <c r="L42" s="21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95"/>
      <c r="X42" s="42"/>
      <c r="Y42" s="79"/>
      <c r="Z42" s="79"/>
      <c r="AA42" s="79"/>
      <c r="AB42" s="79"/>
      <c r="AC42" s="79"/>
      <c r="AD42" s="79"/>
    </row>
    <row r="43" spans="1:30" x14ac:dyDescent="0.25">
      <c r="A43" s="7"/>
      <c r="B43" s="95"/>
      <c r="C43" s="42"/>
      <c r="D43" s="95"/>
      <c r="E43" s="96"/>
      <c r="G43" s="42"/>
      <c r="H43" s="46"/>
      <c r="I43" s="42"/>
      <c r="J43" s="21"/>
      <c r="K43" s="21"/>
      <c r="L43" s="21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95"/>
      <c r="X43" s="42"/>
      <c r="Y43" s="79"/>
      <c r="Z43" s="79"/>
      <c r="AA43" s="79"/>
      <c r="AB43" s="79"/>
      <c r="AC43" s="79"/>
      <c r="AD43" s="79"/>
    </row>
    <row r="44" spans="1:30" x14ac:dyDescent="0.25">
      <c r="A44" s="7"/>
      <c r="B44" s="95"/>
      <c r="C44" s="42"/>
      <c r="D44" s="95"/>
      <c r="E44" s="96"/>
      <c r="G44" s="42"/>
      <c r="H44" s="46"/>
      <c r="I44" s="42"/>
      <c r="J44" s="21"/>
      <c r="K44" s="21"/>
      <c r="L44" s="21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95"/>
      <c r="X44" s="42"/>
      <c r="Y44" s="79"/>
      <c r="Z44" s="79"/>
      <c r="AA44" s="79"/>
      <c r="AB44" s="79"/>
      <c r="AC44" s="79"/>
      <c r="AD44" s="79"/>
    </row>
    <row r="45" spans="1:30" x14ac:dyDescent="0.25">
      <c r="A45" s="7"/>
      <c r="B45" s="95"/>
      <c r="C45" s="42"/>
      <c r="D45" s="95"/>
      <c r="E45" s="96"/>
      <c r="G45" s="42"/>
      <c r="H45" s="46"/>
      <c r="I45" s="42"/>
      <c r="J45" s="21"/>
      <c r="K45" s="21"/>
      <c r="L45" s="21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95"/>
      <c r="X45" s="42"/>
      <c r="Y45" s="79"/>
      <c r="Z45" s="79"/>
      <c r="AA45" s="79"/>
      <c r="AB45" s="79"/>
      <c r="AC45" s="79"/>
      <c r="AD45" s="79"/>
    </row>
    <row r="46" spans="1:30" x14ac:dyDescent="0.25">
      <c r="A46" s="7"/>
      <c r="B46" s="95"/>
      <c r="C46" s="42"/>
      <c r="D46" s="95"/>
      <c r="E46" s="96"/>
      <c r="G46" s="42"/>
      <c r="H46" s="46"/>
      <c r="I46" s="42"/>
      <c r="J46" s="21"/>
      <c r="K46" s="21"/>
      <c r="L46" s="21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95"/>
      <c r="X46" s="42"/>
      <c r="Y46" s="79"/>
      <c r="Z46" s="79"/>
      <c r="AA46" s="79"/>
      <c r="AB46" s="79"/>
      <c r="AC46" s="79"/>
      <c r="AD46" s="79"/>
    </row>
    <row r="47" spans="1:30" x14ac:dyDescent="0.25">
      <c r="A47" s="7"/>
      <c r="B47" s="95"/>
      <c r="C47" s="42"/>
      <c r="D47" s="95"/>
      <c r="E47" s="96"/>
      <c r="G47" s="42"/>
      <c r="H47" s="46"/>
      <c r="I47" s="42"/>
      <c r="J47" s="21"/>
      <c r="K47" s="21"/>
      <c r="L47" s="21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95"/>
      <c r="X47" s="42"/>
      <c r="Y47" s="79"/>
      <c r="Z47" s="79"/>
      <c r="AA47" s="79"/>
      <c r="AB47" s="79"/>
      <c r="AC47" s="79"/>
      <c r="AD47" s="79"/>
    </row>
    <row r="48" spans="1:30" x14ac:dyDescent="0.25">
      <c r="A48" s="7"/>
      <c r="B48" s="95"/>
      <c r="C48" s="42"/>
      <c r="D48" s="95"/>
      <c r="E48" s="96"/>
      <c r="G48" s="42"/>
      <c r="H48" s="46"/>
      <c r="I48" s="42"/>
      <c r="J48" s="21"/>
      <c r="K48" s="21"/>
      <c r="L48" s="21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95"/>
      <c r="X48" s="42"/>
      <c r="Y48" s="79"/>
      <c r="Z48" s="79"/>
      <c r="AA48" s="79"/>
      <c r="AB48" s="79"/>
      <c r="AC48" s="79"/>
      <c r="AD48" s="79"/>
    </row>
    <row r="49" spans="1:30" x14ac:dyDescent="0.25">
      <c r="A49" s="7"/>
      <c r="B49" s="95"/>
      <c r="C49" s="42"/>
      <c r="D49" s="95"/>
      <c r="E49" s="96"/>
      <c r="G49" s="42"/>
      <c r="H49" s="46"/>
      <c r="I49" s="42"/>
      <c r="J49" s="21"/>
      <c r="K49" s="21"/>
      <c r="L49" s="21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95"/>
      <c r="X49" s="42"/>
      <c r="Y49" s="79"/>
      <c r="Z49" s="79"/>
      <c r="AA49" s="79"/>
      <c r="AB49" s="79"/>
      <c r="AC49" s="79"/>
      <c r="AD49" s="79"/>
    </row>
    <row r="50" spans="1:30" x14ac:dyDescent="0.25">
      <c r="A50" s="7"/>
      <c r="B50" s="95"/>
      <c r="C50" s="42"/>
      <c r="D50" s="95"/>
      <c r="E50" s="96"/>
      <c r="G50" s="42"/>
      <c r="H50" s="46"/>
      <c r="I50" s="42"/>
      <c r="J50" s="21"/>
      <c r="K50" s="21"/>
      <c r="L50" s="21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95"/>
      <c r="X50" s="42"/>
      <c r="Y50" s="79"/>
      <c r="Z50" s="79"/>
      <c r="AA50" s="79"/>
      <c r="AB50" s="79"/>
      <c r="AC50" s="79"/>
      <c r="AD50" s="79"/>
    </row>
    <row r="51" spans="1:30" x14ac:dyDescent="0.25">
      <c r="A51" s="7"/>
      <c r="B51" s="95"/>
      <c r="C51" s="42"/>
      <c r="D51" s="95"/>
      <c r="E51" s="96"/>
      <c r="G51" s="42"/>
      <c r="H51" s="46"/>
      <c r="I51" s="42"/>
      <c r="J51" s="21"/>
      <c r="K51" s="21"/>
      <c r="L51" s="21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95"/>
      <c r="X51" s="42"/>
      <c r="Y51" s="79"/>
      <c r="Z51" s="79"/>
      <c r="AA51" s="79"/>
      <c r="AB51" s="79"/>
      <c r="AC51" s="79"/>
      <c r="AD51" s="79"/>
    </row>
    <row r="52" spans="1:30" x14ac:dyDescent="0.25">
      <c r="A52" s="7"/>
      <c r="B52" s="95"/>
      <c r="C52" s="42"/>
      <c r="D52" s="95"/>
      <c r="E52" s="96"/>
      <c r="G52" s="42"/>
      <c r="H52" s="46"/>
      <c r="I52" s="42"/>
      <c r="J52" s="21"/>
      <c r="K52" s="21"/>
      <c r="L52" s="21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95"/>
      <c r="X52" s="42"/>
      <c r="Y52" s="79"/>
      <c r="Z52" s="79"/>
      <c r="AA52" s="79"/>
      <c r="AB52" s="79"/>
      <c r="AC52" s="79"/>
      <c r="AD52" s="79"/>
    </row>
    <row r="53" spans="1:30" x14ac:dyDescent="0.25">
      <c r="A53" s="7"/>
      <c r="B53" s="95"/>
      <c r="C53" s="42"/>
      <c r="D53" s="95"/>
      <c r="E53" s="96"/>
      <c r="G53" s="42"/>
      <c r="H53" s="46"/>
      <c r="I53" s="42"/>
      <c r="J53" s="21"/>
      <c r="K53" s="21"/>
      <c r="L53" s="21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95"/>
      <c r="X53" s="42"/>
      <c r="Y53" s="79"/>
      <c r="Z53" s="79"/>
      <c r="AA53" s="79"/>
      <c r="AB53" s="79"/>
      <c r="AC53" s="79"/>
      <c r="AD53" s="79"/>
    </row>
    <row r="54" spans="1:30" x14ac:dyDescent="0.25">
      <c r="A54" s="7"/>
      <c r="B54" s="95"/>
      <c r="C54" s="42"/>
      <c r="D54" s="95"/>
      <c r="E54" s="96"/>
      <c r="G54" s="42"/>
      <c r="H54" s="46"/>
      <c r="I54" s="42"/>
      <c r="J54" s="21"/>
      <c r="K54" s="21"/>
      <c r="L54" s="21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95"/>
      <c r="X54" s="42"/>
      <c r="Y54" s="79"/>
      <c r="Z54" s="79"/>
      <c r="AA54" s="79"/>
      <c r="AB54" s="79"/>
      <c r="AC54" s="79"/>
      <c r="AD54" s="79"/>
    </row>
    <row r="55" spans="1:30" x14ac:dyDescent="0.25">
      <c r="A55" s="7"/>
      <c r="B55" s="95"/>
      <c r="C55" s="42"/>
      <c r="D55" s="95"/>
      <c r="E55" s="96"/>
      <c r="G55" s="42"/>
      <c r="H55" s="46"/>
      <c r="I55" s="42"/>
      <c r="J55" s="21"/>
      <c r="K55" s="21"/>
      <c r="L55" s="21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95"/>
      <c r="X55" s="42"/>
      <c r="Y55" s="79"/>
      <c r="Z55" s="79"/>
      <c r="AA55" s="79"/>
      <c r="AB55" s="79"/>
      <c r="AC55" s="79"/>
      <c r="AD55" s="79"/>
    </row>
    <row r="56" spans="1:30" x14ac:dyDescent="0.25">
      <c r="A56" s="7"/>
      <c r="B56" s="95"/>
      <c r="C56" s="42"/>
      <c r="D56" s="95"/>
      <c r="E56" s="96"/>
      <c r="G56" s="42"/>
      <c r="H56" s="46"/>
      <c r="I56" s="42"/>
      <c r="J56" s="21"/>
      <c r="K56" s="21"/>
      <c r="L56" s="21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95"/>
      <c r="X56" s="42"/>
      <c r="Y56" s="79"/>
      <c r="Z56" s="79"/>
      <c r="AA56" s="79"/>
      <c r="AB56" s="79"/>
      <c r="AC56" s="79"/>
      <c r="AD56" s="79"/>
    </row>
    <row r="57" spans="1:30" x14ac:dyDescent="0.25">
      <c r="A57" s="7"/>
      <c r="B57" s="95"/>
      <c r="C57" s="42"/>
      <c r="D57" s="95"/>
      <c r="E57" s="96"/>
      <c r="G57" s="42"/>
      <c r="H57" s="46"/>
      <c r="I57" s="42"/>
      <c r="J57" s="21"/>
      <c r="K57" s="21"/>
      <c r="L57" s="21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95"/>
      <c r="X57" s="42"/>
      <c r="Y57" s="79"/>
      <c r="Z57" s="79"/>
      <c r="AA57" s="79"/>
      <c r="AB57" s="79"/>
      <c r="AC57" s="79"/>
      <c r="AD57" s="79"/>
    </row>
    <row r="58" spans="1:30" x14ac:dyDescent="0.25">
      <c r="A58" s="7"/>
      <c r="B58" s="95"/>
      <c r="C58" s="42"/>
      <c r="D58" s="95"/>
      <c r="E58" s="96"/>
      <c r="G58" s="42"/>
      <c r="H58" s="46"/>
      <c r="I58" s="42"/>
      <c r="J58" s="21"/>
      <c r="K58" s="21"/>
      <c r="L58" s="21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95"/>
      <c r="X58" s="42"/>
      <c r="Y58" s="79"/>
      <c r="Z58" s="79"/>
      <c r="AA58" s="79"/>
      <c r="AB58" s="79"/>
      <c r="AC58" s="79"/>
      <c r="AD58" s="7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9"/>
  <sheetViews>
    <sheetView topLeftCell="A154" workbookViewId="0">
      <selection activeCell="A171" sqref="A171:E171"/>
    </sheetView>
  </sheetViews>
  <sheetFormatPr defaultRowHeight="12.75" x14ac:dyDescent="0.2"/>
  <sheetData>
    <row r="1" spans="1:12" ht="14.25" thickTop="1" thickBot="1" x14ac:dyDescent="0.25">
      <c r="A1" s="216">
        <v>44014</v>
      </c>
      <c r="B1" s="217" t="s">
        <v>234</v>
      </c>
      <c r="C1" s="218" t="s">
        <v>235</v>
      </c>
      <c r="D1" s="217" t="s">
        <v>236</v>
      </c>
      <c r="E1" s="219">
        <v>822</v>
      </c>
      <c r="F1" s="217" t="s">
        <v>237</v>
      </c>
      <c r="G1" s="219">
        <v>5</v>
      </c>
      <c r="H1" s="217"/>
      <c r="I1" s="219" t="s">
        <v>238</v>
      </c>
      <c r="J1" s="219">
        <v>0</v>
      </c>
      <c r="K1" s="219">
        <v>4</v>
      </c>
      <c r="L1" s="220">
        <v>7</v>
      </c>
    </row>
    <row r="2" spans="1:12" ht="13.5" thickBot="1" x14ac:dyDescent="0.25">
      <c r="A2" s="221">
        <v>44016</v>
      </c>
      <c r="B2" s="213" t="s">
        <v>239</v>
      </c>
      <c r="C2" s="214" t="s">
        <v>240</v>
      </c>
      <c r="D2" s="213" t="s">
        <v>236</v>
      </c>
      <c r="E2" s="215">
        <v>380</v>
      </c>
      <c r="F2" s="213" t="s">
        <v>237</v>
      </c>
      <c r="G2" s="215">
        <v>5</v>
      </c>
      <c r="H2" s="213"/>
      <c r="I2" s="215" t="s">
        <v>238</v>
      </c>
      <c r="J2" s="215">
        <v>1</v>
      </c>
      <c r="K2" s="215">
        <v>5</v>
      </c>
      <c r="L2" s="222">
        <v>7</v>
      </c>
    </row>
    <row r="3" spans="1:12" ht="13.5" thickBot="1" x14ac:dyDescent="0.25">
      <c r="A3" s="223">
        <v>44019</v>
      </c>
      <c r="B3" s="210" t="s">
        <v>241</v>
      </c>
      <c r="C3" s="211" t="s">
        <v>242</v>
      </c>
      <c r="D3" s="210" t="s">
        <v>236</v>
      </c>
      <c r="E3" s="212">
        <v>617</v>
      </c>
      <c r="F3" s="210" t="s">
        <v>237</v>
      </c>
      <c r="G3" s="212">
        <v>5</v>
      </c>
      <c r="H3" s="210"/>
      <c r="I3" s="212" t="s">
        <v>238</v>
      </c>
      <c r="J3" s="212">
        <v>0</v>
      </c>
      <c r="K3" s="212">
        <v>2</v>
      </c>
      <c r="L3" s="224">
        <v>8</v>
      </c>
    </row>
    <row r="4" spans="1:12" ht="13.5" thickBot="1" x14ac:dyDescent="0.25">
      <c r="A4" s="221">
        <v>44022</v>
      </c>
      <c r="B4" s="213" t="s">
        <v>243</v>
      </c>
      <c r="C4" s="214" t="s">
        <v>244</v>
      </c>
      <c r="D4" s="213" t="s">
        <v>236</v>
      </c>
      <c r="E4" s="215">
        <v>1169</v>
      </c>
      <c r="F4" s="213" t="s">
        <v>237</v>
      </c>
      <c r="G4" s="215">
        <v>5</v>
      </c>
      <c r="H4" s="213"/>
      <c r="I4" s="215" t="s">
        <v>238</v>
      </c>
      <c r="J4" s="215">
        <v>0</v>
      </c>
      <c r="K4" s="215">
        <v>2</v>
      </c>
      <c r="L4" s="222">
        <v>6</v>
      </c>
    </row>
    <row r="5" spans="1:12" ht="13.5" thickBot="1" x14ac:dyDescent="0.25">
      <c r="A5" s="223">
        <v>44024</v>
      </c>
      <c r="B5" s="210" t="s">
        <v>245</v>
      </c>
      <c r="C5" s="211" t="s">
        <v>246</v>
      </c>
      <c r="D5" s="210" t="s">
        <v>236</v>
      </c>
      <c r="E5" s="212">
        <v>452</v>
      </c>
      <c r="F5" s="210" t="s">
        <v>237</v>
      </c>
      <c r="G5" s="212">
        <v>5</v>
      </c>
      <c r="H5" s="210"/>
      <c r="I5" s="212" t="s">
        <v>247</v>
      </c>
      <c r="J5" s="212">
        <v>0</v>
      </c>
      <c r="K5" s="212">
        <v>4</v>
      </c>
      <c r="L5" s="224">
        <v>7</v>
      </c>
    </row>
    <row r="6" spans="1:12" ht="13.5" thickBot="1" x14ac:dyDescent="0.25">
      <c r="A6" s="221">
        <v>44026</v>
      </c>
      <c r="B6" s="213" t="s">
        <v>248</v>
      </c>
      <c r="C6" s="214" t="s">
        <v>249</v>
      </c>
      <c r="D6" s="213" t="s">
        <v>236</v>
      </c>
      <c r="E6" s="215">
        <v>950</v>
      </c>
      <c r="F6" s="213" t="s">
        <v>237</v>
      </c>
      <c r="G6" s="215">
        <v>5</v>
      </c>
      <c r="H6" s="213"/>
      <c r="I6" s="215" t="s">
        <v>238</v>
      </c>
      <c r="J6" s="215">
        <v>0</v>
      </c>
      <c r="K6" s="215">
        <v>2</v>
      </c>
      <c r="L6" s="222">
        <v>7</v>
      </c>
    </row>
    <row r="7" spans="1:12" ht="13.5" thickBot="1" x14ac:dyDescent="0.25">
      <c r="A7" s="223">
        <v>44030</v>
      </c>
      <c r="B7" s="210" t="s">
        <v>250</v>
      </c>
      <c r="C7" s="211" t="s">
        <v>251</v>
      </c>
      <c r="D7" s="210" t="s">
        <v>236</v>
      </c>
      <c r="E7" s="212">
        <v>676</v>
      </c>
      <c r="F7" s="210" t="s">
        <v>237</v>
      </c>
      <c r="G7" s="212">
        <v>4</v>
      </c>
      <c r="H7" s="210"/>
      <c r="I7" s="212" t="s">
        <v>252</v>
      </c>
      <c r="J7" s="212">
        <v>0</v>
      </c>
      <c r="K7" s="212">
        <v>4</v>
      </c>
      <c r="L7" s="224">
        <v>9</v>
      </c>
    </row>
    <row r="8" spans="1:12" ht="13.5" thickBot="1" x14ac:dyDescent="0.25">
      <c r="A8" s="221">
        <v>44031</v>
      </c>
      <c r="B8" s="213" t="s">
        <v>253</v>
      </c>
      <c r="C8" s="214" t="s">
        <v>254</v>
      </c>
      <c r="D8" s="213" t="s">
        <v>236</v>
      </c>
      <c r="E8" s="215">
        <v>693</v>
      </c>
      <c r="F8" s="213" t="s">
        <v>237</v>
      </c>
      <c r="G8" s="215">
        <v>4</v>
      </c>
      <c r="H8" s="213"/>
      <c r="I8" s="215" t="s">
        <v>247</v>
      </c>
      <c r="J8" s="215">
        <v>2</v>
      </c>
      <c r="K8" s="215">
        <v>5</v>
      </c>
      <c r="L8" s="222">
        <v>9</v>
      </c>
    </row>
    <row r="9" spans="1:12" ht="13.5" thickBot="1" x14ac:dyDescent="0.25">
      <c r="A9" s="223">
        <v>44035</v>
      </c>
      <c r="B9" s="210" t="s">
        <v>255</v>
      </c>
      <c r="C9" s="211" t="s">
        <v>256</v>
      </c>
      <c r="D9" s="210" t="s">
        <v>236</v>
      </c>
      <c r="E9" s="212">
        <v>607</v>
      </c>
      <c r="F9" s="210" t="s">
        <v>237</v>
      </c>
      <c r="G9" s="212">
        <v>4</v>
      </c>
      <c r="H9" s="210"/>
      <c r="I9" s="212" t="s">
        <v>247</v>
      </c>
      <c r="J9" s="212">
        <v>0</v>
      </c>
      <c r="K9" s="212">
        <v>4</v>
      </c>
      <c r="L9" s="224">
        <v>8</v>
      </c>
    </row>
    <row r="10" spans="1:12" ht="13.5" thickBot="1" x14ac:dyDescent="0.25">
      <c r="A10" s="221">
        <v>44037</v>
      </c>
      <c r="B10" s="213" t="s">
        <v>257</v>
      </c>
      <c r="C10" s="214" t="s">
        <v>258</v>
      </c>
      <c r="D10" s="213" t="s">
        <v>236</v>
      </c>
      <c r="E10" s="215">
        <v>602</v>
      </c>
      <c r="F10" s="213" t="s">
        <v>237</v>
      </c>
      <c r="G10" s="215">
        <v>5</v>
      </c>
      <c r="H10" s="213"/>
      <c r="I10" s="215" t="s">
        <v>252</v>
      </c>
      <c r="J10" s="215">
        <v>0</v>
      </c>
      <c r="K10" s="215">
        <v>2</v>
      </c>
      <c r="L10" s="222">
        <v>8</v>
      </c>
    </row>
    <row r="11" spans="1:12" ht="13.5" thickBot="1" x14ac:dyDescent="0.25">
      <c r="A11" s="223">
        <v>44040</v>
      </c>
      <c r="B11" s="210" t="s">
        <v>259</v>
      </c>
      <c r="C11" s="211" t="s">
        <v>260</v>
      </c>
      <c r="D11" s="210" t="s">
        <v>236</v>
      </c>
      <c r="E11" s="212">
        <v>652</v>
      </c>
      <c r="F11" s="210" t="s">
        <v>237</v>
      </c>
      <c r="G11" s="212">
        <v>5</v>
      </c>
      <c r="H11" s="210" t="s">
        <v>261</v>
      </c>
      <c r="I11" s="212" t="s">
        <v>252</v>
      </c>
      <c r="J11" s="212">
        <v>1</v>
      </c>
      <c r="K11" s="212">
        <v>6</v>
      </c>
      <c r="L11" s="224">
        <v>6</v>
      </c>
    </row>
    <row r="12" spans="1:12" ht="13.5" thickBot="1" x14ac:dyDescent="0.25">
      <c r="A12" s="221">
        <v>44044</v>
      </c>
      <c r="B12" s="213" t="s">
        <v>262</v>
      </c>
      <c r="C12" s="214" t="s">
        <v>263</v>
      </c>
      <c r="D12" s="213" t="s">
        <v>236</v>
      </c>
      <c r="E12" s="215">
        <v>882</v>
      </c>
      <c r="F12" s="213" t="s">
        <v>237</v>
      </c>
      <c r="G12" s="215">
        <v>4</v>
      </c>
      <c r="H12" s="213"/>
      <c r="I12" s="215" t="s">
        <v>238</v>
      </c>
      <c r="J12" s="215">
        <v>0</v>
      </c>
      <c r="K12" s="215">
        <v>4</v>
      </c>
      <c r="L12" s="222">
        <v>8</v>
      </c>
    </row>
    <row r="13" spans="1:12" ht="13.5" thickBot="1" x14ac:dyDescent="0.25">
      <c r="A13" s="223">
        <v>44045</v>
      </c>
      <c r="B13" s="210" t="s">
        <v>264</v>
      </c>
      <c r="C13" s="211" t="s">
        <v>265</v>
      </c>
      <c r="D13" s="210" t="s">
        <v>236</v>
      </c>
      <c r="E13" s="212">
        <v>522</v>
      </c>
      <c r="F13" s="210" t="s">
        <v>237</v>
      </c>
      <c r="G13" s="212">
        <v>4</v>
      </c>
      <c r="H13" s="210"/>
      <c r="I13" s="212" t="s">
        <v>238</v>
      </c>
      <c r="J13" s="212">
        <v>0</v>
      </c>
      <c r="K13" s="212">
        <v>1</v>
      </c>
      <c r="L13" s="224">
        <v>7</v>
      </c>
    </row>
    <row r="14" spans="1:12" ht="13.5" thickBot="1" x14ac:dyDescent="0.25">
      <c r="A14" s="221">
        <v>44048</v>
      </c>
      <c r="B14" s="213" t="s">
        <v>241</v>
      </c>
      <c r="C14" s="214" t="s">
        <v>266</v>
      </c>
      <c r="D14" s="213" t="s">
        <v>236</v>
      </c>
      <c r="E14" s="215">
        <v>692</v>
      </c>
      <c r="F14" s="213" t="s">
        <v>237</v>
      </c>
      <c r="G14" s="215">
        <v>4</v>
      </c>
      <c r="H14" s="213"/>
      <c r="I14" s="215" t="s">
        <v>247</v>
      </c>
      <c r="J14" s="215">
        <v>0</v>
      </c>
      <c r="K14" s="215">
        <v>1</v>
      </c>
      <c r="L14" s="222">
        <v>7</v>
      </c>
    </row>
    <row r="15" spans="1:12" ht="13.5" thickBot="1" x14ac:dyDescent="0.25">
      <c r="A15" s="223">
        <v>44050</v>
      </c>
      <c r="B15" s="210" t="s">
        <v>267</v>
      </c>
      <c r="C15" s="211" t="s">
        <v>268</v>
      </c>
      <c r="D15" s="210" t="s">
        <v>236</v>
      </c>
      <c r="E15" s="212">
        <v>1402</v>
      </c>
      <c r="F15" s="210" t="s">
        <v>237</v>
      </c>
      <c r="G15" s="212">
        <v>7</v>
      </c>
      <c r="H15" s="210"/>
      <c r="I15" s="212" t="s">
        <v>238</v>
      </c>
      <c r="J15" s="212">
        <v>0</v>
      </c>
      <c r="K15" s="212">
        <v>1</v>
      </c>
      <c r="L15" s="224">
        <v>3</v>
      </c>
    </row>
    <row r="16" spans="1:12" ht="13.5" thickBot="1" x14ac:dyDescent="0.25">
      <c r="A16" s="221">
        <v>44051</v>
      </c>
      <c r="B16" s="213" t="s">
        <v>269</v>
      </c>
      <c r="C16" s="214" t="s">
        <v>270</v>
      </c>
      <c r="D16" s="213" t="s">
        <v>236</v>
      </c>
      <c r="E16" s="215">
        <v>980</v>
      </c>
      <c r="F16" s="213" t="s">
        <v>237</v>
      </c>
      <c r="G16" s="215">
        <v>8</v>
      </c>
      <c r="H16" s="213"/>
      <c r="I16" s="215" t="s">
        <v>247</v>
      </c>
      <c r="J16" s="215">
        <v>0</v>
      </c>
      <c r="K16" s="215">
        <v>2</v>
      </c>
      <c r="L16" s="222">
        <v>6</v>
      </c>
    </row>
    <row r="17" spans="1:12" ht="13.5" thickBot="1" x14ac:dyDescent="0.25">
      <c r="A17" s="223">
        <v>44054</v>
      </c>
      <c r="B17" s="210" t="s">
        <v>262</v>
      </c>
      <c r="C17" s="211" t="s">
        <v>271</v>
      </c>
      <c r="D17" s="210" t="s">
        <v>236</v>
      </c>
      <c r="E17" s="212">
        <v>712</v>
      </c>
      <c r="F17" s="210" t="s">
        <v>237</v>
      </c>
      <c r="G17" s="212">
        <v>5</v>
      </c>
      <c r="H17" s="210"/>
      <c r="I17" s="212" t="s">
        <v>247</v>
      </c>
      <c r="J17" s="212">
        <v>0</v>
      </c>
      <c r="K17" s="212">
        <v>3</v>
      </c>
      <c r="L17" s="224">
        <v>7</v>
      </c>
    </row>
    <row r="18" spans="1:12" ht="13.5" thickBot="1" x14ac:dyDescent="0.25">
      <c r="A18" s="221">
        <v>44056</v>
      </c>
      <c r="B18" s="213" t="s">
        <v>272</v>
      </c>
      <c r="C18" s="214" t="s">
        <v>271</v>
      </c>
      <c r="D18" s="213" t="s">
        <v>236</v>
      </c>
      <c r="E18" s="215">
        <v>652</v>
      </c>
      <c r="F18" s="213" t="s">
        <v>237</v>
      </c>
      <c r="G18" s="215">
        <v>5</v>
      </c>
      <c r="H18" s="213"/>
      <c r="I18" s="215" t="s">
        <v>238</v>
      </c>
      <c r="J18" s="215">
        <v>0</v>
      </c>
      <c r="K18" s="215">
        <v>1</v>
      </c>
      <c r="L18" s="222">
        <v>6</v>
      </c>
    </row>
    <row r="19" spans="1:12" ht="13.5" thickBot="1" x14ac:dyDescent="0.25">
      <c r="A19" s="223">
        <v>44059</v>
      </c>
      <c r="B19" s="210" t="s">
        <v>273</v>
      </c>
      <c r="C19" s="211" t="s">
        <v>274</v>
      </c>
      <c r="D19" s="210" t="s">
        <v>236</v>
      </c>
      <c r="E19" s="212">
        <v>609</v>
      </c>
      <c r="F19" s="210" t="s">
        <v>237</v>
      </c>
      <c r="G19" s="212">
        <v>5</v>
      </c>
      <c r="H19" s="210"/>
      <c r="I19" s="212" t="s">
        <v>238</v>
      </c>
      <c r="J19" s="212">
        <v>0</v>
      </c>
      <c r="K19" s="212">
        <v>2</v>
      </c>
      <c r="L19" s="224">
        <v>6</v>
      </c>
    </row>
    <row r="20" spans="1:12" ht="13.5" thickBot="1" x14ac:dyDescent="0.25">
      <c r="A20" s="221">
        <v>44061</v>
      </c>
      <c r="B20" s="213" t="s">
        <v>245</v>
      </c>
      <c r="C20" s="214" t="s">
        <v>275</v>
      </c>
      <c r="D20" s="213" t="s">
        <v>236</v>
      </c>
      <c r="E20" s="215">
        <v>613</v>
      </c>
      <c r="F20" s="213" t="s">
        <v>237</v>
      </c>
      <c r="G20" s="215">
        <v>5</v>
      </c>
      <c r="H20" s="213" t="s">
        <v>276</v>
      </c>
      <c r="I20" s="215" t="s">
        <v>277</v>
      </c>
      <c r="J20" s="215">
        <v>0</v>
      </c>
      <c r="K20" s="215">
        <v>4</v>
      </c>
      <c r="L20" s="222">
        <v>7</v>
      </c>
    </row>
    <row r="21" spans="1:12" ht="13.5" thickBot="1" x14ac:dyDescent="0.25">
      <c r="A21" s="223">
        <v>44066</v>
      </c>
      <c r="B21" s="210" t="s">
        <v>239</v>
      </c>
      <c r="C21" s="211" t="s">
        <v>278</v>
      </c>
      <c r="D21" s="210" t="s">
        <v>236</v>
      </c>
      <c r="E21" s="212">
        <v>673</v>
      </c>
      <c r="F21" s="210" t="s">
        <v>237</v>
      </c>
      <c r="G21" s="212">
        <v>5</v>
      </c>
      <c r="H21" s="210"/>
      <c r="I21" s="212" t="s">
        <v>247</v>
      </c>
      <c r="J21" s="212">
        <v>0</v>
      </c>
      <c r="K21" s="212">
        <v>3</v>
      </c>
      <c r="L21" s="224">
        <v>6</v>
      </c>
    </row>
    <row r="22" spans="1:12" ht="13.5" thickBot="1" x14ac:dyDescent="0.25">
      <c r="A22" s="221">
        <v>44070</v>
      </c>
      <c r="B22" s="213" t="s">
        <v>279</v>
      </c>
      <c r="C22" s="214" t="s">
        <v>280</v>
      </c>
      <c r="D22" s="213" t="s">
        <v>236</v>
      </c>
      <c r="E22" s="215">
        <v>529</v>
      </c>
      <c r="F22" s="213" t="s">
        <v>237</v>
      </c>
      <c r="G22" s="215">
        <v>4</v>
      </c>
      <c r="H22" s="213"/>
      <c r="I22" s="215" t="s">
        <v>238</v>
      </c>
      <c r="J22" s="215">
        <v>0</v>
      </c>
      <c r="K22" s="215">
        <v>5</v>
      </c>
      <c r="L22" s="222">
        <v>7</v>
      </c>
    </row>
    <row r="23" spans="1:12" ht="13.5" thickBot="1" x14ac:dyDescent="0.25">
      <c r="A23" s="223">
        <v>44073</v>
      </c>
      <c r="B23" s="210" t="s">
        <v>243</v>
      </c>
      <c r="C23" s="211" t="s">
        <v>281</v>
      </c>
      <c r="D23" s="210" t="s">
        <v>236</v>
      </c>
      <c r="E23" s="212">
        <v>899</v>
      </c>
      <c r="F23" s="210" t="s">
        <v>237</v>
      </c>
      <c r="G23" s="212">
        <v>5</v>
      </c>
      <c r="H23" s="210"/>
      <c r="I23" s="212" t="s">
        <v>238</v>
      </c>
      <c r="J23" s="212">
        <v>0</v>
      </c>
      <c r="K23" s="212">
        <v>1</v>
      </c>
      <c r="L23" s="224">
        <v>6</v>
      </c>
    </row>
    <row r="24" spans="1:12" ht="13.5" thickBot="1" x14ac:dyDescent="0.25">
      <c r="A24" s="225">
        <v>44075</v>
      </c>
      <c r="B24" s="226" t="s">
        <v>234</v>
      </c>
      <c r="C24" s="227" t="s">
        <v>282</v>
      </c>
      <c r="D24" s="226" t="s">
        <v>236</v>
      </c>
      <c r="E24" s="228">
        <v>772</v>
      </c>
      <c r="F24" s="226" t="s">
        <v>237</v>
      </c>
      <c r="G24" s="228">
        <v>4</v>
      </c>
      <c r="H24" s="226"/>
      <c r="I24" s="228" t="s">
        <v>252</v>
      </c>
      <c r="J24" s="228">
        <v>0</v>
      </c>
      <c r="K24" s="228">
        <v>7</v>
      </c>
      <c r="L24" s="229">
        <v>9</v>
      </c>
    </row>
    <row r="25" spans="1:12" ht="14.25" thickTop="1" thickBot="1" x14ac:dyDescent="0.25">
      <c r="A25" s="221">
        <v>43594</v>
      </c>
      <c r="B25" s="213" t="s">
        <v>283</v>
      </c>
      <c r="C25" s="214" t="s">
        <v>284</v>
      </c>
      <c r="D25" s="213" t="s">
        <v>236</v>
      </c>
      <c r="E25" s="215">
        <v>1114</v>
      </c>
      <c r="F25" s="213" t="s">
        <v>237</v>
      </c>
      <c r="G25" s="215">
        <v>4</v>
      </c>
      <c r="H25" s="213"/>
      <c r="I25" s="215" t="s">
        <v>238</v>
      </c>
      <c r="J25" s="215">
        <v>0</v>
      </c>
      <c r="K25" s="215">
        <v>4</v>
      </c>
      <c r="L25" s="222">
        <v>7</v>
      </c>
    </row>
    <row r="26" spans="1:12" ht="13.5" thickBot="1" x14ac:dyDescent="0.25">
      <c r="A26" s="223">
        <v>43597</v>
      </c>
      <c r="B26" s="210" t="s">
        <v>285</v>
      </c>
      <c r="C26" s="211" t="s">
        <v>286</v>
      </c>
      <c r="D26" s="210" t="s">
        <v>236</v>
      </c>
      <c r="E26" s="212">
        <v>743</v>
      </c>
      <c r="F26" s="210" t="s">
        <v>237</v>
      </c>
      <c r="G26" s="212">
        <v>5</v>
      </c>
      <c r="H26" s="210"/>
      <c r="I26" s="212" t="s">
        <v>247</v>
      </c>
      <c r="J26" s="212">
        <v>1</v>
      </c>
      <c r="K26" s="212">
        <v>3</v>
      </c>
      <c r="L26" s="224">
        <v>7</v>
      </c>
    </row>
    <row r="27" spans="1:12" ht="13.5" thickBot="1" x14ac:dyDescent="0.25">
      <c r="A27" s="221">
        <v>43601</v>
      </c>
      <c r="B27" s="213" t="s">
        <v>248</v>
      </c>
      <c r="C27" s="214" t="s">
        <v>287</v>
      </c>
      <c r="D27" s="213" t="s">
        <v>236</v>
      </c>
      <c r="E27" s="215">
        <v>1068</v>
      </c>
      <c r="F27" s="213" t="s">
        <v>237</v>
      </c>
      <c r="G27" s="215">
        <v>4</v>
      </c>
      <c r="H27" s="213"/>
      <c r="I27" s="215" t="s">
        <v>238</v>
      </c>
      <c r="J27" s="215">
        <v>0</v>
      </c>
      <c r="K27" s="215">
        <v>2</v>
      </c>
      <c r="L27" s="222">
        <v>7</v>
      </c>
    </row>
    <row r="28" spans="1:12" ht="13.5" thickBot="1" x14ac:dyDescent="0.25">
      <c r="A28" s="223">
        <v>43603</v>
      </c>
      <c r="B28" s="210" t="s">
        <v>259</v>
      </c>
      <c r="C28" s="211" t="s">
        <v>288</v>
      </c>
      <c r="D28" s="210" t="s">
        <v>236</v>
      </c>
      <c r="E28" s="212">
        <v>967</v>
      </c>
      <c r="F28" s="210" t="s">
        <v>237</v>
      </c>
      <c r="G28" s="212">
        <v>5</v>
      </c>
      <c r="H28" s="210" t="s">
        <v>261</v>
      </c>
      <c r="I28" s="212" t="s">
        <v>277</v>
      </c>
      <c r="J28" s="212">
        <v>1</v>
      </c>
      <c r="K28" s="212">
        <v>6</v>
      </c>
      <c r="L28" s="224">
        <v>8</v>
      </c>
    </row>
    <row r="29" spans="1:12" ht="13.5" thickBot="1" x14ac:dyDescent="0.25">
      <c r="A29" s="221">
        <v>43609</v>
      </c>
      <c r="B29" s="213" t="s">
        <v>257</v>
      </c>
      <c r="C29" s="214" t="s">
        <v>289</v>
      </c>
      <c r="D29" s="213" t="s">
        <v>236</v>
      </c>
      <c r="E29" s="215">
        <v>692</v>
      </c>
      <c r="F29" s="213" t="s">
        <v>237</v>
      </c>
      <c r="G29" s="215">
        <v>4</v>
      </c>
      <c r="H29" s="213"/>
      <c r="I29" s="215" t="s">
        <v>238</v>
      </c>
      <c r="J29" s="215">
        <v>0</v>
      </c>
      <c r="K29" s="215">
        <v>2</v>
      </c>
      <c r="L29" s="222">
        <v>8</v>
      </c>
    </row>
    <row r="30" spans="1:12" ht="13.5" thickBot="1" x14ac:dyDescent="0.25">
      <c r="A30" s="223">
        <v>43611</v>
      </c>
      <c r="B30" s="210" t="s">
        <v>243</v>
      </c>
      <c r="C30" s="211" t="s">
        <v>290</v>
      </c>
      <c r="D30" s="210" t="s">
        <v>236</v>
      </c>
      <c r="E30" s="212">
        <v>1042</v>
      </c>
      <c r="F30" s="210" t="s">
        <v>237</v>
      </c>
      <c r="G30" s="212">
        <v>4</v>
      </c>
      <c r="H30" s="210"/>
      <c r="I30" s="212" t="s">
        <v>252</v>
      </c>
      <c r="J30" s="212">
        <v>2</v>
      </c>
      <c r="K30" s="212">
        <v>7</v>
      </c>
      <c r="L30" s="224">
        <v>10</v>
      </c>
    </row>
    <row r="31" spans="1:12" ht="13.5" thickBot="1" x14ac:dyDescent="0.25">
      <c r="A31" s="221">
        <v>43615</v>
      </c>
      <c r="B31" s="213" t="s">
        <v>239</v>
      </c>
      <c r="C31" s="214" t="s">
        <v>291</v>
      </c>
      <c r="D31" s="213" t="s">
        <v>236</v>
      </c>
      <c r="E31" s="215">
        <v>512</v>
      </c>
      <c r="F31" s="213" t="s">
        <v>292</v>
      </c>
      <c r="G31" s="215">
        <v>5</v>
      </c>
      <c r="H31" s="213" t="s">
        <v>261</v>
      </c>
      <c r="I31" s="215" t="s">
        <v>247</v>
      </c>
      <c r="J31" s="215">
        <v>0</v>
      </c>
      <c r="K31" s="215">
        <v>4</v>
      </c>
      <c r="L31" s="222">
        <v>8</v>
      </c>
    </row>
    <row r="32" spans="1:12" ht="13.5" thickBot="1" x14ac:dyDescent="0.25">
      <c r="A32" s="223">
        <v>43618</v>
      </c>
      <c r="B32" s="210" t="s">
        <v>293</v>
      </c>
      <c r="C32" s="211" t="s">
        <v>294</v>
      </c>
      <c r="D32" s="210" t="s">
        <v>236</v>
      </c>
      <c r="E32" s="212">
        <v>668</v>
      </c>
      <c r="F32" s="210" t="s">
        <v>237</v>
      </c>
      <c r="G32" s="212">
        <v>6</v>
      </c>
      <c r="H32" s="210" t="s">
        <v>276</v>
      </c>
      <c r="I32" s="212" t="s">
        <v>247</v>
      </c>
      <c r="J32" s="212">
        <v>0</v>
      </c>
      <c r="K32" s="212">
        <v>4</v>
      </c>
      <c r="L32" s="224">
        <v>7</v>
      </c>
    </row>
    <row r="33" spans="1:12" ht="13.5" thickBot="1" x14ac:dyDescent="0.25">
      <c r="A33" s="221">
        <v>43622</v>
      </c>
      <c r="B33" s="213" t="s">
        <v>250</v>
      </c>
      <c r="C33" s="214" t="s">
        <v>295</v>
      </c>
      <c r="D33" s="213" t="s">
        <v>236</v>
      </c>
      <c r="E33" s="215">
        <v>1013</v>
      </c>
      <c r="F33" s="213" t="s">
        <v>237</v>
      </c>
      <c r="G33" s="215">
        <v>4</v>
      </c>
      <c r="H33" s="213"/>
      <c r="I33" s="215" t="s">
        <v>252</v>
      </c>
      <c r="J33" s="215">
        <v>1</v>
      </c>
      <c r="K33" s="215">
        <v>3</v>
      </c>
      <c r="L33" s="222">
        <v>7</v>
      </c>
    </row>
    <row r="34" spans="1:12" ht="13.5" thickBot="1" x14ac:dyDescent="0.25">
      <c r="A34" s="223">
        <v>43625</v>
      </c>
      <c r="B34" s="210" t="s">
        <v>296</v>
      </c>
      <c r="C34" s="211" t="s">
        <v>297</v>
      </c>
      <c r="D34" s="210" t="s">
        <v>236</v>
      </c>
      <c r="E34" s="212">
        <v>887</v>
      </c>
      <c r="F34" s="210" t="s">
        <v>237</v>
      </c>
      <c r="G34" s="212">
        <v>4</v>
      </c>
      <c r="H34" s="210" t="s">
        <v>261</v>
      </c>
      <c r="I34" s="212" t="s">
        <v>298</v>
      </c>
      <c r="J34" s="212">
        <v>2</v>
      </c>
      <c r="K34" s="212">
        <v>11</v>
      </c>
      <c r="L34" s="224">
        <v>7</v>
      </c>
    </row>
    <row r="35" spans="1:12" ht="13.5" thickBot="1" x14ac:dyDescent="0.25">
      <c r="A35" s="221">
        <v>43630</v>
      </c>
      <c r="B35" s="213" t="s">
        <v>273</v>
      </c>
      <c r="C35" s="214" t="s">
        <v>299</v>
      </c>
      <c r="D35" s="213" t="s">
        <v>236</v>
      </c>
      <c r="E35" s="215">
        <v>911</v>
      </c>
      <c r="F35" s="213" t="s">
        <v>237</v>
      </c>
      <c r="G35" s="215">
        <v>4</v>
      </c>
      <c r="H35" s="213" t="s">
        <v>261</v>
      </c>
      <c r="I35" s="215" t="s">
        <v>252</v>
      </c>
      <c r="J35" s="215">
        <v>2</v>
      </c>
      <c r="K35" s="215">
        <v>6</v>
      </c>
      <c r="L35" s="222">
        <v>9</v>
      </c>
    </row>
    <row r="36" spans="1:12" ht="13.5" thickBot="1" x14ac:dyDescent="0.25">
      <c r="A36" s="223">
        <v>43632</v>
      </c>
      <c r="B36" s="210" t="s">
        <v>279</v>
      </c>
      <c r="C36" s="211" t="s">
        <v>300</v>
      </c>
      <c r="D36" s="210" t="s">
        <v>236</v>
      </c>
      <c r="E36" s="212">
        <v>1208</v>
      </c>
      <c r="F36" s="210" t="s">
        <v>237</v>
      </c>
      <c r="G36" s="212">
        <v>4</v>
      </c>
      <c r="H36" s="210"/>
      <c r="I36" s="212" t="s">
        <v>247</v>
      </c>
      <c r="J36" s="212">
        <v>0</v>
      </c>
      <c r="K36" s="212">
        <v>3</v>
      </c>
      <c r="L36" s="224">
        <v>8</v>
      </c>
    </row>
    <row r="37" spans="1:12" ht="13.5" thickBot="1" x14ac:dyDescent="0.25">
      <c r="A37" s="221">
        <v>43634</v>
      </c>
      <c r="B37" s="213" t="s">
        <v>301</v>
      </c>
      <c r="C37" s="214" t="s">
        <v>302</v>
      </c>
      <c r="D37" s="213" t="s">
        <v>236</v>
      </c>
      <c r="E37" s="215">
        <v>1893</v>
      </c>
      <c r="F37" s="213" t="s">
        <v>237</v>
      </c>
      <c r="G37" s="215">
        <v>4</v>
      </c>
      <c r="H37" s="213"/>
      <c r="I37" s="215" t="s">
        <v>238</v>
      </c>
      <c r="J37" s="215">
        <v>0</v>
      </c>
      <c r="K37" s="215">
        <v>4</v>
      </c>
      <c r="L37" s="222">
        <v>8</v>
      </c>
    </row>
    <row r="38" spans="1:12" ht="13.5" thickBot="1" x14ac:dyDescent="0.25">
      <c r="A38" s="223">
        <v>43641</v>
      </c>
      <c r="B38" s="210" t="s">
        <v>303</v>
      </c>
      <c r="C38" s="211" t="s">
        <v>304</v>
      </c>
      <c r="D38" s="210" t="s">
        <v>236</v>
      </c>
      <c r="E38" s="212">
        <v>962</v>
      </c>
      <c r="F38" s="210" t="s">
        <v>237</v>
      </c>
      <c r="G38" s="212">
        <v>4</v>
      </c>
      <c r="H38" s="210"/>
      <c r="I38" s="212" t="s">
        <v>238</v>
      </c>
      <c r="J38" s="212">
        <v>0</v>
      </c>
      <c r="K38" s="212">
        <v>3</v>
      </c>
      <c r="L38" s="224">
        <v>7</v>
      </c>
    </row>
    <row r="39" spans="1:12" ht="13.5" thickBot="1" x14ac:dyDescent="0.25">
      <c r="A39" s="221">
        <v>43643</v>
      </c>
      <c r="B39" s="213" t="s">
        <v>245</v>
      </c>
      <c r="C39" s="214" t="s">
        <v>305</v>
      </c>
      <c r="D39" s="213" t="s">
        <v>236</v>
      </c>
      <c r="E39" s="215">
        <v>1217</v>
      </c>
      <c r="F39" s="213" t="s">
        <v>237</v>
      </c>
      <c r="G39" s="215">
        <v>4</v>
      </c>
      <c r="H39" s="213"/>
      <c r="I39" s="215" t="s">
        <v>238</v>
      </c>
      <c r="J39" s="215">
        <v>0</v>
      </c>
      <c r="K39" s="215">
        <v>5</v>
      </c>
      <c r="L39" s="222">
        <v>8</v>
      </c>
    </row>
    <row r="40" spans="1:12" ht="13.5" thickBot="1" x14ac:dyDescent="0.25">
      <c r="A40" s="223">
        <v>43646</v>
      </c>
      <c r="B40" s="210" t="s">
        <v>255</v>
      </c>
      <c r="C40" s="211" t="s">
        <v>306</v>
      </c>
      <c r="D40" s="210" t="s">
        <v>236</v>
      </c>
      <c r="E40" s="212">
        <v>1113</v>
      </c>
      <c r="F40" s="210" t="s">
        <v>237</v>
      </c>
      <c r="G40" s="212">
        <v>4</v>
      </c>
      <c r="H40" s="210"/>
      <c r="I40" s="212" t="s">
        <v>238</v>
      </c>
      <c r="J40" s="212">
        <v>2</v>
      </c>
      <c r="K40" s="212">
        <v>5</v>
      </c>
      <c r="L40" s="224">
        <v>8</v>
      </c>
    </row>
    <row r="41" spans="1:12" ht="13.5" thickBot="1" x14ac:dyDescent="0.25">
      <c r="A41" s="221">
        <v>43650</v>
      </c>
      <c r="B41" s="213" t="s">
        <v>307</v>
      </c>
      <c r="C41" s="214" t="s">
        <v>308</v>
      </c>
      <c r="D41" s="213" t="s">
        <v>236</v>
      </c>
      <c r="E41" s="215">
        <v>1004</v>
      </c>
      <c r="F41" s="213" t="s">
        <v>237</v>
      </c>
      <c r="G41" s="215">
        <v>4</v>
      </c>
      <c r="H41" s="213"/>
      <c r="I41" s="215" t="s">
        <v>238</v>
      </c>
      <c r="J41" s="215">
        <v>0</v>
      </c>
      <c r="K41" s="215">
        <v>3</v>
      </c>
      <c r="L41" s="222">
        <v>7</v>
      </c>
    </row>
    <row r="42" spans="1:12" ht="13.5" thickBot="1" x14ac:dyDescent="0.25">
      <c r="A42" s="223">
        <v>43655</v>
      </c>
      <c r="B42" s="210" t="s">
        <v>309</v>
      </c>
      <c r="C42" s="211" t="s">
        <v>310</v>
      </c>
      <c r="D42" s="210" t="s">
        <v>236</v>
      </c>
      <c r="E42" s="212">
        <v>1102</v>
      </c>
      <c r="F42" s="210" t="s">
        <v>237</v>
      </c>
      <c r="G42" s="212">
        <v>4</v>
      </c>
      <c r="H42" s="210" t="s">
        <v>276</v>
      </c>
      <c r="I42" s="212" t="s">
        <v>247</v>
      </c>
      <c r="J42" s="212">
        <v>1</v>
      </c>
      <c r="K42" s="212">
        <v>4</v>
      </c>
      <c r="L42" s="224">
        <v>5</v>
      </c>
    </row>
    <row r="43" spans="1:12" ht="13.5" thickBot="1" x14ac:dyDescent="0.25">
      <c r="A43" s="221">
        <v>43657</v>
      </c>
      <c r="B43" s="213" t="s">
        <v>248</v>
      </c>
      <c r="C43" s="214" t="s">
        <v>311</v>
      </c>
      <c r="D43" s="213" t="s">
        <v>236</v>
      </c>
      <c r="E43" s="215">
        <v>1794</v>
      </c>
      <c r="F43" s="213" t="s">
        <v>237</v>
      </c>
      <c r="G43" s="215">
        <v>4</v>
      </c>
      <c r="H43" s="213"/>
      <c r="I43" s="215" t="s">
        <v>238</v>
      </c>
      <c r="J43" s="215">
        <v>1</v>
      </c>
      <c r="K43" s="215">
        <v>4</v>
      </c>
      <c r="L43" s="222">
        <v>8</v>
      </c>
    </row>
    <row r="44" spans="1:12" ht="13.5" thickBot="1" x14ac:dyDescent="0.25">
      <c r="A44" s="223">
        <v>43660</v>
      </c>
      <c r="B44" s="210" t="s">
        <v>259</v>
      </c>
      <c r="C44" s="211" t="s">
        <v>312</v>
      </c>
      <c r="D44" s="210" t="s">
        <v>236</v>
      </c>
      <c r="E44" s="212">
        <v>1312</v>
      </c>
      <c r="F44" s="210" t="s">
        <v>237</v>
      </c>
      <c r="G44" s="212">
        <v>5</v>
      </c>
      <c r="H44" s="210"/>
      <c r="I44" s="212" t="s">
        <v>247</v>
      </c>
      <c r="J44" s="212">
        <v>0</v>
      </c>
      <c r="K44" s="212">
        <v>2</v>
      </c>
      <c r="L44" s="224">
        <v>6</v>
      </c>
    </row>
    <row r="45" spans="1:12" ht="13.5" thickBot="1" x14ac:dyDescent="0.25">
      <c r="A45" s="221">
        <v>43664</v>
      </c>
      <c r="B45" s="213" t="s">
        <v>253</v>
      </c>
      <c r="C45" s="214" t="s">
        <v>313</v>
      </c>
      <c r="D45" s="213" t="s">
        <v>236</v>
      </c>
      <c r="E45" s="215">
        <v>1031</v>
      </c>
      <c r="F45" s="213" t="s">
        <v>237</v>
      </c>
      <c r="G45" s="215">
        <v>4</v>
      </c>
      <c r="H45" s="213"/>
      <c r="I45" s="215" t="s">
        <v>247</v>
      </c>
      <c r="J45" s="215">
        <v>0</v>
      </c>
      <c r="K45" s="215">
        <v>1</v>
      </c>
      <c r="L45" s="222">
        <v>7</v>
      </c>
    </row>
    <row r="46" spans="1:12" ht="13.5" thickBot="1" x14ac:dyDescent="0.25">
      <c r="A46" s="223">
        <v>43667</v>
      </c>
      <c r="B46" s="210" t="s">
        <v>314</v>
      </c>
      <c r="C46" s="211" t="s">
        <v>315</v>
      </c>
      <c r="D46" s="210" t="s">
        <v>236</v>
      </c>
      <c r="E46" s="212">
        <v>1156</v>
      </c>
      <c r="F46" s="210" t="s">
        <v>237</v>
      </c>
      <c r="G46" s="212">
        <v>4</v>
      </c>
      <c r="H46" s="210" t="s">
        <v>261</v>
      </c>
      <c r="I46" s="212" t="s">
        <v>316</v>
      </c>
      <c r="J46" s="212">
        <v>1</v>
      </c>
      <c r="K46" s="212">
        <v>8</v>
      </c>
      <c r="L46" s="224">
        <v>10</v>
      </c>
    </row>
    <row r="47" spans="1:12" ht="13.5" thickBot="1" x14ac:dyDescent="0.25">
      <c r="A47" s="221">
        <v>43669</v>
      </c>
      <c r="B47" s="213" t="s">
        <v>234</v>
      </c>
      <c r="C47" s="214" t="s">
        <v>317</v>
      </c>
      <c r="D47" s="213" t="s">
        <v>236</v>
      </c>
      <c r="E47" s="215">
        <v>2701</v>
      </c>
      <c r="F47" s="213" t="s">
        <v>237</v>
      </c>
      <c r="G47" s="215">
        <v>4</v>
      </c>
      <c r="H47" s="213"/>
      <c r="I47" s="215" t="s">
        <v>247</v>
      </c>
      <c r="J47" s="215">
        <v>0</v>
      </c>
      <c r="K47" s="215">
        <v>6</v>
      </c>
      <c r="L47" s="222">
        <v>9</v>
      </c>
    </row>
    <row r="48" spans="1:12" ht="13.5" thickBot="1" x14ac:dyDescent="0.25">
      <c r="A48" s="223">
        <v>43671</v>
      </c>
      <c r="B48" s="210" t="s">
        <v>250</v>
      </c>
      <c r="C48" s="211" t="s">
        <v>318</v>
      </c>
      <c r="D48" s="210" t="s">
        <v>236</v>
      </c>
      <c r="E48" s="212">
        <v>1067</v>
      </c>
      <c r="F48" s="210" t="s">
        <v>237</v>
      </c>
      <c r="G48" s="212">
        <v>4</v>
      </c>
      <c r="H48" s="210" t="s">
        <v>276</v>
      </c>
      <c r="I48" s="212" t="s">
        <v>277</v>
      </c>
      <c r="J48" s="212">
        <v>0</v>
      </c>
      <c r="K48" s="212">
        <v>6</v>
      </c>
      <c r="L48" s="224">
        <v>8</v>
      </c>
    </row>
    <row r="49" spans="1:12" ht="13.5" thickBot="1" x14ac:dyDescent="0.25">
      <c r="A49" s="221">
        <v>43673</v>
      </c>
      <c r="B49" s="213" t="s">
        <v>283</v>
      </c>
      <c r="C49" s="214" t="s">
        <v>319</v>
      </c>
      <c r="D49" s="213" t="s">
        <v>236</v>
      </c>
      <c r="E49" s="215">
        <v>1314</v>
      </c>
      <c r="F49" s="213" t="s">
        <v>237</v>
      </c>
      <c r="G49" s="215">
        <v>4</v>
      </c>
      <c r="H49" s="213"/>
      <c r="I49" s="215" t="s">
        <v>247</v>
      </c>
      <c r="J49" s="215">
        <v>0</v>
      </c>
      <c r="K49" s="215">
        <v>3</v>
      </c>
      <c r="L49" s="222">
        <v>9</v>
      </c>
    </row>
    <row r="50" spans="1:12" ht="13.5" thickBot="1" x14ac:dyDescent="0.25">
      <c r="A50" s="223">
        <v>43677</v>
      </c>
      <c r="B50" s="210" t="s">
        <v>320</v>
      </c>
      <c r="C50" s="211" t="s">
        <v>321</v>
      </c>
      <c r="D50" s="210" t="s">
        <v>236</v>
      </c>
      <c r="E50" s="212"/>
      <c r="F50" s="210"/>
      <c r="G50" s="212">
        <v>4</v>
      </c>
      <c r="H50" s="210" t="s">
        <v>276</v>
      </c>
      <c r="I50" s="212" t="s">
        <v>247</v>
      </c>
      <c r="J50" s="212">
        <v>1</v>
      </c>
      <c r="K50" s="212">
        <v>2</v>
      </c>
      <c r="L50" s="224">
        <v>8</v>
      </c>
    </row>
    <row r="51" spans="1:12" ht="13.5" thickBot="1" x14ac:dyDescent="0.25">
      <c r="A51" s="221">
        <v>43680</v>
      </c>
      <c r="B51" s="213" t="s">
        <v>269</v>
      </c>
      <c r="C51" s="214" t="s">
        <v>322</v>
      </c>
      <c r="D51" s="213" t="s">
        <v>236</v>
      </c>
      <c r="E51" s="215">
        <v>728</v>
      </c>
      <c r="F51" s="213" t="s">
        <v>237</v>
      </c>
      <c r="G51" s="215">
        <v>4</v>
      </c>
      <c r="H51" s="213"/>
      <c r="I51" s="215" t="s">
        <v>252</v>
      </c>
      <c r="J51" s="215">
        <v>2</v>
      </c>
      <c r="K51" s="215">
        <v>6</v>
      </c>
      <c r="L51" s="222">
        <v>9</v>
      </c>
    </row>
    <row r="52" spans="1:12" ht="13.5" thickBot="1" x14ac:dyDescent="0.25">
      <c r="A52" s="223">
        <v>43681</v>
      </c>
      <c r="B52" s="210" t="s">
        <v>267</v>
      </c>
      <c r="C52" s="211" t="s">
        <v>323</v>
      </c>
      <c r="D52" s="210" t="s">
        <v>236</v>
      </c>
      <c r="E52" s="212">
        <v>1344</v>
      </c>
      <c r="F52" s="210" t="s">
        <v>237</v>
      </c>
      <c r="G52" s="212">
        <v>4</v>
      </c>
      <c r="H52" s="210"/>
      <c r="I52" s="212" t="s">
        <v>238</v>
      </c>
      <c r="J52" s="212">
        <v>0</v>
      </c>
      <c r="K52" s="212">
        <v>3</v>
      </c>
      <c r="L52" s="224">
        <v>9</v>
      </c>
    </row>
    <row r="53" spans="1:12" ht="13.5" thickBot="1" x14ac:dyDescent="0.25">
      <c r="A53" s="221">
        <v>43688</v>
      </c>
      <c r="B53" s="213" t="s">
        <v>264</v>
      </c>
      <c r="C53" s="214" t="s">
        <v>324</v>
      </c>
      <c r="D53" s="213" t="s">
        <v>236</v>
      </c>
      <c r="E53" s="215">
        <v>912</v>
      </c>
      <c r="F53" s="213" t="s">
        <v>237</v>
      </c>
      <c r="G53" s="215">
        <v>5</v>
      </c>
      <c r="H53" s="213"/>
      <c r="I53" s="215" t="s">
        <v>247</v>
      </c>
      <c r="J53" s="215">
        <v>1</v>
      </c>
      <c r="K53" s="215">
        <v>4</v>
      </c>
      <c r="L53" s="222">
        <v>10</v>
      </c>
    </row>
    <row r="54" spans="1:12" ht="13.5" thickBot="1" x14ac:dyDescent="0.25">
      <c r="A54" s="230">
        <v>43690</v>
      </c>
      <c r="B54" s="231" t="s">
        <v>272</v>
      </c>
      <c r="C54" s="232" t="s">
        <v>325</v>
      </c>
      <c r="D54" s="231" t="s">
        <v>236</v>
      </c>
      <c r="E54" s="233">
        <v>1243</v>
      </c>
      <c r="F54" s="231" t="s">
        <v>237</v>
      </c>
      <c r="G54" s="233">
        <v>5</v>
      </c>
      <c r="H54" s="231"/>
      <c r="I54" s="233" t="s">
        <v>238</v>
      </c>
      <c r="J54" s="233">
        <v>0</v>
      </c>
      <c r="K54" s="233">
        <v>1</v>
      </c>
      <c r="L54" s="234">
        <v>8</v>
      </c>
    </row>
    <row r="55" spans="1:12" ht="14.25" thickTop="1" thickBot="1" x14ac:dyDescent="0.25">
      <c r="A55" s="223">
        <v>43230</v>
      </c>
      <c r="B55" s="210" t="s">
        <v>239</v>
      </c>
      <c r="C55" s="211" t="s">
        <v>326</v>
      </c>
      <c r="D55" s="210" t="s">
        <v>236</v>
      </c>
      <c r="E55" s="212">
        <v>711</v>
      </c>
      <c r="F55" s="210" t="s">
        <v>237</v>
      </c>
      <c r="G55" s="212">
        <v>4</v>
      </c>
      <c r="H55" s="210"/>
      <c r="I55" s="212" t="s">
        <v>327</v>
      </c>
      <c r="J55" s="212">
        <v>3</v>
      </c>
      <c r="K55" s="212">
        <v>7</v>
      </c>
      <c r="L55" s="224">
        <v>7</v>
      </c>
    </row>
    <row r="56" spans="1:12" ht="13.5" thickBot="1" x14ac:dyDescent="0.25">
      <c r="A56" s="221">
        <v>43233</v>
      </c>
      <c r="B56" s="213" t="s">
        <v>279</v>
      </c>
      <c r="C56" s="214" t="s">
        <v>328</v>
      </c>
      <c r="D56" s="213" t="s">
        <v>236</v>
      </c>
      <c r="E56" s="215">
        <v>1216</v>
      </c>
      <c r="F56" s="213" t="s">
        <v>237</v>
      </c>
      <c r="G56" s="215">
        <v>4</v>
      </c>
      <c r="H56" s="213"/>
      <c r="I56" s="215" t="s">
        <v>252</v>
      </c>
      <c r="J56" s="215">
        <v>1</v>
      </c>
      <c r="K56" s="215">
        <v>4</v>
      </c>
      <c r="L56" s="222">
        <v>8</v>
      </c>
    </row>
    <row r="57" spans="1:12" ht="13.5" thickBot="1" x14ac:dyDescent="0.25">
      <c r="A57" s="223">
        <v>43236</v>
      </c>
      <c r="B57" s="210" t="s">
        <v>329</v>
      </c>
      <c r="C57" s="211" t="s">
        <v>330</v>
      </c>
      <c r="D57" s="210" t="s">
        <v>236</v>
      </c>
      <c r="E57" s="212">
        <v>902</v>
      </c>
      <c r="F57" s="210" t="s">
        <v>237</v>
      </c>
      <c r="G57" s="212">
        <v>4</v>
      </c>
      <c r="H57" s="210" t="s">
        <v>261</v>
      </c>
      <c r="I57" s="212" t="s">
        <v>238</v>
      </c>
      <c r="J57" s="212">
        <v>3</v>
      </c>
      <c r="K57" s="212">
        <v>6</v>
      </c>
      <c r="L57" s="224">
        <v>7</v>
      </c>
    </row>
    <row r="58" spans="1:12" ht="13.5" thickBot="1" x14ac:dyDescent="0.25">
      <c r="A58" s="221">
        <v>43242</v>
      </c>
      <c r="B58" s="213" t="s">
        <v>255</v>
      </c>
      <c r="C58" s="214" t="s">
        <v>331</v>
      </c>
      <c r="D58" s="213" t="s">
        <v>236</v>
      </c>
      <c r="E58" s="215">
        <v>1241</v>
      </c>
      <c r="F58" s="213" t="s">
        <v>237</v>
      </c>
      <c r="G58" s="215">
        <v>4</v>
      </c>
      <c r="H58" s="213"/>
      <c r="I58" s="215" t="s">
        <v>247</v>
      </c>
      <c r="J58" s="215">
        <v>0</v>
      </c>
      <c r="K58" s="215">
        <v>4</v>
      </c>
      <c r="L58" s="222">
        <v>8</v>
      </c>
    </row>
    <row r="59" spans="1:12" ht="13.5" thickBot="1" x14ac:dyDescent="0.25">
      <c r="A59" s="223">
        <v>43247</v>
      </c>
      <c r="B59" s="210" t="s">
        <v>264</v>
      </c>
      <c r="C59" s="211" t="s">
        <v>332</v>
      </c>
      <c r="D59" s="210" t="s">
        <v>236</v>
      </c>
      <c r="E59" s="212">
        <v>1227</v>
      </c>
      <c r="F59" s="210" t="s">
        <v>237</v>
      </c>
      <c r="G59" s="212">
        <v>4</v>
      </c>
      <c r="H59" s="210"/>
      <c r="I59" s="212" t="s">
        <v>247</v>
      </c>
      <c r="J59" s="212">
        <v>0</v>
      </c>
      <c r="K59" s="212">
        <v>5</v>
      </c>
      <c r="L59" s="224">
        <v>9</v>
      </c>
    </row>
    <row r="60" spans="1:12" ht="13.5" thickBot="1" x14ac:dyDescent="0.25">
      <c r="A60" s="221">
        <v>43249</v>
      </c>
      <c r="B60" s="213" t="s">
        <v>333</v>
      </c>
      <c r="C60" s="214" t="s">
        <v>334</v>
      </c>
      <c r="D60" s="213" t="s">
        <v>236</v>
      </c>
      <c r="E60" s="215">
        <v>1281</v>
      </c>
      <c r="F60" s="213" t="s">
        <v>237</v>
      </c>
      <c r="G60" s="215">
        <v>5</v>
      </c>
      <c r="H60" s="213"/>
      <c r="I60" s="215" t="s">
        <v>238</v>
      </c>
      <c r="J60" s="215">
        <v>1</v>
      </c>
      <c r="K60" s="215">
        <v>1</v>
      </c>
      <c r="L60" s="222">
        <v>9</v>
      </c>
    </row>
    <row r="61" spans="1:12" ht="13.5" thickBot="1" x14ac:dyDescent="0.25">
      <c r="A61" s="223">
        <v>43251</v>
      </c>
      <c r="B61" s="210" t="s">
        <v>293</v>
      </c>
      <c r="C61" s="211" t="s">
        <v>335</v>
      </c>
      <c r="D61" s="210" t="s">
        <v>236</v>
      </c>
      <c r="E61" s="212">
        <v>751</v>
      </c>
      <c r="F61" s="210" t="s">
        <v>237</v>
      </c>
      <c r="G61" s="212">
        <v>5</v>
      </c>
      <c r="H61" s="210"/>
      <c r="I61" s="212" t="s">
        <v>277</v>
      </c>
      <c r="J61" s="212">
        <v>0</v>
      </c>
      <c r="K61" s="212">
        <v>4</v>
      </c>
      <c r="L61" s="224">
        <v>8</v>
      </c>
    </row>
    <row r="62" spans="1:12" ht="13.5" thickBot="1" x14ac:dyDescent="0.25">
      <c r="A62" s="221">
        <v>43254</v>
      </c>
      <c r="B62" s="213" t="s">
        <v>307</v>
      </c>
      <c r="C62" s="214" t="s">
        <v>336</v>
      </c>
      <c r="D62" s="213" t="s">
        <v>236</v>
      </c>
      <c r="E62" s="215">
        <v>1212</v>
      </c>
      <c r="F62" s="213" t="s">
        <v>237</v>
      </c>
      <c r="G62" s="215">
        <v>5</v>
      </c>
      <c r="H62" s="213"/>
      <c r="I62" s="215" t="s">
        <v>252</v>
      </c>
      <c r="J62" s="215">
        <v>0</v>
      </c>
      <c r="K62" s="215">
        <v>4</v>
      </c>
      <c r="L62" s="222">
        <v>8</v>
      </c>
    </row>
    <row r="63" spans="1:12" ht="13.5" thickBot="1" x14ac:dyDescent="0.25">
      <c r="A63" s="223">
        <v>43256</v>
      </c>
      <c r="B63" s="210" t="s">
        <v>243</v>
      </c>
      <c r="C63" s="211" t="s">
        <v>337</v>
      </c>
      <c r="D63" s="210" t="s">
        <v>236</v>
      </c>
      <c r="E63" s="212">
        <v>939</v>
      </c>
      <c r="F63" s="210" t="s">
        <v>237</v>
      </c>
      <c r="G63" s="212">
        <v>5</v>
      </c>
      <c r="H63" s="210"/>
      <c r="I63" s="212" t="s">
        <v>238</v>
      </c>
      <c r="J63" s="212">
        <v>0</v>
      </c>
      <c r="K63" s="212">
        <v>3</v>
      </c>
      <c r="L63" s="224">
        <v>8</v>
      </c>
    </row>
    <row r="64" spans="1:12" ht="13.5" thickBot="1" x14ac:dyDescent="0.25">
      <c r="A64" s="221">
        <v>43257</v>
      </c>
      <c r="B64" s="213" t="s">
        <v>253</v>
      </c>
      <c r="C64" s="214" t="s">
        <v>338</v>
      </c>
      <c r="D64" s="213" t="s">
        <v>236</v>
      </c>
      <c r="E64" s="215">
        <v>832</v>
      </c>
      <c r="F64" s="213" t="s">
        <v>237</v>
      </c>
      <c r="G64" s="215">
        <v>4</v>
      </c>
      <c r="H64" s="213" t="s">
        <v>276</v>
      </c>
      <c r="I64" s="215" t="s">
        <v>252</v>
      </c>
      <c r="J64" s="215">
        <v>1</v>
      </c>
      <c r="K64" s="215">
        <v>8</v>
      </c>
      <c r="L64" s="222">
        <v>10</v>
      </c>
    </row>
    <row r="65" spans="1:12" ht="13.5" thickBot="1" x14ac:dyDescent="0.25">
      <c r="A65" s="223">
        <v>43260</v>
      </c>
      <c r="B65" s="210" t="s">
        <v>259</v>
      </c>
      <c r="C65" s="211" t="s">
        <v>339</v>
      </c>
      <c r="D65" s="210" t="s">
        <v>236</v>
      </c>
      <c r="E65" s="212">
        <v>1127</v>
      </c>
      <c r="F65" s="210" t="s">
        <v>237</v>
      </c>
      <c r="G65" s="212">
        <v>4</v>
      </c>
      <c r="H65" s="210"/>
      <c r="I65" s="212" t="s">
        <v>238</v>
      </c>
      <c r="J65" s="212">
        <v>1</v>
      </c>
      <c r="K65" s="212">
        <v>1</v>
      </c>
      <c r="L65" s="224">
        <v>7</v>
      </c>
    </row>
    <row r="66" spans="1:12" ht="13.5" thickBot="1" x14ac:dyDescent="0.25">
      <c r="A66" s="221">
        <v>43264</v>
      </c>
      <c r="B66" s="213" t="s">
        <v>320</v>
      </c>
      <c r="C66" s="214" t="s">
        <v>340</v>
      </c>
      <c r="D66" s="213" t="s">
        <v>236</v>
      </c>
      <c r="E66" s="215">
        <v>1603</v>
      </c>
      <c r="F66" s="213" t="s">
        <v>237</v>
      </c>
      <c r="G66" s="215">
        <v>4</v>
      </c>
      <c r="H66" s="213"/>
      <c r="I66" s="215" t="s">
        <v>238</v>
      </c>
      <c r="J66" s="215">
        <v>0</v>
      </c>
      <c r="K66" s="215">
        <v>2</v>
      </c>
      <c r="L66" s="222">
        <v>5</v>
      </c>
    </row>
    <row r="67" spans="1:12" ht="13.5" thickBot="1" x14ac:dyDescent="0.25">
      <c r="A67" s="223">
        <v>43267</v>
      </c>
      <c r="B67" s="210" t="s">
        <v>309</v>
      </c>
      <c r="C67" s="211" t="s">
        <v>341</v>
      </c>
      <c r="D67" s="210" t="s">
        <v>236</v>
      </c>
      <c r="E67" s="212">
        <v>925</v>
      </c>
      <c r="F67" s="210" t="s">
        <v>237</v>
      </c>
      <c r="G67" s="212">
        <v>5</v>
      </c>
      <c r="H67" s="210"/>
      <c r="I67" s="212" t="s">
        <v>247</v>
      </c>
      <c r="J67" s="212">
        <v>1</v>
      </c>
      <c r="K67" s="212">
        <v>2</v>
      </c>
      <c r="L67" s="224">
        <v>7</v>
      </c>
    </row>
    <row r="68" spans="1:12" ht="13.5" thickBot="1" x14ac:dyDescent="0.25">
      <c r="A68" s="221">
        <v>43270</v>
      </c>
      <c r="B68" s="213" t="s">
        <v>234</v>
      </c>
      <c r="C68" s="214" t="s">
        <v>342</v>
      </c>
      <c r="D68" s="213" t="s">
        <v>236</v>
      </c>
      <c r="E68" s="215">
        <v>563</v>
      </c>
      <c r="F68" s="213" t="s">
        <v>237</v>
      </c>
      <c r="G68" s="215">
        <v>5</v>
      </c>
      <c r="H68" s="213"/>
      <c r="I68" s="215" t="s">
        <v>252</v>
      </c>
      <c r="J68" s="215">
        <v>0</v>
      </c>
      <c r="K68" s="215">
        <v>7</v>
      </c>
      <c r="L68" s="222">
        <v>9</v>
      </c>
    </row>
    <row r="69" spans="1:12" ht="13.5" thickBot="1" x14ac:dyDescent="0.25">
      <c r="A69" s="223">
        <v>43277</v>
      </c>
      <c r="B69" s="210" t="s">
        <v>272</v>
      </c>
      <c r="C69" s="211" t="s">
        <v>343</v>
      </c>
      <c r="D69" s="210" t="s">
        <v>236</v>
      </c>
      <c r="E69" s="212">
        <v>1304</v>
      </c>
      <c r="F69" s="210" t="s">
        <v>237</v>
      </c>
      <c r="G69" s="212">
        <v>5</v>
      </c>
      <c r="H69" s="210"/>
      <c r="I69" s="212" t="s">
        <v>238</v>
      </c>
      <c r="J69" s="212">
        <v>0</v>
      </c>
      <c r="K69" s="212">
        <v>1</v>
      </c>
      <c r="L69" s="224">
        <v>7</v>
      </c>
    </row>
    <row r="70" spans="1:12" ht="13.5" thickBot="1" x14ac:dyDescent="0.25">
      <c r="A70" s="221">
        <v>43279</v>
      </c>
      <c r="B70" s="213" t="s">
        <v>248</v>
      </c>
      <c r="C70" s="214" t="s">
        <v>344</v>
      </c>
      <c r="D70" s="213" t="s">
        <v>236</v>
      </c>
      <c r="E70" s="215">
        <v>1050</v>
      </c>
      <c r="F70" s="213" t="s">
        <v>237</v>
      </c>
      <c r="G70" s="215">
        <v>5</v>
      </c>
      <c r="H70" s="213"/>
      <c r="I70" s="215" t="s">
        <v>238</v>
      </c>
      <c r="J70" s="215">
        <v>0</v>
      </c>
      <c r="K70" s="215">
        <v>3</v>
      </c>
      <c r="L70" s="222">
        <v>7</v>
      </c>
    </row>
    <row r="71" spans="1:12" ht="13.5" thickBot="1" x14ac:dyDescent="0.25">
      <c r="A71" s="223">
        <v>43284</v>
      </c>
      <c r="B71" s="210" t="s">
        <v>257</v>
      </c>
      <c r="C71" s="211" t="s">
        <v>345</v>
      </c>
      <c r="D71" s="210" t="s">
        <v>236</v>
      </c>
      <c r="E71" s="212">
        <v>1068</v>
      </c>
      <c r="F71" s="210" t="s">
        <v>237</v>
      </c>
      <c r="G71" s="212">
        <v>5</v>
      </c>
      <c r="H71" s="210"/>
      <c r="I71" s="212" t="s">
        <v>247</v>
      </c>
      <c r="J71" s="212">
        <v>1</v>
      </c>
      <c r="K71" s="212">
        <v>2</v>
      </c>
      <c r="L71" s="224">
        <v>8</v>
      </c>
    </row>
    <row r="72" spans="1:12" ht="13.5" thickBot="1" x14ac:dyDescent="0.25">
      <c r="A72" s="221">
        <v>43288</v>
      </c>
      <c r="B72" s="213" t="s">
        <v>283</v>
      </c>
      <c r="C72" s="214" t="s">
        <v>346</v>
      </c>
      <c r="D72" s="213" t="s">
        <v>236</v>
      </c>
      <c r="E72" s="215">
        <v>1674</v>
      </c>
      <c r="F72" s="213" t="s">
        <v>237</v>
      </c>
      <c r="G72" s="215">
        <v>4</v>
      </c>
      <c r="H72" s="213"/>
      <c r="I72" s="215" t="s">
        <v>247</v>
      </c>
      <c r="J72" s="215">
        <v>1</v>
      </c>
      <c r="K72" s="215">
        <v>3</v>
      </c>
      <c r="L72" s="222">
        <v>8</v>
      </c>
    </row>
    <row r="73" spans="1:12" ht="13.5" thickBot="1" x14ac:dyDescent="0.25">
      <c r="A73" s="223">
        <v>43291</v>
      </c>
      <c r="B73" s="210" t="s">
        <v>250</v>
      </c>
      <c r="C73" s="211" t="s">
        <v>347</v>
      </c>
      <c r="D73" s="210" t="s">
        <v>236</v>
      </c>
      <c r="E73" s="212">
        <v>1204</v>
      </c>
      <c r="F73" s="210" t="s">
        <v>237</v>
      </c>
      <c r="G73" s="212">
        <v>4</v>
      </c>
      <c r="H73" s="210"/>
      <c r="I73" s="212" t="s">
        <v>238</v>
      </c>
      <c r="J73" s="212">
        <v>0</v>
      </c>
      <c r="K73" s="212">
        <v>4</v>
      </c>
      <c r="L73" s="224">
        <v>6</v>
      </c>
    </row>
    <row r="74" spans="1:12" ht="13.5" thickBot="1" x14ac:dyDescent="0.25">
      <c r="A74" s="221">
        <v>43293</v>
      </c>
      <c r="B74" s="213" t="s">
        <v>269</v>
      </c>
      <c r="C74" s="214" t="s">
        <v>348</v>
      </c>
      <c r="D74" s="213" t="s">
        <v>236</v>
      </c>
      <c r="E74" s="215">
        <v>1362</v>
      </c>
      <c r="F74" s="213" t="s">
        <v>237</v>
      </c>
      <c r="G74" s="215">
        <v>5</v>
      </c>
      <c r="H74" s="213"/>
      <c r="I74" s="215" t="s">
        <v>238</v>
      </c>
      <c r="J74" s="215">
        <v>0</v>
      </c>
      <c r="K74" s="215">
        <v>4</v>
      </c>
      <c r="L74" s="222">
        <v>10</v>
      </c>
    </row>
    <row r="75" spans="1:12" ht="13.5" thickBot="1" x14ac:dyDescent="0.25">
      <c r="A75" s="223">
        <v>43296</v>
      </c>
      <c r="B75" s="210" t="s">
        <v>273</v>
      </c>
      <c r="C75" s="211" t="s">
        <v>349</v>
      </c>
      <c r="D75" s="210" t="s">
        <v>236</v>
      </c>
      <c r="E75" s="212">
        <v>748</v>
      </c>
      <c r="F75" s="210" t="s">
        <v>237</v>
      </c>
      <c r="G75" s="212">
        <v>4</v>
      </c>
      <c r="H75" s="210"/>
      <c r="I75" s="212" t="s">
        <v>252</v>
      </c>
      <c r="J75" s="212">
        <v>0</v>
      </c>
      <c r="K75" s="212">
        <v>5</v>
      </c>
      <c r="L75" s="224">
        <v>9</v>
      </c>
    </row>
    <row r="76" spans="1:12" ht="13.5" thickBot="1" x14ac:dyDescent="0.25">
      <c r="A76" s="221">
        <v>43299</v>
      </c>
      <c r="B76" s="213" t="s">
        <v>301</v>
      </c>
      <c r="C76" s="214" t="s">
        <v>350</v>
      </c>
      <c r="D76" s="213" t="s">
        <v>236</v>
      </c>
      <c r="E76" s="215">
        <v>2125</v>
      </c>
      <c r="F76" s="213" t="s">
        <v>237</v>
      </c>
      <c r="G76" s="215">
        <v>4</v>
      </c>
      <c r="H76" s="213"/>
      <c r="I76" s="215" t="s">
        <v>247</v>
      </c>
      <c r="J76" s="215">
        <v>2</v>
      </c>
      <c r="K76" s="215">
        <v>7</v>
      </c>
      <c r="L76" s="222">
        <v>10</v>
      </c>
    </row>
    <row r="77" spans="1:12" ht="13.5" thickBot="1" x14ac:dyDescent="0.25">
      <c r="A77" s="223">
        <v>43300</v>
      </c>
      <c r="B77" s="210" t="s">
        <v>267</v>
      </c>
      <c r="C77" s="211" t="s">
        <v>351</v>
      </c>
      <c r="D77" s="210" t="s">
        <v>236</v>
      </c>
      <c r="E77" s="212">
        <v>1558</v>
      </c>
      <c r="F77" s="210" t="s">
        <v>237</v>
      </c>
      <c r="G77" s="212">
        <v>4</v>
      </c>
      <c r="H77" s="210"/>
      <c r="I77" s="212" t="s">
        <v>252</v>
      </c>
      <c r="J77" s="212">
        <v>2</v>
      </c>
      <c r="K77" s="212">
        <v>4</v>
      </c>
      <c r="L77" s="224">
        <v>8</v>
      </c>
    </row>
    <row r="78" spans="1:12" ht="13.5" thickBot="1" x14ac:dyDescent="0.25">
      <c r="A78" s="221">
        <v>43303</v>
      </c>
      <c r="B78" s="213" t="s">
        <v>352</v>
      </c>
      <c r="C78" s="214" t="s">
        <v>353</v>
      </c>
      <c r="D78" s="213" t="s">
        <v>236</v>
      </c>
      <c r="E78" s="215">
        <v>1465</v>
      </c>
      <c r="F78" s="213" t="s">
        <v>237</v>
      </c>
      <c r="G78" s="215">
        <v>4</v>
      </c>
      <c r="H78" s="213"/>
      <c r="I78" s="215" t="s">
        <v>277</v>
      </c>
      <c r="J78" s="215">
        <v>3</v>
      </c>
      <c r="K78" s="215">
        <v>6</v>
      </c>
      <c r="L78" s="222">
        <v>7</v>
      </c>
    </row>
    <row r="79" spans="1:12" ht="13.5" thickBot="1" x14ac:dyDescent="0.25">
      <c r="A79" s="223">
        <v>43307</v>
      </c>
      <c r="B79" s="210" t="s">
        <v>245</v>
      </c>
      <c r="C79" s="211" t="s">
        <v>354</v>
      </c>
      <c r="D79" s="210" t="s">
        <v>236</v>
      </c>
      <c r="E79" s="212">
        <v>1227</v>
      </c>
      <c r="F79" s="210" t="s">
        <v>237</v>
      </c>
      <c r="G79" s="212">
        <v>4</v>
      </c>
      <c r="H79" s="210"/>
      <c r="I79" s="212" t="s">
        <v>247</v>
      </c>
      <c r="J79" s="212">
        <v>1</v>
      </c>
      <c r="K79" s="212">
        <v>3</v>
      </c>
      <c r="L79" s="224">
        <v>8</v>
      </c>
    </row>
    <row r="80" spans="1:12" ht="13.5" thickBot="1" x14ac:dyDescent="0.25">
      <c r="A80" s="221">
        <v>43310</v>
      </c>
      <c r="B80" s="213" t="s">
        <v>355</v>
      </c>
      <c r="C80" s="214" t="s">
        <v>356</v>
      </c>
      <c r="D80" s="213" t="s">
        <v>236</v>
      </c>
      <c r="E80" s="215">
        <v>752</v>
      </c>
      <c r="F80" s="213" t="s">
        <v>237</v>
      </c>
      <c r="G80" s="215">
        <v>4</v>
      </c>
      <c r="H80" s="213"/>
      <c r="I80" s="215" t="s">
        <v>252</v>
      </c>
      <c r="J80" s="215">
        <v>0</v>
      </c>
      <c r="K80" s="215">
        <v>7</v>
      </c>
      <c r="L80" s="222">
        <v>9</v>
      </c>
    </row>
    <row r="81" spans="1:12" ht="13.5" thickBot="1" x14ac:dyDescent="0.25">
      <c r="A81" s="223">
        <v>43313</v>
      </c>
      <c r="B81" s="210" t="s">
        <v>257</v>
      </c>
      <c r="C81" s="211" t="s">
        <v>357</v>
      </c>
      <c r="D81" s="210" t="s">
        <v>236</v>
      </c>
      <c r="E81" s="212">
        <v>822</v>
      </c>
      <c r="F81" s="210" t="s">
        <v>237</v>
      </c>
      <c r="G81" s="212">
        <v>4</v>
      </c>
      <c r="H81" s="210"/>
      <c r="I81" s="212" t="s">
        <v>247</v>
      </c>
      <c r="J81" s="212">
        <v>0</v>
      </c>
      <c r="K81" s="212">
        <v>3</v>
      </c>
      <c r="L81" s="224">
        <v>7</v>
      </c>
    </row>
    <row r="82" spans="1:12" ht="13.5" thickBot="1" x14ac:dyDescent="0.25">
      <c r="A82" s="221">
        <v>43317</v>
      </c>
      <c r="B82" s="213" t="s">
        <v>333</v>
      </c>
      <c r="C82" s="214" t="s">
        <v>358</v>
      </c>
      <c r="D82" s="213" t="s">
        <v>236</v>
      </c>
      <c r="E82" s="215">
        <v>1292</v>
      </c>
      <c r="F82" s="213" t="s">
        <v>237</v>
      </c>
      <c r="G82" s="215">
        <v>4</v>
      </c>
      <c r="H82" s="213"/>
      <c r="I82" s="215" t="s">
        <v>252</v>
      </c>
      <c r="J82" s="215">
        <v>1</v>
      </c>
      <c r="K82" s="215">
        <v>4</v>
      </c>
      <c r="L82" s="222">
        <v>9</v>
      </c>
    </row>
    <row r="83" spans="1:12" ht="13.5" thickBot="1" x14ac:dyDescent="0.25">
      <c r="A83" s="223">
        <v>43319</v>
      </c>
      <c r="B83" s="210" t="s">
        <v>307</v>
      </c>
      <c r="C83" s="211" t="s">
        <v>359</v>
      </c>
      <c r="D83" s="210" t="s">
        <v>236</v>
      </c>
      <c r="E83" s="212">
        <v>1098</v>
      </c>
      <c r="F83" s="210" t="s">
        <v>237</v>
      </c>
      <c r="G83" s="212">
        <v>4</v>
      </c>
      <c r="H83" s="210"/>
      <c r="I83" s="212" t="s">
        <v>247</v>
      </c>
      <c r="J83" s="212">
        <v>0</v>
      </c>
      <c r="K83" s="212">
        <v>3</v>
      </c>
      <c r="L83" s="224">
        <v>6</v>
      </c>
    </row>
    <row r="84" spans="1:12" ht="13.5" thickBot="1" x14ac:dyDescent="0.25">
      <c r="A84" s="221">
        <v>43321</v>
      </c>
      <c r="B84" s="213" t="s">
        <v>355</v>
      </c>
      <c r="C84" s="214" t="s">
        <v>360</v>
      </c>
      <c r="D84" s="213" t="s">
        <v>236</v>
      </c>
      <c r="E84" s="215">
        <v>122</v>
      </c>
      <c r="F84" s="213" t="s">
        <v>237</v>
      </c>
      <c r="G84" s="215">
        <v>5</v>
      </c>
      <c r="H84" s="213"/>
      <c r="I84" s="215" t="s">
        <v>252</v>
      </c>
      <c r="J84" s="215">
        <v>1</v>
      </c>
      <c r="K84" s="215">
        <v>2</v>
      </c>
      <c r="L84" s="222">
        <v>8</v>
      </c>
    </row>
    <row r="85" spans="1:12" ht="13.5" thickBot="1" x14ac:dyDescent="0.25">
      <c r="A85" s="223">
        <v>43324</v>
      </c>
      <c r="B85" s="210" t="s">
        <v>264</v>
      </c>
      <c r="C85" s="211" t="s">
        <v>361</v>
      </c>
      <c r="D85" s="210" t="s">
        <v>236</v>
      </c>
      <c r="E85" s="212">
        <v>831</v>
      </c>
      <c r="F85" s="210" t="s">
        <v>237</v>
      </c>
      <c r="G85" s="212">
        <v>5</v>
      </c>
      <c r="H85" s="210"/>
      <c r="I85" s="212" t="s">
        <v>238</v>
      </c>
      <c r="J85" s="212">
        <v>0</v>
      </c>
      <c r="K85" s="212">
        <v>3</v>
      </c>
      <c r="L85" s="224">
        <v>8</v>
      </c>
    </row>
    <row r="86" spans="1:12" ht="13.5" thickBot="1" x14ac:dyDescent="0.25">
      <c r="A86" s="225">
        <v>43326</v>
      </c>
      <c r="B86" s="226" t="s">
        <v>234</v>
      </c>
      <c r="C86" s="227" t="s">
        <v>362</v>
      </c>
      <c r="D86" s="226" t="s">
        <v>236</v>
      </c>
      <c r="E86" s="228">
        <v>947</v>
      </c>
      <c r="F86" s="226" t="s">
        <v>237</v>
      </c>
      <c r="G86" s="228">
        <v>4</v>
      </c>
      <c r="H86" s="226" t="s">
        <v>276</v>
      </c>
      <c r="I86" s="228" t="s">
        <v>363</v>
      </c>
      <c r="J86" s="228">
        <v>3</v>
      </c>
      <c r="K86" s="228">
        <v>6</v>
      </c>
      <c r="L86" s="229">
        <v>9</v>
      </c>
    </row>
    <row r="87" spans="1:12" ht="14.25" thickTop="1" thickBot="1" x14ac:dyDescent="0.25">
      <c r="A87" s="221">
        <v>42861</v>
      </c>
      <c r="B87" s="213" t="s">
        <v>366</v>
      </c>
      <c r="C87" s="214" t="s">
        <v>367</v>
      </c>
      <c r="D87" s="213" t="s">
        <v>365</v>
      </c>
      <c r="E87" s="215">
        <v>1414</v>
      </c>
      <c r="F87" s="213" t="s">
        <v>292</v>
      </c>
      <c r="G87" s="215">
        <v>7</v>
      </c>
      <c r="H87" s="213"/>
      <c r="I87" s="215" t="s">
        <v>238</v>
      </c>
      <c r="J87" s="215">
        <v>0</v>
      </c>
      <c r="K87" s="215">
        <v>1</v>
      </c>
      <c r="L87" s="222">
        <v>6</v>
      </c>
    </row>
    <row r="88" spans="1:12" ht="13.5" thickBot="1" x14ac:dyDescent="0.25">
      <c r="A88" s="223">
        <v>42868</v>
      </c>
      <c r="B88" s="210" t="s">
        <v>368</v>
      </c>
      <c r="C88" s="211" t="s">
        <v>369</v>
      </c>
      <c r="D88" s="210" t="s">
        <v>365</v>
      </c>
      <c r="E88" s="212">
        <v>634</v>
      </c>
      <c r="F88" s="210" t="s">
        <v>237</v>
      </c>
      <c r="G88" s="212">
        <v>2</v>
      </c>
      <c r="H88" s="210"/>
      <c r="I88" s="212" t="s">
        <v>238</v>
      </c>
      <c r="J88" s="212">
        <v>0</v>
      </c>
      <c r="K88" s="212">
        <v>2</v>
      </c>
      <c r="L88" s="224">
        <v>7</v>
      </c>
    </row>
    <row r="89" spans="1:12" ht="13.5" thickBot="1" x14ac:dyDescent="0.25">
      <c r="A89" s="221">
        <v>42871</v>
      </c>
      <c r="B89" s="213" t="s">
        <v>370</v>
      </c>
      <c r="C89" s="214" t="s">
        <v>371</v>
      </c>
      <c r="D89" s="213" t="s">
        <v>365</v>
      </c>
      <c r="E89" s="215">
        <v>941</v>
      </c>
      <c r="F89" s="213" t="s">
        <v>237</v>
      </c>
      <c r="G89" s="215">
        <v>2</v>
      </c>
      <c r="H89" s="213"/>
      <c r="I89" s="215" t="s">
        <v>238</v>
      </c>
      <c r="J89" s="215">
        <v>0</v>
      </c>
      <c r="K89" s="215">
        <v>4</v>
      </c>
      <c r="L89" s="222">
        <v>7</v>
      </c>
    </row>
    <row r="90" spans="1:12" ht="13.5" thickBot="1" x14ac:dyDescent="0.25">
      <c r="A90" s="223">
        <v>42874</v>
      </c>
      <c r="B90" s="210" t="s">
        <v>372</v>
      </c>
      <c r="C90" s="211" t="s">
        <v>373</v>
      </c>
      <c r="D90" s="210" t="s">
        <v>365</v>
      </c>
      <c r="E90" s="212">
        <v>1304</v>
      </c>
      <c r="F90" s="210" t="s">
        <v>374</v>
      </c>
      <c r="G90" s="212">
        <v>2</v>
      </c>
      <c r="H90" s="210"/>
      <c r="I90" s="212" t="s">
        <v>238</v>
      </c>
      <c r="J90" s="212">
        <v>1</v>
      </c>
      <c r="K90" s="212">
        <v>5</v>
      </c>
      <c r="L90" s="224">
        <v>8</v>
      </c>
    </row>
    <row r="91" spans="1:12" ht="13.5" thickBot="1" x14ac:dyDescent="0.25">
      <c r="A91" s="221">
        <v>42876</v>
      </c>
      <c r="B91" s="213" t="s">
        <v>375</v>
      </c>
      <c r="C91" s="214" t="s">
        <v>376</v>
      </c>
      <c r="D91" s="213" t="s">
        <v>365</v>
      </c>
      <c r="E91" s="215">
        <v>883</v>
      </c>
      <c r="F91" s="213" t="s">
        <v>237</v>
      </c>
      <c r="G91" s="215">
        <v>2</v>
      </c>
      <c r="H91" s="213" t="s">
        <v>276</v>
      </c>
      <c r="I91" s="215" t="s">
        <v>238</v>
      </c>
      <c r="J91" s="215">
        <v>0</v>
      </c>
      <c r="K91" s="215">
        <v>5</v>
      </c>
      <c r="L91" s="222">
        <v>8</v>
      </c>
    </row>
    <row r="92" spans="1:12" ht="13.5" thickBot="1" x14ac:dyDescent="0.25">
      <c r="A92" s="223">
        <v>42878</v>
      </c>
      <c r="B92" s="210" t="s">
        <v>377</v>
      </c>
      <c r="C92" s="211" t="s">
        <v>378</v>
      </c>
      <c r="D92" s="210" t="s">
        <v>365</v>
      </c>
      <c r="E92" s="212">
        <v>1211</v>
      </c>
      <c r="F92" s="210" t="s">
        <v>237</v>
      </c>
      <c r="G92" s="212">
        <v>2</v>
      </c>
      <c r="H92" s="210"/>
      <c r="I92" s="212" t="s">
        <v>238</v>
      </c>
      <c r="J92" s="212">
        <v>0</v>
      </c>
      <c r="K92" s="212">
        <v>2</v>
      </c>
      <c r="L92" s="224">
        <v>6</v>
      </c>
    </row>
    <row r="93" spans="1:12" ht="13.5" thickBot="1" x14ac:dyDescent="0.25">
      <c r="A93" s="221">
        <v>42880</v>
      </c>
      <c r="B93" s="213" t="s">
        <v>307</v>
      </c>
      <c r="C93" s="214" t="s">
        <v>379</v>
      </c>
      <c r="D93" s="213" t="s">
        <v>365</v>
      </c>
      <c r="E93" s="215">
        <v>733</v>
      </c>
      <c r="F93" s="213" t="s">
        <v>237</v>
      </c>
      <c r="G93" s="215">
        <v>6</v>
      </c>
      <c r="H93" s="213"/>
      <c r="I93" s="215" t="s">
        <v>238</v>
      </c>
      <c r="J93" s="215">
        <v>0</v>
      </c>
      <c r="K93" s="215">
        <v>2</v>
      </c>
      <c r="L93" s="222">
        <v>7</v>
      </c>
    </row>
    <row r="94" spans="1:12" ht="13.5" thickBot="1" x14ac:dyDescent="0.25">
      <c r="A94" s="223">
        <v>42885</v>
      </c>
      <c r="B94" s="210" t="s">
        <v>380</v>
      </c>
      <c r="C94" s="211" t="s">
        <v>381</v>
      </c>
      <c r="D94" s="210" t="s">
        <v>365</v>
      </c>
      <c r="E94" s="212">
        <v>955</v>
      </c>
      <c r="F94" s="210" t="s">
        <v>292</v>
      </c>
      <c r="G94" s="212">
        <v>7</v>
      </c>
      <c r="H94" s="210"/>
      <c r="I94" s="212" t="s">
        <v>238</v>
      </c>
      <c r="J94" s="212">
        <v>1</v>
      </c>
      <c r="K94" s="212">
        <v>4</v>
      </c>
      <c r="L94" s="224">
        <v>7</v>
      </c>
    </row>
    <row r="95" spans="1:12" ht="13.5" thickBot="1" x14ac:dyDescent="0.25">
      <c r="A95" s="221">
        <v>42888</v>
      </c>
      <c r="B95" s="213" t="s">
        <v>382</v>
      </c>
      <c r="C95" s="214" t="s">
        <v>383</v>
      </c>
      <c r="D95" s="213" t="s">
        <v>365</v>
      </c>
      <c r="E95" s="215">
        <v>463</v>
      </c>
      <c r="F95" s="213" t="s">
        <v>292</v>
      </c>
      <c r="G95" s="215">
        <v>7</v>
      </c>
      <c r="H95" s="213"/>
      <c r="I95" s="215" t="s">
        <v>247</v>
      </c>
      <c r="J95" s="215">
        <v>0</v>
      </c>
      <c r="K95" s="215">
        <v>4</v>
      </c>
      <c r="L95" s="222">
        <v>6</v>
      </c>
    </row>
    <row r="96" spans="1:12" ht="13.5" thickBot="1" x14ac:dyDescent="0.25">
      <c r="A96" s="223">
        <v>42890</v>
      </c>
      <c r="B96" s="210" t="s">
        <v>384</v>
      </c>
      <c r="C96" s="211" t="s">
        <v>385</v>
      </c>
      <c r="D96" s="210" t="s">
        <v>365</v>
      </c>
      <c r="E96" s="212">
        <v>1314</v>
      </c>
      <c r="F96" s="210" t="s">
        <v>292</v>
      </c>
      <c r="G96" s="212">
        <v>7</v>
      </c>
      <c r="H96" s="210" t="s">
        <v>276</v>
      </c>
      <c r="I96" s="212" t="s">
        <v>238</v>
      </c>
      <c r="J96" s="212">
        <v>0</v>
      </c>
      <c r="K96" s="212">
        <v>3</v>
      </c>
      <c r="L96" s="224">
        <v>5</v>
      </c>
    </row>
    <row r="97" spans="1:12" ht="13.5" thickBot="1" x14ac:dyDescent="0.25">
      <c r="A97" s="221">
        <v>42892</v>
      </c>
      <c r="B97" s="213" t="s">
        <v>386</v>
      </c>
      <c r="C97" s="214" t="s">
        <v>387</v>
      </c>
      <c r="D97" s="213" t="s">
        <v>365</v>
      </c>
      <c r="E97" s="215">
        <v>1134</v>
      </c>
      <c r="F97" s="213" t="s">
        <v>388</v>
      </c>
      <c r="G97" s="215">
        <v>3</v>
      </c>
      <c r="H97" s="213" t="s">
        <v>261</v>
      </c>
      <c r="I97" s="215" t="s">
        <v>389</v>
      </c>
      <c r="J97" s="215">
        <v>1</v>
      </c>
      <c r="K97" s="215">
        <v>8</v>
      </c>
      <c r="L97" s="222">
        <v>6</v>
      </c>
    </row>
    <row r="98" spans="1:12" ht="13.5" thickBot="1" x14ac:dyDescent="0.25">
      <c r="A98" s="223">
        <v>42895</v>
      </c>
      <c r="B98" s="210" t="s">
        <v>364</v>
      </c>
      <c r="C98" s="211" t="s">
        <v>390</v>
      </c>
      <c r="D98" s="210" t="s">
        <v>365</v>
      </c>
      <c r="E98" s="212">
        <v>1567</v>
      </c>
      <c r="F98" s="210" t="s">
        <v>388</v>
      </c>
      <c r="G98" s="212">
        <v>3</v>
      </c>
      <c r="H98" s="210"/>
      <c r="I98" s="212" t="s">
        <v>238</v>
      </c>
      <c r="J98" s="212">
        <v>0</v>
      </c>
      <c r="K98" s="212">
        <v>0</v>
      </c>
      <c r="L98" s="224">
        <v>7</v>
      </c>
    </row>
    <row r="99" spans="1:12" ht="13.5" thickBot="1" x14ac:dyDescent="0.25">
      <c r="A99" s="221">
        <v>42896</v>
      </c>
      <c r="B99" s="213" t="s">
        <v>391</v>
      </c>
      <c r="C99" s="214" t="s">
        <v>392</v>
      </c>
      <c r="D99" s="213" t="s">
        <v>365</v>
      </c>
      <c r="E99" s="215">
        <v>1526</v>
      </c>
      <c r="F99" s="213" t="s">
        <v>237</v>
      </c>
      <c r="G99" s="215">
        <v>3</v>
      </c>
      <c r="H99" s="213"/>
      <c r="I99" s="215" t="s">
        <v>238</v>
      </c>
      <c r="J99" s="215">
        <v>1</v>
      </c>
      <c r="K99" s="215">
        <v>6</v>
      </c>
      <c r="L99" s="222">
        <v>9</v>
      </c>
    </row>
    <row r="100" spans="1:12" ht="13.5" thickBot="1" x14ac:dyDescent="0.25">
      <c r="A100" s="223">
        <v>42901</v>
      </c>
      <c r="B100" s="210" t="s">
        <v>393</v>
      </c>
      <c r="C100" s="211" t="s">
        <v>394</v>
      </c>
      <c r="D100" s="210" t="s">
        <v>365</v>
      </c>
      <c r="E100" s="212">
        <v>1143</v>
      </c>
      <c r="F100" s="210" t="s">
        <v>388</v>
      </c>
      <c r="G100" s="212">
        <v>3</v>
      </c>
      <c r="H100" s="210"/>
      <c r="I100" s="212" t="s">
        <v>247</v>
      </c>
      <c r="J100" s="212">
        <v>0</v>
      </c>
      <c r="K100" s="212">
        <v>3</v>
      </c>
      <c r="L100" s="224">
        <v>5</v>
      </c>
    </row>
    <row r="101" spans="1:12" ht="13.5" thickBot="1" x14ac:dyDescent="0.25">
      <c r="A101" s="221">
        <v>42923</v>
      </c>
      <c r="B101" s="213" t="s">
        <v>395</v>
      </c>
      <c r="C101" s="214" t="s">
        <v>396</v>
      </c>
      <c r="D101" s="213" t="s">
        <v>365</v>
      </c>
      <c r="E101" s="215">
        <v>1624</v>
      </c>
      <c r="F101" s="213" t="s">
        <v>388</v>
      </c>
      <c r="G101" s="215">
        <v>3</v>
      </c>
      <c r="H101" s="213"/>
      <c r="I101" s="215" t="s">
        <v>247</v>
      </c>
      <c r="J101" s="215">
        <v>1</v>
      </c>
      <c r="K101" s="215">
        <v>3</v>
      </c>
      <c r="L101" s="222">
        <v>8</v>
      </c>
    </row>
    <row r="102" spans="1:12" ht="13.5" thickBot="1" x14ac:dyDescent="0.25">
      <c r="A102" s="223">
        <v>42925</v>
      </c>
      <c r="B102" s="210" t="s">
        <v>397</v>
      </c>
      <c r="C102" s="211" t="s">
        <v>398</v>
      </c>
      <c r="D102" s="210" t="s">
        <v>365</v>
      </c>
      <c r="E102" s="212">
        <v>2256</v>
      </c>
      <c r="F102" s="210" t="s">
        <v>388</v>
      </c>
      <c r="G102" s="212">
        <v>4</v>
      </c>
      <c r="H102" s="210"/>
      <c r="I102" s="212" t="s">
        <v>238</v>
      </c>
      <c r="J102" s="212">
        <v>1</v>
      </c>
      <c r="K102" s="212">
        <v>2</v>
      </c>
      <c r="L102" s="224">
        <v>7</v>
      </c>
    </row>
    <row r="103" spans="1:12" ht="13.5" thickBot="1" x14ac:dyDescent="0.25">
      <c r="A103" s="221">
        <v>42930</v>
      </c>
      <c r="B103" s="213" t="s">
        <v>399</v>
      </c>
      <c r="C103" s="214" t="s">
        <v>400</v>
      </c>
      <c r="D103" s="213" t="s">
        <v>365</v>
      </c>
      <c r="E103" s="215">
        <v>1150</v>
      </c>
      <c r="F103" s="213" t="s">
        <v>237</v>
      </c>
      <c r="G103" s="215">
        <v>3</v>
      </c>
      <c r="H103" s="213" t="s">
        <v>276</v>
      </c>
      <c r="I103" s="215" t="s">
        <v>238</v>
      </c>
      <c r="J103" s="215">
        <v>1</v>
      </c>
      <c r="K103" s="215">
        <v>5</v>
      </c>
      <c r="L103" s="222">
        <v>7</v>
      </c>
    </row>
    <row r="104" spans="1:12" ht="13.5" thickBot="1" x14ac:dyDescent="0.25">
      <c r="A104" s="223">
        <v>42934</v>
      </c>
      <c r="B104" s="210" t="s">
        <v>401</v>
      </c>
      <c r="C104" s="211" t="s">
        <v>402</v>
      </c>
      <c r="D104" s="210" t="s">
        <v>365</v>
      </c>
      <c r="E104" s="212">
        <v>1761</v>
      </c>
      <c r="F104" s="210" t="s">
        <v>237</v>
      </c>
      <c r="G104" s="212">
        <v>3</v>
      </c>
      <c r="H104" s="210"/>
      <c r="I104" s="212" t="s">
        <v>238</v>
      </c>
      <c r="J104" s="212">
        <v>2</v>
      </c>
      <c r="K104" s="212">
        <v>4</v>
      </c>
      <c r="L104" s="224">
        <v>8</v>
      </c>
    </row>
    <row r="105" spans="1:12" ht="13.5" thickBot="1" x14ac:dyDescent="0.25">
      <c r="A105" s="221">
        <v>42936</v>
      </c>
      <c r="B105" s="213" t="s">
        <v>403</v>
      </c>
      <c r="C105" s="214" t="s">
        <v>404</v>
      </c>
      <c r="D105" s="213" t="s">
        <v>365</v>
      </c>
      <c r="E105" s="215">
        <v>1113</v>
      </c>
      <c r="F105" s="213" t="s">
        <v>237</v>
      </c>
      <c r="G105" s="215">
        <v>3</v>
      </c>
      <c r="H105" s="213"/>
      <c r="I105" s="215" t="s">
        <v>238</v>
      </c>
      <c r="J105" s="215">
        <v>0</v>
      </c>
      <c r="K105" s="215">
        <v>3</v>
      </c>
      <c r="L105" s="222">
        <v>7</v>
      </c>
    </row>
    <row r="106" spans="1:12" ht="13.5" thickBot="1" x14ac:dyDescent="0.25">
      <c r="A106" s="223">
        <v>42938</v>
      </c>
      <c r="B106" s="210" t="s">
        <v>405</v>
      </c>
      <c r="C106" s="211" t="s">
        <v>406</v>
      </c>
      <c r="D106" s="210" t="s">
        <v>365</v>
      </c>
      <c r="E106" s="212">
        <v>1426</v>
      </c>
      <c r="F106" s="210" t="s">
        <v>237</v>
      </c>
      <c r="G106" s="212">
        <v>6</v>
      </c>
      <c r="H106" s="210"/>
      <c r="I106" s="212" t="s">
        <v>238</v>
      </c>
      <c r="J106" s="212">
        <v>0</v>
      </c>
      <c r="K106" s="212">
        <v>1</v>
      </c>
      <c r="L106" s="224">
        <v>6</v>
      </c>
    </row>
    <row r="107" spans="1:12" ht="13.5" thickBot="1" x14ac:dyDescent="0.25">
      <c r="A107" s="221">
        <v>42941</v>
      </c>
      <c r="B107" s="213" t="s">
        <v>407</v>
      </c>
      <c r="C107" s="214" t="s">
        <v>408</v>
      </c>
      <c r="D107" s="213" t="s">
        <v>365</v>
      </c>
      <c r="E107" s="215">
        <v>2012</v>
      </c>
      <c r="F107" s="213" t="s">
        <v>374</v>
      </c>
      <c r="G107" s="215">
        <v>3</v>
      </c>
      <c r="H107" s="213"/>
      <c r="I107" s="215" t="s">
        <v>238</v>
      </c>
      <c r="J107" s="215">
        <v>0</v>
      </c>
      <c r="K107" s="215">
        <v>4</v>
      </c>
      <c r="L107" s="222">
        <v>7</v>
      </c>
    </row>
    <row r="108" spans="1:12" ht="13.5" thickBot="1" x14ac:dyDescent="0.25">
      <c r="A108" s="223">
        <v>42943</v>
      </c>
      <c r="B108" s="210" t="s">
        <v>409</v>
      </c>
      <c r="C108" s="211" t="s">
        <v>410</v>
      </c>
      <c r="D108" s="210" t="s">
        <v>365</v>
      </c>
      <c r="E108" s="212">
        <v>1305</v>
      </c>
      <c r="F108" s="210" t="s">
        <v>374</v>
      </c>
      <c r="G108" s="212">
        <v>7</v>
      </c>
      <c r="H108" s="210"/>
      <c r="I108" s="212" t="s">
        <v>238</v>
      </c>
      <c r="J108" s="212">
        <v>0</v>
      </c>
      <c r="K108" s="212">
        <v>1</v>
      </c>
      <c r="L108" s="224">
        <v>8</v>
      </c>
    </row>
    <row r="109" spans="1:12" ht="13.5" thickBot="1" x14ac:dyDescent="0.25">
      <c r="A109" s="221">
        <v>42949</v>
      </c>
      <c r="B109" s="213" t="s">
        <v>405</v>
      </c>
      <c r="C109" s="214" t="s">
        <v>411</v>
      </c>
      <c r="D109" s="213" t="s">
        <v>365</v>
      </c>
      <c r="E109" s="215">
        <v>1013</v>
      </c>
      <c r="F109" s="213" t="s">
        <v>374</v>
      </c>
      <c r="G109" s="215">
        <v>8</v>
      </c>
      <c r="H109" s="213"/>
      <c r="I109" s="215" t="s">
        <v>247</v>
      </c>
      <c r="J109" s="215">
        <v>0</v>
      </c>
      <c r="K109" s="215">
        <v>7</v>
      </c>
      <c r="L109" s="222">
        <v>6</v>
      </c>
    </row>
    <row r="110" spans="1:12" ht="13.5" thickBot="1" x14ac:dyDescent="0.25">
      <c r="A110" s="223">
        <v>42951</v>
      </c>
      <c r="B110" s="210" t="s">
        <v>382</v>
      </c>
      <c r="C110" s="211" t="s">
        <v>412</v>
      </c>
      <c r="D110" s="210" t="s">
        <v>365</v>
      </c>
      <c r="E110" s="212">
        <v>895</v>
      </c>
      <c r="F110" s="210" t="s">
        <v>374</v>
      </c>
      <c r="G110" s="212">
        <v>8</v>
      </c>
      <c r="H110" s="210"/>
      <c r="I110" s="212" t="s">
        <v>247</v>
      </c>
      <c r="J110" s="212">
        <v>0</v>
      </c>
      <c r="K110" s="212">
        <v>2</v>
      </c>
      <c r="L110" s="224">
        <v>8</v>
      </c>
    </row>
    <row r="111" spans="1:12" ht="13.5" thickBot="1" x14ac:dyDescent="0.25">
      <c r="A111" s="221">
        <v>42953</v>
      </c>
      <c r="B111" s="213" t="s">
        <v>380</v>
      </c>
      <c r="C111" s="214" t="s">
        <v>413</v>
      </c>
      <c r="D111" s="213" t="s">
        <v>365</v>
      </c>
      <c r="E111" s="215">
        <v>805</v>
      </c>
      <c r="F111" s="213" t="s">
        <v>374</v>
      </c>
      <c r="G111" s="215">
        <v>8</v>
      </c>
      <c r="H111" s="213"/>
      <c r="I111" s="215" t="s">
        <v>238</v>
      </c>
      <c r="J111" s="215">
        <v>0</v>
      </c>
      <c r="K111" s="215">
        <v>2</v>
      </c>
      <c r="L111" s="222">
        <v>6</v>
      </c>
    </row>
    <row r="112" spans="1:12" ht="13.5" thickBot="1" x14ac:dyDescent="0.25">
      <c r="A112" s="223">
        <v>42958</v>
      </c>
      <c r="B112" s="210" t="s">
        <v>384</v>
      </c>
      <c r="C112" s="211" t="s">
        <v>414</v>
      </c>
      <c r="D112" s="210" t="s">
        <v>365</v>
      </c>
      <c r="E112" s="212">
        <v>1264</v>
      </c>
      <c r="F112" s="210" t="s">
        <v>388</v>
      </c>
      <c r="G112" s="212">
        <v>8</v>
      </c>
      <c r="H112" s="210"/>
      <c r="I112" s="212" t="s">
        <v>238</v>
      </c>
      <c r="J112" s="212">
        <v>2</v>
      </c>
      <c r="K112" s="212">
        <v>5</v>
      </c>
      <c r="L112" s="224">
        <v>8</v>
      </c>
    </row>
    <row r="113" spans="1:12" ht="13.5" thickBot="1" x14ac:dyDescent="0.25">
      <c r="A113" s="221">
        <v>42960</v>
      </c>
      <c r="B113" s="213" t="s">
        <v>307</v>
      </c>
      <c r="C113" s="214" t="s">
        <v>415</v>
      </c>
      <c r="D113" s="213" t="s">
        <v>365</v>
      </c>
      <c r="E113" s="215">
        <v>902</v>
      </c>
      <c r="F113" s="213" t="s">
        <v>388</v>
      </c>
      <c r="G113" s="215">
        <v>8</v>
      </c>
      <c r="H113" s="213"/>
      <c r="I113" s="215" t="s">
        <v>238</v>
      </c>
      <c r="J113" s="215">
        <v>0</v>
      </c>
      <c r="K113" s="215">
        <v>1</v>
      </c>
      <c r="L113" s="222">
        <v>6</v>
      </c>
    </row>
    <row r="114" spans="1:12" ht="13.5" thickBot="1" x14ac:dyDescent="0.25">
      <c r="A114" s="230">
        <v>42964</v>
      </c>
      <c r="B114" s="231" t="s">
        <v>416</v>
      </c>
      <c r="C114" s="232" t="s">
        <v>417</v>
      </c>
      <c r="D114" s="231" t="s">
        <v>365</v>
      </c>
      <c r="E114" s="233">
        <v>1145</v>
      </c>
      <c r="F114" s="231" t="s">
        <v>388</v>
      </c>
      <c r="G114" s="233">
        <v>8</v>
      </c>
      <c r="H114" s="231"/>
      <c r="I114" s="233" t="s">
        <v>238</v>
      </c>
      <c r="J114" s="233">
        <v>0</v>
      </c>
      <c r="K114" s="233">
        <v>1</v>
      </c>
      <c r="L114" s="234">
        <v>7</v>
      </c>
    </row>
    <row r="115" spans="1:12" ht="14.25" thickTop="1" thickBot="1" x14ac:dyDescent="0.25">
      <c r="A115" s="223">
        <v>42498</v>
      </c>
      <c r="B115" s="210" t="s">
        <v>377</v>
      </c>
      <c r="C115" s="211" t="s">
        <v>418</v>
      </c>
      <c r="D115" s="210" t="s">
        <v>365</v>
      </c>
      <c r="E115" s="212">
        <v>1704</v>
      </c>
      <c r="F115" s="210" t="s">
        <v>388</v>
      </c>
      <c r="G115" s="212">
        <v>3</v>
      </c>
      <c r="H115" s="210"/>
      <c r="I115" s="212" t="s">
        <v>238</v>
      </c>
      <c r="J115" s="212">
        <v>2</v>
      </c>
      <c r="K115" s="212">
        <v>3</v>
      </c>
      <c r="L115" s="224">
        <v>8</v>
      </c>
    </row>
    <row r="116" spans="1:12" ht="13.5" thickBot="1" x14ac:dyDescent="0.25">
      <c r="A116" s="221">
        <v>42502</v>
      </c>
      <c r="B116" s="213" t="s">
        <v>307</v>
      </c>
      <c r="C116" s="214" t="s">
        <v>419</v>
      </c>
      <c r="D116" s="213" t="s">
        <v>365</v>
      </c>
      <c r="E116" s="215">
        <v>922</v>
      </c>
      <c r="F116" s="213" t="s">
        <v>388</v>
      </c>
      <c r="G116" s="215">
        <v>3</v>
      </c>
      <c r="H116" s="213"/>
      <c r="I116" s="215" t="s">
        <v>238</v>
      </c>
      <c r="J116" s="215">
        <v>1</v>
      </c>
      <c r="K116" s="215">
        <v>6</v>
      </c>
      <c r="L116" s="222">
        <v>10</v>
      </c>
    </row>
    <row r="117" spans="1:12" ht="13.5" thickBot="1" x14ac:dyDescent="0.25">
      <c r="A117" s="223">
        <v>42505</v>
      </c>
      <c r="B117" s="210" t="s">
        <v>409</v>
      </c>
      <c r="C117" s="211" t="s">
        <v>420</v>
      </c>
      <c r="D117" s="210" t="s">
        <v>365</v>
      </c>
      <c r="E117" s="212">
        <v>712</v>
      </c>
      <c r="F117" s="210" t="s">
        <v>388</v>
      </c>
      <c r="G117" s="212">
        <v>3</v>
      </c>
      <c r="H117" s="210"/>
      <c r="I117" s="212" t="s">
        <v>238</v>
      </c>
      <c r="J117" s="212">
        <v>0</v>
      </c>
      <c r="K117" s="212">
        <v>3</v>
      </c>
      <c r="L117" s="224">
        <v>7</v>
      </c>
    </row>
    <row r="118" spans="1:12" ht="13.5" thickBot="1" x14ac:dyDescent="0.25">
      <c r="A118" s="221">
        <v>42510</v>
      </c>
      <c r="B118" s="213" t="s">
        <v>421</v>
      </c>
      <c r="C118" s="214" t="s">
        <v>422</v>
      </c>
      <c r="D118" s="213" t="s">
        <v>365</v>
      </c>
      <c r="E118" s="215">
        <v>820</v>
      </c>
      <c r="F118" s="213" t="s">
        <v>388</v>
      </c>
      <c r="G118" s="215">
        <v>3</v>
      </c>
      <c r="H118" s="213" t="s">
        <v>276</v>
      </c>
      <c r="I118" s="215" t="s">
        <v>238</v>
      </c>
      <c r="J118" s="215">
        <v>1</v>
      </c>
      <c r="K118" s="215">
        <v>7</v>
      </c>
      <c r="L118" s="222">
        <v>8</v>
      </c>
    </row>
    <row r="119" spans="1:12" ht="13.5" thickBot="1" x14ac:dyDescent="0.25">
      <c r="A119" s="223">
        <v>42516</v>
      </c>
      <c r="B119" s="210" t="s">
        <v>386</v>
      </c>
      <c r="C119" s="211" t="s">
        <v>423</v>
      </c>
      <c r="D119" s="210" t="s">
        <v>365</v>
      </c>
      <c r="E119" s="212">
        <v>712</v>
      </c>
      <c r="F119" s="210" t="s">
        <v>388</v>
      </c>
      <c r="G119" s="212">
        <v>2</v>
      </c>
      <c r="H119" s="210" t="s">
        <v>276</v>
      </c>
      <c r="I119" s="212" t="s">
        <v>238</v>
      </c>
      <c r="J119" s="212">
        <v>0</v>
      </c>
      <c r="K119" s="212">
        <v>5</v>
      </c>
      <c r="L119" s="224">
        <v>8</v>
      </c>
    </row>
    <row r="120" spans="1:12" ht="13.5" thickBot="1" x14ac:dyDescent="0.25">
      <c r="A120" s="221">
        <v>42519</v>
      </c>
      <c r="B120" s="213" t="s">
        <v>393</v>
      </c>
      <c r="C120" s="214" t="s">
        <v>424</v>
      </c>
      <c r="D120" s="213" t="s">
        <v>365</v>
      </c>
      <c r="E120" s="215">
        <v>1363</v>
      </c>
      <c r="F120" s="213" t="s">
        <v>388</v>
      </c>
      <c r="G120" s="215">
        <v>2</v>
      </c>
      <c r="H120" s="213"/>
      <c r="I120" s="215" t="s">
        <v>238</v>
      </c>
      <c r="J120" s="215">
        <v>2</v>
      </c>
      <c r="K120" s="215">
        <v>2</v>
      </c>
      <c r="L120" s="222">
        <v>7</v>
      </c>
    </row>
    <row r="121" spans="1:12" ht="13.5" thickBot="1" x14ac:dyDescent="0.25">
      <c r="A121" s="223">
        <v>42523</v>
      </c>
      <c r="B121" s="210" t="s">
        <v>372</v>
      </c>
      <c r="C121" s="211" t="s">
        <v>425</v>
      </c>
      <c r="D121" s="210" t="s">
        <v>365</v>
      </c>
      <c r="E121" s="212">
        <v>1436</v>
      </c>
      <c r="F121" s="210" t="s">
        <v>388</v>
      </c>
      <c r="G121" s="212">
        <v>2</v>
      </c>
      <c r="H121" s="210"/>
      <c r="I121" s="212" t="s">
        <v>238</v>
      </c>
      <c r="J121" s="212">
        <v>0</v>
      </c>
      <c r="K121" s="212">
        <v>4</v>
      </c>
      <c r="L121" s="224">
        <v>8</v>
      </c>
    </row>
    <row r="122" spans="1:12" ht="13.5" thickBot="1" x14ac:dyDescent="0.25">
      <c r="A122" s="221">
        <v>42526</v>
      </c>
      <c r="B122" s="213" t="s">
        <v>426</v>
      </c>
      <c r="C122" s="214" t="s">
        <v>427</v>
      </c>
      <c r="D122" s="213" t="s">
        <v>365</v>
      </c>
      <c r="E122" s="215">
        <v>1256</v>
      </c>
      <c r="F122" s="213" t="s">
        <v>388</v>
      </c>
      <c r="G122" s="215">
        <v>2</v>
      </c>
      <c r="H122" s="213"/>
      <c r="I122" s="215" t="s">
        <v>238</v>
      </c>
      <c r="J122" s="215">
        <v>1</v>
      </c>
      <c r="K122" s="215">
        <v>6</v>
      </c>
      <c r="L122" s="222">
        <v>7</v>
      </c>
    </row>
    <row r="123" spans="1:12" ht="13.5" thickBot="1" x14ac:dyDescent="0.25">
      <c r="A123" s="223">
        <v>42528</v>
      </c>
      <c r="B123" s="210" t="s">
        <v>370</v>
      </c>
      <c r="C123" s="211" t="s">
        <v>428</v>
      </c>
      <c r="D123" s="210" t="s">
        <v>365</v>
      </c>
      <c r="E123" s="212">
        <v>1521</v>
      </c>
      <c r="F123" s="210" t="s">
        <v>388</v>
      </c>
      <c r="G123" s="212">
        <v>2</v>
      </c>
      <c r="H123" s="210"/>
      <c r="I123" s="212" t="s">
        <v>238</v>
      </c>
      <c r="J123" s="212">
        <v>1</v>
      </c>
      <c r="K123" s="212">
        <v>3</v>
      </c>
      <c r="L123" s="224">
        <v>7</v>
      </c>
    </row>
    <row r="124" spans="1:12" ht="13.5" thickBot="1" x14ac:dyDescent="0.25">
      <c r="A124" s="221">
        <v>42531</v>
      </c>
      <c r="B124" s="213" t="s">
        <v>405</v>
      </c>
      <c r="C124" s="214" t="s">
        <v>429</v>
      </c>
      <c r="D124" s="213" t="s">
        <v>365</v>
      </c>
      <c r="E124" s="215">
        <v>846</v>
      </c>
      <c r="F124" s="213" t="s">
        <v>388</v>
      </c>
      <c r="G124" s="215">
        <v>2</v>
      </c>
      <c r="H124" s="213"/>
      <c r="I124" s="215" t="s">
        <v>238</v>
      </c>
      <c r="J124" s="215">
        <v>2</v>
      </c>
      <c r="K124" s="215">
        <v>7</v>
      </c>
      <c r="L124" s="222">
        <v>11</v>
      </c>
    </row>
    <row r="125" spans="1:12" ht="13.5" thickBot="1" x14ac:dyDescent="0.25">
      <c r="A125" s="223">
        <v>42535</v>
      </c>
      <c r="B125" s="210" t="s">
        <v>382</v>
      </c>
      <c r="C125" s="211" t="s">
        <v>430</v>
      </c>
      <c r="D125" s="210" t="s">
        <v>365</v>
      </c>
      <c r="E125" s="212">
        <v>686</v>
      </c>
      <c r="F125" s="210" t="s">
        <v>388</v>
      </c>
      <c r="G125" s="212">
        <v>2</v>
      </c>
      <c r="H125" s="210" t="s">
        <v>276</v>
      </c>
      <c r="I125" s="212" t="s">
        <v>238</v>
      </c>
      <c r="J125" s="212">
        <v>1</v>
      </c>
      <c r="K125" s="212">
        <v>7</v>
      </c>
      <c r="L125" s="224">
        <v>9</v>
      </c>
    </row>
    <row r="126" spans="1:12" ht="13.5" thickBot="1" x14ac:dyDescent="0.25">
      <c r="A126" s="221">
        <v>42537</v>
      </c>
      <c r="B126" s="213" t="s">
        <v>364</v>
      </c>
      <c r="C126" s="214" t="s">
        <v>431</v>
      </c>
      <c r="D126" s="213" t="s">
        <v>365</v>
      </c>
      <c r="E126" s="215">
        <v>1539</v>
      </c>
      <c r="F126" s="213" t="s">
        <v>388</v>
      </c>
      <c r="G126" s="215">
        <v>2</v>
      </c>
      <c r="H126" s="213"/>
      <c r="I126" s="215" t="s">
        <v>238</v>
      </c>
      <c r="J126" s="215">
        <v>0</v>
      </c>
      <c r="K126" s="215">
        <v>6</v>
      </c>
      <c r="L126" s="222">
        <v>7</v>
      </c>
    </row>
    <row r="127" spans="1:12" ht="13.5" thickBot="1" x14ac:dyDescent="0.25">
      <c r="A127" s="223">
        <v>42540</v>
      </c>
      <c r="B127" s="210" t="s">
        <v>375</v>
      </c>
      <c r="C127" s="211" t="s">
        <v>432</v>
      </c>
      <c r="D127" s="210" t="s">
        <v>365</v>
      </c>
      <c r="E127" s="212">
        <v>930</v>
      </c>
      <c r="F127" s="210" t="s">
        <v>388</v>
      </c>
      <c r="G127" s="212">
        <v>2</v>
      </c>
      <c r="H127" s="210"/>
      <c r="I127" s="212" t="s">
        <v>238</v>
      </c>
      <c r="J127" s="212">
        <v>0</v>
      </c>
      <c r="K127" s="212">
        <v>4</v>
      </c>
      <c r="L127" s="224">
        <v>7</v>
      </c>
    </row>
    <row r="128" spans="1:12" ht="13.5" thickBot="1" x14ac:dyDescent="0.25">
      <c r="A128" s="221">
        <v>42542</v>
      </c>
      <c r="B128" s="213" t="s">
        <v>283</v>
      </c>
      <c r="C128" s="214" t="s">
        <v>433</v>
      </c>
      <c r="D128" s="213" t="s">
        <v>365</v>
      </c>
      <c r="E128" s="215">
        <v>1204</v>
      </c>
      <c r="F128" s="213" t="s">
        <v>388</v>
      </c>
      <c r="G128" s="215">
        <v>2</v>
      </c>
      <c r="H128" s="213"/>
      <c r="I128" s="215" t="s">
        <v>238</v>
      </c>
      <c r="J128" s="215">
        <v>4</v>
      </c>
      <c r="K128" s="215">
        <v>4</v>
      </c>
      <c r="L128" s="222">
        <v>8</v>
      </c>
    </row>
    <row r="129" spans="1:12" ht="13.5" thickBot="1" x14ac:dyDescent="0.25">
      <c r="A129" s="223">
        <v>42549</v>
      </c>
      <c r="B129" s="210" t="s">
        <v>391</v>
      </c>
      <c r="C129" s="211" t="s">
        <v>434</v>
      </c>
      <c r="D129" s="210" t="s">
        <v>365</v>
      </c>
      <c r="E129" s="212">
        <v>787</v>
      </c>
      <c r="F129" s="210" t="s">
        <v>388</v>
      </c>
      <c r="G129" s="212">
        <v>2</v>
      </c>
      <c r="H129" s="210"/>
      <c r="I129" s="212" t="s">
        <v>247</v>
      </c>
      <c r="J129" s="212">
        <v>1</v>
      </c>
      <c r="K129" s="212">
        <v>4</v>
      </c>
      <c r="L129" s="224">
        <v>7</v>
      </c>
    </row>
    <row r="130" spans="1:12" ht="13.5" thickBot="1" x14ac:dyDescent="0.25">
      <c r="A130" s="221">
        <v>42556</v>
      </c>
      <c r="B130" s="213" t="s">
        <v>401</v>
      </c>
      <c r="C130" s="214" t="s">
        <v>435</v>
      </c>
      <c r="D130" s="213" t="s">
        <v>365</v>
      </c>
      <c r="E130" s="215">
        <v>1030</v>
      </c>
      <c r="F130" s="213" t="s">
        <v>237</v>
      </c>
      <c r="G130" s="215">
        <v>3</v>
      </c>
      <c r="H130" s="213"/>
      <c r="I130" s="215" t="s">
        <v>238</v>
      </c>
      <c r="J130" s="215">
        <v>1</v>
      </c>
      <c r="K130" s="215">
        <v>4</v>
      </c>
      <c r="L130" s="222">
        <v>9</v>
      </c>
    </row>
    <row r="131" spans="1:12" ht="13.5" thickBot="1" x14ac:dyDescent="0.25">
      <c r="A131" s="223">
        <v>42559</v>
      </c>
      <c r="B131" s="210" t="s">
        <v>384</v>
      </c>
      <c r="C131" s="211" t="s">
        <v>436</v>
      </c>
      <c r="D131" s="210" t="s">
        <v>365</v>
      </c>
      <c r="E131" s="212">
        <v>814</v>
      </c>
      <c r="F131" s="210" t="s">
        <v>388</v>
      </c>
      <c r="G131" s="212">
        <v>3</v>
      </c>
      <c r="H131" s="210" t="s">
        <v>276</v>
      </c>
      <c r="I131" s="212" t="s">
        <v>247</v>
      </c>
      <c r="J131" s="212">
        <v>0</v>
      </c>
      <c r="K131" s="212">
        <v>8</v>
      </c>
      <c r="L131" s="224">
        <v>9</v>
      </c>
    </row>
    <row r="132" spans="1:12" ht="13.5" thickBot="1" x14ac:dyDescent="0.25">
      <c r="A132" s="221">
        <v>42561</v>
      </c>
      <c r="B132" s="213" t="s">
        <v>397</v>
      </c>
      <c r="C132" s="214" t="s">
        <v>437</v>
      </c>
      <c r="D132" s="213" t="s">
        <v>365</v>
      </c>
      <c r="E132" s="215">
        <v>2309</v>
      </c>
      <c r="F132" s="213" t="s">
        <v>388</v>
      </c>
      <c r="G132" s="215">
        <v>7</v>
      </c>
      <c r="H132" s="213"/>
      <c r="I132" s="215" t="s">
        <v>238</v>
      </c>
      <c r="J132" s="215">
        <v>0</v>
      </c>
      <c r="K132" s="215">
        <v>1</v>
      </c>
      <c r="L132" s="222">
        <v>6</v>
      </c>
    </row>
    <row r="133" spans="1:12" ht="13.5" thickBot="1" x14ac:dyDescent="0.25">
      <c r="A133" s="223">
        <v>42563</v>
      </c>
      <c r="B133" s="210" t="s">
        <v>364</v>
      </c>
      <c r="C133" s="211" t="s">
        <v>438</v>
      </c>
      <c r="D133" s="210" t="s">
        <v>365</v>
      </c>
      <c r="E133" s="212">
        <v>1714</v>
      </c>
      <c r="F133" s="210" t="s">
        <v>388</v>
      </c>
      <c r="G133" s="212">
        <v>3</v>
      </c>
      <c r="H133" s="210"/>
      <c r="I133" s="212" t="s">
        <v>238</v>
      </c>
      <c r="J133" s="212">
        <v>1</v>
      </c>
      <c r="K133" s="212">
        <v>2</v>
      </c>
      <c r="L133" s="224">
        <v>8</v>
      </c>
    </row>
    <row r="134" spans="1:12" ht="13.5" thickBot="1" x14ac:dyDescent="0.25">
      <c r="A134" s="221">
        <v>42567</v>
      </c>
      <c r="B134" s="213" t="s">
        <v>439</v>
      </c>
      <c r="C134" s="214" t="s">
        <v>440</v>
      </c>
      <c r="D134" s="213" t="s">
        <v>365</v>
      </c>
      <c r="E134" s="215">
        <v>1546</v>
      </c>
      <c r="F134" s="213" t="s">
        <v>388</v>
      </c>
      <c r="G134" s="215">
        <v>3</v>
      </c>
      <c r="H134" s="213" t="s">
        <v>276</v>
      </c>
      <c r="I134" s="215" t="s">
        <v>238</v>
      </c>
      <c r="J134" s="215">
        <v>1</v>
      </c>
      <c r="K134" s="215">
        <v>6</v>
      </c>
      <c r="L134" s="222">
        <v>8</v>
      </c>
    </row>
    <row r="135" spans="1:12" ht="13.5" thickBot="1" x14ac:dyDescent="0.25">
      <c r="A135" s="223">
        <v>42570</v>
      </c>
      <c r="B135" s="210" t="s">
        <v>366</v>
      </c>
      <c r="C135" s="211" t="s">
        <v>441</v>
      </c>
      <c r="D135" s="210" t="s">
        <v>365</v>
      </c>
      <c r="E135" s="212">
        <v>1035</v>
      </c>
      <c r="F135" s="210" t="s">
        <v>388</v>
      </c>
      <c r="G135" s="212">
        <v>2</v>
      </c>
      <c r="H135" s="210"/>
      <c r="I135" s="212" t="s">
        <v>238</v>
      </c>
      <c r="J135" s="212">
        <v>0</v>
      </c>
      <c r="K135" s="212">
        <v>2</v>
      </c>
      <c r="L135" s="224">
        <v>7</v>
      </c>
    </row>
    <row r="136" spans="1:12" ht="13.5" thickBot="1" x14ac:dyDescent="0.25">
      <c r="A136" s="221">
        <v>42573</v>
      </c>
      <c r="B136" s="213" t="s">
        <v>399</v>
      </c>
      <c r="C136" s="214" t="s">
        <v>442</v>
      </c>
      <c r="D136" s="213" t="s">
        <v>365</v>
      </c>
      <c r="E136" s="215">
        <v>1411</v>
      </c>
      <c r="F136" s="213" t="s">
        <v>388</v>
      </c>
      <c r="G136" s="215">
        <v>6</v>
      </c>
      <c r="H136" s="213"/>
      <c r="I136" s="215" t="s">
        <v>238</v>
      </c>
      <c r="J136" s="215">
        <v>1</v>
      </c>
      <c r="K136" s="215">
        <v>3</v>
      </c>
      <c r="L136" s="222">
        <v>6</v>
      </c>
    </row>
    <row r="137" spans="1:12" ht="13.5" thickBot="1" x14ac:dyDescent="0.25">
      <c r="A137" s="223">
        <v>42575</v>
      </c>
      <c r="B137" s="210" t="s">
        <v>368</v>
      </c>
      <c r="C137" s="211" t="s">
        <v>443</v>
      </c>
      <c r="D137" s="210" t="s">
        <v>365</v>
      </c>
      <c r="E137" s="212">
        <v>1014</v>
      </c>
      <c r="F137" s="210" t="s">
        <v>388</v>
      </c>
      <c r="G137" s="212">
        <v>6</v>
      </c>
      <c r="H137" s="210"/>
      <c r="I137" s="212" t="s">
        <v>238</v>
      </c>
      <c r="J137" s="212">
        <v>1</v>
      </c>
      <c r="K137" s="212">
        <v>2</v>
      </c>
      <c r="L137" s="224">
        <v>10</v>
      </c>
    </row>
    <row r="138" spans="1:12" ht="13.5" thickBot="1" x14ac:dyDescent="0.25">
      <c r="A138" s="221">
        <v>42579</v>
      </c>
      <c r="B138" s="213" t="s">
        <v>407</v>
      </c>
      <c r="C138" s="214" t="s">
        <v>444</v>
      </c>
      <c r="D138" s="213" t="s">
        <v>365</v>
      </c>
      <c r="E138" s="215">
        <v>1216</v>
      </c>
      <c r="F138" s="213" t="s">
        <v>374</v>
      </c>
      <c r="G138" s="215">
        <v>6</v>
      </c>
      <c r="H138" s="213"/>
      <c r="I138" s="215" t="s">
        <v>238</v>
      </c>
      <c r="J138" s="215">
        <v>0</v>
      </c>
      <c r="K138" s="215">
        <v>3</v>
      </c>
      <c r="L138" s="222">
        <v>6</v>
      </c>
    </row>
    <row r="139" spans="1:12" ht="13.5" thickBot="1" x14ac:dyDescent="0.25">
      <c r="A139" s="223">
        <v>42582</v>
      </c>
      <c r="B139" s="210" t="s">
        <v>397</v>
      </c>
      <c r="C139" s="211" t="s">
        <v>445</v>
      </c>
      <c r="D139" s="210" t="s">
        <v>365</v>
      </c>
      <c r="E139" s="212">
        <v>1778</v>
      </c>
      <c r="F139" s="210" t="s">
        <v>374</v>
      </c>
      <c r="G139" s="212">
        <v>5</v>
      </c>
      <c r="H139" s="210"/>
      <c r="I139" s="212" t="s">
        <v>238</v>
      </c>
      <c r="J139" s="212">
        <v>1</v>
      </c>
      <c r="K139" s="212">
        <v>4</v>
      </c>
      <c r="L139" s="224">
        <v>6</v>
      </c>
    </row>
    <row r="140" spans="1:12" ht="13.5" thickBot="1" x14ac:dyDescent="0.25">
      <c r="A140" s="221">
        <v>42586</v>
      </c>
      <c r="B140" s="213" t="s">
        <v>446</v>
      </c>
      <c r="C140" s="214" t="s">
        <v>447</v>
      </c>
      <c r="D140" s="213" t="s">
        <v>365</v>
      </c>
      <c r="E140" s="215">
        <v>1061</v>
      </c>
      <c r="F140" s="213" t="s">
        <v>388</v>
      </c>
      <c r="G140" s="215">
        <v>5</v>
      </c>
      <c r="H140" s="213"/>
      <c r="I140" s="215" t="s">
        <v>238</v>
      </c>
      <c r="J140" s="215">
        <v>0</v>
      </c>
      <c r="K140" s="215">
        <v>3</v>
      </c>
      <c r="L140" s="222">
        <v>7</v>
      </c>
    </row>
    <row r="141" spans="1:12" ht="13.5" thickBot="1" x14ac:dyDescent="0.25">
      <c r="A141" s="223">
        <v>42588</v>
      </c>
      <c r="B141" s="210" t="s">
        <v>395</v>
      </c>
      <c r="C141" s="211" t="s">
        <v>448</v>
      </c>
      <c r="D141" s="210" t="s">
        <v>365</v>
      </c>
      <c r="E141" s="212">
        <v>1142</v>
      </c>
      <c r="F141" s="210" t="s">
        <v>374</v>
      </c>
      <c r="G141" s="212">
        <v>4</v>
      </c>
      <c r="H141" s="210"/>
      <c r="I141" s="212" t="s">
        <v>238</v>
      </c>
      <c r="J141" s="212">
        <v>2</v>
      </c>
      <c r="K141" s="212">
        <v>6</v>
      </c>
      <c r="L141" s="224">
        <v>10</v>
      </c>
    </row>
    <row r="142" spans="1:12" ht="13.5" thickBot="1" x14ac:dyDescent="0.25">
      <c r="A142" s="225">
        <v>42591</v>
      </c>
      <c r="B142" s="226" t="s">
        <v>416</v>
      </c>
      <c r="C142" s="227" t="s">
        <v>449</v>
      </c>
      <c r="D142" s="226" t="s">
        <v>365</v>
      </c>
      <c r="E142" s="228">
        <v>1123</v>
      </c>
      <c r="F142" s="226" t="s">
        <v>374</v>
      </c>
      <c r="G142" s="228">
        <v>3</v>
      </c>
      <c r="H142" s="226" t="s">
        <v>276</v>
      </c>
      <c r="I142" s="228" t="s">
        <v>247</v>
      </c>
      <c r="J142" s="228">
        <v>2</v>
      </c>
      <c r="K142" s="228">
        <v>6</v>
      </c>
      <c r="L142" s="229">
        <v>8</v>
      </c>
    </row>
    <row r="143" spans="1:12" ht="14.25" thickTop="1" thickBot="1" x14ac:dyDescent="0.25">
      <c r="A143" s="221">
        <v>42134</v>
      </c>
      <c r="B143" s="213" t="s">
        <v>399</v>
      </c>
      <c r="C143" s="214" t="s">
        <v>450</v>
      </c>
      <c r="D143" s="213" t="s">
        <v>365</v>
      </c>
      <c r="E143" s="215">
        <v>730</v>
      </c>
      <c r="F143" s="213" t="s">
        <v>388</v>
      </c>
      <c r="G143" s="215">
        <v>3</v>
      </c>
      <c r="H143" s="213"/>
      <c r="I143" s="215" t="s">
        <v>238</v>
      </c>
      <c r="J143" s="215">
        <v>0</v>
      </c>
      <c r="K143" s="215">
        <v>7</v>
      </c>
      <c r="L143" s="222">
        <v>8</v>
      </c>
    </row>
    <row r="144" spans="1:12" ht="13.5" thickBot="1" x14ac:dyDescent="0.25">
      <c r="A144" s="223">
        <v>42138</v>
      </c>
      <c r="B144" s="210" t="s">
        <v>364</v>
      </c>
      <c r="C144" s="211" t="s">
        <v>451</v>
      </c>
      <c r="D144" s="210" t="s">
        <v>365</v>
      </c>
      <c r="E144" s="212">
        <v>1266</v>
      </c>
      <c r="F144" s="210" t="s">
        <v>388</v>
      </c>
      <c r="G144" s="212">
        <v>3</v>
      </c>
      <c r="H144" s="210"/>
      <c r="I144" s="212" t="s">
        <v>238</v>
      </c>
      <c r="J144" s="212">
        <v>1</v>
      </c>
      <c r="K144" s="212">
        <v>2</v>
      </c>
      <c r="L144" s="224">
        <v>7</v>
      </c>
    </row>
    <row r="145" spans="1:12" ht="13.5" thickBot="1" x14ac:dyDescent="0.25">
      <c r="A145" s="221">
        <v>42141</v>
      </c>
      <c r="B145" s="213" t="s">
        <v>372</v>
      </c>
      <c r="C145" s="214" t="s">
        <v>266</v>
      </c>
      <c r="D145" s="213" t="s">
        <v>365</v>
      </c>
      <c r="E145" s="215">
        <v>734</v>
      </c>
      <c r="F145" s="213" t="s">
        <v>388</v>
      </c>
      <c r="G145" s="215">
        <v>7</v>
      </c>
      <c r="H145" s="213"/>
      <c r="I145" s="215" t="s">
        <v>238</v>
      </c>
      <c r="J145" s="215">
        <v>0</v>
      </c>
      <c r="K145" s="215">
        <v>3</v>
      </c>
      <c r="L145" s="222">
        <v>7</v>
      </c>
    </row>
    <row r="146" spans="1:12" ht="13.5" thickBot="1" x14ac:dyDescent="0.25">
      <c r="A146" s="223">
        <v>42145</v>
      </c>
      <c r="B146" s="210" t="s">
        <v>407</v>
      </c>
      <c r="C146" s="211" t="s">
        <v>452</v>
      </c>
      <c r="D146" s="210" t="s">
        <v>365</v>
      </c>
      <c r="E146" s="212">
        <v>872</v>
      </c>
      <c r="F146" s="210" t="s">
        <v>388</v>
      </c>
      <c r="G146" s="212">
        <v>4</v>
      </c>
      <c r="H146" s="210"/>
      <c r="I146" s="212" t="s">
        <v>247</v>
      </c>
      <c r="J146" s="212">
        <v>1</v>
      </c>
      <c r="K146" s="212">
        <v>4</v>
      </c>
      <c r="L146" s="224">
        <v>8</v>
      </c>
    </row>
    <row r="147" spans="1:12" ht="13.5" thickBot="1" x14ac:dyDescent="0.25">
      <c r="A147" s="221">
        <v>42146</v>
      </c>
      <c r="B147" s="213" t="s">
        <v>366</v>
      </c>
      <c r="C147" s="214" t="s">
        <v>441</v>
      </c>
      <c r="D147" s="213" t="s">
        <v>365</v>
      </c>
      <c r="E147" s="215">
        <v>1201</v>
      </c>
      <c r="F147" s="213" t="s">
        <v>388</v>
      </c>
      <c r="G147" s="215">
        <v>4</v>
      </c>
      <c r="H147" s="213"/>
      <c r="I147" s="215" t="s">
        <v>238</v>
      </c>
      <c r="J147" s="215">
        <v>0</v>
      </c>
      <c r="K147" s="215">
        <v>2</v>
      </c>
      <c r="L147" s="222">
        <v>7</v>
      </c>
    </row>
    <row r="148" spans="1:12" ht="13.5" thickBot="1" x14ac:dyDescent="0.25">
      <c r="A148" s="223">
        <v>42148</v>
      </c>
      <c r="B148" s="210" t="s">
        <v>368</v>
      </c>
      <c r="C148" s="211" t="s">
        <v>453</v>
      </c>
      <c r="D148" s="210" t="s">
        <v>365</v>
      </c>
      <c r="E148" s="212">
        <v>737</v>
      </c>
      <c r="F148" s="210" t="s">
        <v>388</v>
      </c>
      <c r="G148" s="212">
        <v>4</v>
      </c>
      <c r="H148" s="210"/>
      <c r="I148" s="212" t="s">
        <v>247</v>
      </c>
      <c r="J148" s="212">
        <v>0</v>
      </c>
      <c r="K148" s="212">
        <v>6</v>
      </c>
      <c r="L148" s="224">
        <v>9</v>
      </c>
    </row>
    <row r="149" spans="1:12" ht="13.5" thickBot="1" x14ac:dyDescent="0.25">
      <c r="A149" s="221">
        <v>42150</v>
      </c>
      <c r="B149" s="213" t="s">
        <v>307</v>
      </c>
      <c r="C149" s="214" t="s">
        <v>454</v>
      </c>
      <c r="D149" s="213" t="s">
        <v>365</v>
      </c>
      <c r="E149" s="215">
        <v>417</v>
      </c>
      <c r="F149" s="213" t="s">
        <v>388</v>
      </c>
      <c r="G149" s="215">
        <v>4</v>
      </c>
      <c r="H149" s="213"/>
      <c r="I149" s="215" t="s">
        <v>238</v>
      </c>
      <c r="J149" s="215">
        <v>1</v>
      </c>
      <c r="K149" s="215">
        <v>3</v>
      </c>
      <c r="L149" s="222">
        <v>8</v>
      </c>
    </row>
    <row r="150" spans="1:12" ht="13.5" thickBot="1" x14ac:dyDescent="0.25">
      <c r="A150" s="223">
        <v>42152</v>
      </c>
      <c r="B150" s="210" t="s">
        <v>439</v>
      </c>
      <c r="C150" s="211" t="s">
        <v>455</v>
      </c>
      <c r="D150" s="210" t="s">
        <v>365</v>
      </c>
      <c r="E150" s="212">
        <v>926</v>
      </c>
      <c r="F150" s="210" t="s">
        <v>388</v>
      </c>
      <c r="G150" s="212">
        <v>4</v>
      </c>
      <c r="H150" s="210"/>
      <c r="I150" s="212" t="s">
        <v>247</v>
      </c>
      <c r="J150" s="212">
        <v>1</v>
      </c>
      <c r="K150" s="212">
        <v>4</v>
      </c>
      <c r="L150" s="224">
        <v>9</v>
      </c>
    </row>
    <row r="151" spans="1:12" ht="13.5" thickBot="1" x14ac:dyDescent="0.25">
      <c r="A151" s="221">
        <v>42155</v>
      </c>
      <c r="B151" s="213" t="s">
        <v>377</v>
      </c>
      <c r="C151" s="214" t="s">
        <v>456</v>
      </c>
      <c r="D151" s="213" t="s">
        <v>365</v>
      </c>
      <c r="E151" s="215">
        <v>1487</v>
      </c>
      <c r="F151" s="213" t="s">
        <v>388</v>
      </c>
      <c r="G151" s="215">
        <v>4</v>
      </c>
      <c r="H151" s="213"/>
      <c r="I151" s="215" t="s">
        <v>247</v>
      </c>
      <c r="J151" s="215">
        <v>0</v>
      </c>
      <c r="K151" s="215">
        <v>5</v>
      </c>
      <c r="L151" s="222">
        <v>8</v>
      </c>
    </row>
    <row r="152" spans="1:12" ht="13.5" thickBot="1" x14ac:dyDescent="0.25">
      <c r="A152" s="223">
        <v>42157</v>
      </c>
      <c r="B152" s="210" t="s">
        <v>382</v>
      </c>
      <c r="C152" s="211" t="s">
        <v>457</v>
      </c>
      <c r="D152" s="210" t="s">
        <v>365</v>
      </c>
      <c r="E152" s="212">
        <v>917</v>
      </c>
      <c r="F152" s="210" t="s">
        <v>388</v>
      </c>
      <c r="G152" s="212">
        <v>4</v>
      </c>
      <c r="H152" s="210"/>
      <c r="I152" s="212" t="s">
        <v>238</v>
      </c>
      <c r="J152" s="212">
        <v>0</v>
      </c>
      <c r="K152" s="212">
        <v>2</v>
      </c>
      <c r="L152" s="224">
        <v>8</v>
      </c>
    </row>
    <row r="153" spans="1:12" ht="13.5" thickBot="1" x14ac:dyDescent="0.25">
      <c r="A153" s="221">
        <v>42162</v>
      </c>
      <c r="B153" s="213" t="s">
        <v>409</v>
      </c>
      <c r="C153" s="214" t="s">
        <v>458</v>
      </c>
      <c r="D153" s="213" t="s">
        <v>365</v>
      </c>
      <c r="E153" s="215">
        <v>1071</v>
      </c>
      <c r="F153" s="213" t="s">
        <v>388</v>
      </c>
      <c r="G153" s="215">
        <v>4</v>
      </c>
      <c r="H153" s="213"/>
      <c r="I153" s="215" t="s">
        <v>247</v>
      </c>
      <c r="J153" s="215">
        <v>0</v>
      </c>
      <c r="K153" s="215">
        <v>4</v>
      </c>
      <c r="L153" s="222">
        <v>7</v>
      </c>
    </row>
    <row r="154" spans="1:12" ht="13.5" thickBot="1" x14ac:dyDescent="0.25">
      <c r="A154" s="223">
        <v>42164</v>
      </c>
      <c r="B154" s="210" t="s">
        <v>375</v>
      </c>
      <c r="C154" s="211" t="s">
        <v>459</v>
      </c>
      <c r="D154" s="210" t="s">
        <v>365</v>
      </c>
      <c r="E154" s="212">
        <v>1150</v>
      </c>
      <c r="F154" s="210" t="s">
        <v>388</v>
      </c>
      <c r="G154" s="212">
        <v>4</v>
      </c>
      <c r="H154" s="210" t="s">
        <v>261</v>
      </c>
      <c r="I154" s="212" t="s">
        <v>247</v>
      </c>
      <c r="J154" s="212">
        <v>1</v>
      </c>
      <c r="K154" s="212">
        <v>7</v>
      </c>
      <c r="L154" s="224">
        <v>9</v>
      </c>
    </row>
    <row r="155" spans="1:12" ht="13.5" thickBot="1" x14ac:dyDescent="0.25">
      <c r="A155" s="221">
        <v>42169</v>
      </c>
      <c r="B155" s="213" t="s">
        <v>283</v>
      </c>
      <c r="C155" s="214" t="s">
        <v>460</v>
      </c>
      <c r="D155" s="213" t="s">
        <v>365</v>
      </c>
      <c r="E155" s="215">
        <v>729</v>
      </c>
      <c r="F155" s="213" t="s">
        <v>388</v>
      </c>
      <c r="G155" s="215">
        <v>4</v>
      </c>
      <c r="H155" s="213"/>
      <c r="I155" s="215" t="s">
        <v>247</v>
      </c>
      <c r="J155" s="215">
        <v>1</v>
      </c>
      <c r="K155" s="215">
        <v>3</v>
      </c>
      <c r="L155" s="222">
        <v>8</v>
      </c>
    </row>
    <row r="156" spans="1:12" ht="13.5" thickBot="1" x14ac:dyDescent="0.25">
      <c r="A156" s="223">
        <v>42171</v>
      </c>
      <c r="B156" s="210" t="s">
        <v>366</v>
      </c>
      <c r="C156" s="211" t="s">
        <v>461</v>
      </c>
      <c r="D156" s="210" t="s">
        <v>365</v>
      </c>
      <c r="E156" s="212">
        <v>1072</v>
      </c>
      <c r="F156" s="210" t="s">
        <v>388</v>
      </c>
      <c r="G156" s="212">
        <v>4</v>
      </c>
      <c r="H156" s="210"/>
      <c r="I156" s="212" t="s">
        <v>247</v>
      </c>
      <c r="J156" s="212">
        <v>2</v>
      </c>
      <c r="K156" s="212">
        <v>7</v>
      </c>
      <c r="L156" s="224">
        <v>9</v>
      </c>
    </row>
    <row r="157" spans="1:12" ht="13.5" thickBot="1" x14ac:dyDescent="0.25">
      <c r="A157" s="221">
        <v>42178</v>
      </c>
      <c r="B157" s="213" t="s">
        <v>364</v>
      </c>
      <c r="C157" s="214" t="s">
        <v>462</v>
      </c>
      <c r="D157" s="213" t="s">
        <v>365</v>
      </c>
      <c r="E157" s="215">
        <v>2714</v>
      </c>
      <c r="F157" s="213" t="s">
        <v>388</v>
      </c>
      <c r="G157" s="215">
        <v>4</v>
      </c>
      <c r="H157" s="213"/>
      <c r="I157" s="215" t="s">
        <v>238</v>
      </c>
      <c r="J157" s="215">
        <v>0</v>
      </c>
      <c r="K157" s="215">
        <v>2</v>
      </c>
      <c r="L157" s="222">
        <v>7</v>
      </c>
    </row>
    <row r="158" spans="1:12" ht="13.5" thickBot="1" x14ac:dyDescent="0.25">
      <c r="A158" s="223">
        <v>42180</v>
      </c>
      <c r="B158" s="210" t="s">
        <v>421</v>
      </c>
      <c r="C158" s="211" t="s">
        <v>463</v>
      </c>
      <c r="D158" s="210" t="s">
        <v>365</v>
      </c>
      <c r="E158" s="212">
        <v>857</v>
      </c>
      <c r="F158" s="210" t="s">
        <v>388</v>
      </c>
      <c r="G158" s="212">
        <v>4</v>
      </c>
      <c r="H158" s="210"/>
      <c r="I158" s="212" t="s">
        <v>238</v>
      </c>
      <c r="J158" s="212">
        <v>0</v>
      </c>
      <c r="K158" s="212">
        <v>2</v>
      </c>
      <c r="L158" s="224">
        <v>8</v>
      </c>
    </row>
    <row r="159" spans="1:12" ht="13.5" thickBot="1" x14ac:dyDescent="0.25">
      <c r="A159" s="221">
        <v>42187</v>
      </c>
      <c r="B159" s="213" t="s">
        <v>397</v>
      </c>
      <c r="C159" s="214" t="s">
        <v>464</v>
      </c>
      <c r="D159" s="213" t="s">
        <v>365</v>
      </c>
      <c r="E159" s="215">
        <v>2611</v>
      </c>
      <c r="F159" s="213" t="s">
        <v>388</v>
      </c>
      <c r="G159" s="215">
        <v>7</v>
      </c>
      <c r="H159" s="213"/>
      <c r="I159" s="215" t="s">
        <v>238</v>
      </c>
      <c r="J159" s="215">
        <v>1</v>
      </c>
      <c r="K159" s="215">
        <v>2</v>
      </c>
      <c r="L159" s="222">
        <v>8</v>
      </c>
    </row>
    <row r="160" spans="1:12" ht="13.5" thickBot="1" x14ac:dyDescent="0.25">
      <c r="A160" s="223">
        <v>42189</v>
      </c>
      <c r="B160" s="210" t="s">
        <v>393</v>
      </c>
      <c r="C160" s="211" t="s">
        <v>465</v>
      </c>
      <c r="D160" s="210" t="s">
        <v>365</v>
      </c>
      <c r="E160" s="212">
        <v>2423</v>
      </c>
      <c r="F160" s="210" t="s">
        <v>388</v>
      </c>
      <c r="G160" s="212">
        <v>4</v>
      </c>
      <c r="H160" s="210"/>
      <c r="I160" s="212" t="s">
        <v>238</v>
      </c>
      <c r="J160" s="212">
        <v>0</v>
      </c>
      <c r="K160" s="212">
        <v>0</v>
      </c>
      <c r="L160" s="224">
        <v>8</v>
      </c>
    </row>
    <row r="161" spans="1:12" ht="13.5" thickBot="1" x14ac:dyDescent="0.25">
      <c r="A161" s="221">
        <v>42206</v>
      </c>
      <c r="B161" s="213" t="s">
        <v>370</v>
      </c>
      <c r="C161" s="214" t="s">
        <v>466</v>
      </c>
      <c r="D161" s="213" t="s">
        <v>365</v>
      </c>
      <c r="E161" s="215">
        <v>2348</v>
      </c>
      <c r="F161" s="213" t="s">
        <v>388</v>
      </c>
      <c r="G161" s="215">
        <v>4</v>
      </c>
      <c r="H161" s="213" t="s">
        <v>276</v>
      </c>
      <c r="I161" s="215" t="s">
        <v>467</v>
      </c>
      <c r="J161" s="215">
        <v>4</v>
      </c>
      <c r="K161" s="215">
        <v>9</v>
      </c>
      <c r="L161" s="222">
        <v>8</v>
      </c>
    </row>
    <row r="162" spans="1:12" ht="13.5" thickBot="1" x14ac:dyDescent="0.25">
      <c r="A162" s="223">
        <v>42208</v>
      </c>
      <c r="B162" s="210" t="s">
        <v>421</v>
      </c>
      <c r="C162" s="211" t="s">
        <v>468</v>
      </c>
      <c r="D162" s="210" t="s">
        <v>365</v>
      </c>
      <c r="E162" s="212">
        <v>1298</v>
      </c>
      <c r="F162" s="210" t="s">
        <v>388</v>
      </c>
      <c r="G162" s="212">
        <v>4</v>
      </c>
      <c r="H162" s="210"/>
      <c r="I162" s="212" t="s">
        <v>238</v>
      </c>
      <c r="J162" s="212">
        <v>1</v>
      </c>
      <c r="K162" s="212">
        <v>2</v>
      </c>
      <c r="L162" s="224">
        <v>6</v>
      </c>
    </row>
    <row r="163" spans="1:12" ht="13.5" thickBot="1" x14ac:dyDescent="0.25">
      <c r="A163" s="221">
        <v>42211</v>
      </c>
      <c r="B163" s="213" t="s">
        <v>283</v>
      </c>
      <c r="C163" s="214" t="s">
        <v>469</v>
      </c>
      <c r="D163" s="213" t="s">
        <v>365</v>
      </c>
      <c r="E163" s="215">
        <v>784</v>
      </c>
      <c r="F163" s="213" t="s">
        <v>388</v>
      </c>
      <c r="G163" s="215">
        <v>4</v>
      </c>
      <c r="H163" s="213"/>
      <c r="I163" s="215" t="s">
        <v>247</v>
      </c>
      <c r="J163" s="215">
        <v>1</v>
      </c>
      <c r="K163" s="215">
        <v>6</v>
      </c>
      <c r="L163" s="222">
        <v>10</v>
      </c>
    </row>
    <row r="164" spans="1:12" ht="13.5" thickBot="1" x14ac:dyDescent="0.25">
      <c r="A164" s="223">
        <v>42218</v>
      </c>
      <c r="B164" s="210" t="s">
        <v>401</v>
      </c>
      <c r="C164" s="211" t="s">
        <v>398</v>
      </c>
      <c r="D164" s="210" t="s">
        <v>365</v>
      </c>
      <c r="E164" s="212">
        <v>984</v>
      </c>
      <c r="F164" s="210" t="s">
        <v>388</v>
      </c>
      <c r="G164" s="212">
        <v>4</v>
      </c>
      <c r="H164" s="210"/>
      <c r="I164" s="212" t="s">
        <v>247</v>
      </c>
      <c r="J164" s="212">
        <v>1</v>
      </c>
      <c r="K164" s="212">
        <v>4</v>
      </c>
      <c r="L164" s="224">
        <v>7</v>
      </c>
    </row>
    <row r="165" spans="1:12" ht="13.5" thickBot="1" x14ac:dyDescent="0.25">
      <c r="A165" s="221">
        <v>42223</v>
      </c>
      <c r="B165" s="213" t="s">
        <v>439</v>
      </c>
      <c r="C165" s="214" t="s">
        <v>470</v>
      </c>
      <c r="D165" s="213" t="s">
        <v>365</v>
      </c>
      <c r="E165" s="215">
        <v>2314</v>
      </c>
      <c r="F165" s="213" t="s">
        <v>388</v>
      </c>
      <c r="G165" s="215">
        <v>4</v>
      </c>
      <c r="H165" s="213"/>
      <c r="I165" s="215" t="s">
        <v>247</v>
      </c>
      <c r="J165" s="215">
        <v>2</v>
      </c>
      <c r="K165" s="215">
        <v>5</v>
      </c>
      <c r="L165" s="222">
        <v>8</v>
      </c>
    </row>
    <row r="166" spans="1:12" ht="13.5" thickBot="1" x14ac:dyDescent="0.25">
      <c r="A166" s="223">
        <v>42225</v>
      </c>
      <c r="B166" s="210" t="s">
        <v>397</v>
      </c>
      <c r="C166" s="211" t="s">
        <v>471</v>
      </c>
      <c r="D166" s="210" t="s">
        <v>365</v>
      </c>
      <c r="E166" s="212">
        <v>3267</v>
      </c>
      <c r="F166" s="210" t="s">
        <v>388</v>
      </c>
      <c r="G166" s="212">
        <v>4</v>
      </c>
      <c r="H166" s="210" t="s">
        <v>261</v>
      </c>
      <c r="I166" s="212" t="s">
        <v>247</v>
      </c>
      <c r="J166" s="212">
        <v>1</v>
      </c>
      <c r="K166" s="212">
        <v>6</v>
      </c>
      <c r="L166" s="224">
        <v>8</v>
      </c>
    </row>
    <row r="167" spans="1:12" ht="13.5" thickBot="1" x14ac:dyDescent="0.25">
      <c r="A167" s="221">
        <v>42229</v>
      </c>
      <c r="B167" s="213" t="s">
        <v>409</v>
      </c>
      <c r="C167" s="214" t="s">
        <v>472</v>
      </c>
      <c r="D167" s="213" t="s">
        <v>365</v>
      </c>
      <c r="E167" s="215">
        <v>2413</v>
      </c>
      <c r="F167" s="213" t="s">
        <v>388</v>
      </c>
      <c r="G167" s="215">
        <v>4</v>
      </c>
      <c r="H167" s="213" t="s">
        <v>276</v>
      </c>
      <c r="I167" s="215" t="s">
        <v>252</v>
      </c>
      <c r="J167" s="215">
        <v>1</v>
      </c>
      <c r="K167" s="215">
        <v>5</v>
      </c>
      <c r="L167" s="222">
        <v>8</v>
      </c>
    </row>
    <row r="168" spans="1:12" ht="13.5" thickBot="1" x14ac:dyDescent="0.25">
      <c r="A168" s="230">
        <v>42232</v>
      </c>
      <c r="B168" s="231" t="s">
        <v>307</v>
      </c>
      <c r="C168" s="232" t="s">
        <v>473</v>
      </c>
      <c r="D168" s="231" t="s">
        <v>365</v>
      </c>
      <c r="E168" s="233">
        <v>708</v>
      </c>
      <c r="F168" s="231" t="s">
        <v>388</v>
      </c>
      <c r="G168" s="233">
        <v>4</v>
      </c>
      <c r="H168" s="231"/>
      <c r="I168" s="233" t="s">
        <v>238</v>
      </c>
      <c r="J168" s="233">
        <v>0</v>
      </c>
      <c r="K168" s="233">
        <v>1</v>
      </c>
      <c r="L168" s="234">
        <v>8</v>
      </c>
    </row>
    <row r="169" spans="1:12" ht="14.25" thickTop="1" thickBot="1" x14ac:dyDescent="0.25">
      <c r="A169" s="221">
        <v>42234</v>
      </c>
      <c r="B169" s="213" t="s">
        <v>401</v>
      </c>
      <c r="C169" s="214" t="s">
        <v>271</v>
      </c>
      <c r="D169" s="213" t="s">
        <v>365</v>
      </c>
      <c r="E169" s="215">
        <v>1394</v>
      </c>
      <c r="F169" s="213" t="s">
        <v>388</v>
      </c>
      <c r="G169" s="215">
        <v>4</v>
      </c>
      <c r="H169" s="213"/>
      <c r="I169" s="215" t="s">
        <v>238</v>
      </c>
      <c r="J169" s="215">
        <v>1</v>
      </c>
      <c r="K169" s="215">
        <v>1</v>
      </c>
      <c r="L169" s="222">
        <v>7</v>
      </c>
    </row>
    <row r="170" spans="1:12" ht="13.5" thickBot="1" x14ac:dyDescent="0.25">
      <c r="A170" s="223">
        <v>42236</v>
      </c>
      <c r="B170" s="210" t="s">
        <v>372</v>
      </c>
      <c r="C170" s="211" t="s">
        <v>474</v>
      </c>
      <c r="D170" s="210" t="s">
        <v>365</v>
      </c>
      <c r="E170" s="212">
        <v>3082</v>
      </c>
      <c r="F170" s="210" t="s">
        <v>388</v>
      </c>
      <c r="G170" s="212">
        <v>3</v>
      </c>
      <c r="H170" s="210" t="s">
        <v>261</v>
      </c>
      <c r="I170" s="212" t="s">
        <v>238</v>
      </c>
      <c r="J170" s="212">
        <v>1</v>
      </c>
      <c r="K170" s="212">
        <v>7</v>
      </c>
      <c r="L170" s="224">
        <v>8</v>
      </c>
    </row>
    <row r="171" spans="1:12" ht="13.5" thickBot="1" x14ac:dyDescent="0.25">
      <c r="A171" s="225">
        <v>42238</v>
      </c>
      <c r="B171" s="226" t="s">
        <v>401</v>
      </c>
      <c r="C171" s="227" t="s">
        <v>475</v>
      </c>
      <c r="D171" s="226" t="s">
        <v>365</v>
      </c>
      <c r="E171" s="228">
        <v>3329</v>
      </c>
      <c r="F171" s="226" t="s">
        <v>388</v>
      </c>
      <c r="G171" s="228">
        <v>3</v>
      </c>
      <c r="H171" s="226"/>
      <c r="I171" s="228" t="s">
        <v>238</v>
      </c>
      <c r="J171" s="228">
        <v>0</v>
      </c>
      <c r="K171" s="228">
        <v>5</v>
      </c>
      <c r="L171" s="229">
        <v>8</v>
      </c>
    </row>
    <row r="172" spans="1:12" ht="14.25" thickTop="1" thickBot="1" x14ac:dyDescent="0.25">
      <c r="A172" s="221">
        <v>41770</v>
      </c>
      <c r="B172" s="213" t="s">
        <v>372</v>
      </c>
      <c r="C172" s="214" t="s">
        <v>476</v>
      </c>
      <c r="D172" s="213" t="s">
        <v>365</v>
      </c>
      <c r="E172" s="215">
        <v>1451</v>
      </c>
      <c r="F172" s="213" t="s">
        <v>237</v>
      </c>
      <c r="G172" s="215">
        <v>4</v>
      </c>
      <c r="H172" s="213"/>
      <c r="I172" s="215" t="s">
        <v>238</v>
      </c>
      <c r="J172" s="215">
        <v>0</v>
      </c>
      <c r="K172" s="215">
        <v>5</v>
      </c>
      <c r="L172" s="222">
        <v>6</v>
      </c>
    </row>
    <row r="173" spans="1:12" ht="13.5" thickBot="1" x14ac:dyDescent="0.25">
      <c r="A173" s="223">
        <v>41774</v>
      </c>
      <c r="B173" s="210" t="s">
        <v>397</v>
      </c>
      <c r="C173" s="211" t="s">
        <v>477</v>
      </c>
      <c r="D173" s="210" t="s">
        <v>365</v>
      </c>
      <c r="E173" s="212">
        <v>1620</v>
      </c>
      <c r="F173" s="210" t="s">
        <v>374</v>
      </c>
      <c r="G173" s="212">
        <v>4</v>
      </c>
      <c r="H173" s="210" t="s">
        <v>276</v>
      </c>
      <c r="I173" s="212" t="s">
        <v>238</v>
      </c>
      <c r="J173" s="212">
        <v>0</v>
      </c>
      <c r="K173" s="212">
        <v>5</v>
      </c>
      <c r="L173" s="224">
        <v>8</v>
      </c>
    </row>
    <row r="174" spans="1:12" ht="13.5" thickBot="1" x14ac:dyDescent="0.25">
      <c r="A174" s="221">
        <v>41776</v>
      </c>
      <c r="B174" s="213" t="s">
        <v>399</v>
      </c>
      <c r="C174" s="214" t="s">
        <v>478</v>
      </c>
      <c r="D174" s="213" t="s">
        <v>365</v>
      </c>
      <c r="E174" s="215">
        <v>1050</v>
      </c>
      <c r="F174" s="213" t="s">
        <v>237</v>
      </c>
      <c r="G174" s="215">
        <v>4</v>
      </c>
      <c r="H174" s="213"/>
      <c r="I174" s="215" t="s">
        <v>238</v>
      </c>
      <c r="J174" s="215">
        <v>0</v>
      </c>
      <c r="K174" s="215">
        <v>3</v>
      </c>
      <c r="L174" s="222">
        <v>7</v>
      </c>
    </row>
    <row r="175" spans="1:12" ht="13.5" thickBot="1" x14ac:dyDescent="0.25">
      <c r="A175" s="223">
        <v>41779</v>
      </c>
      <c r="B175" s="210" t="s">
        <v>283</v>
      </c>
      <c r="C175" s="211" t="s">
        <v>479</v>
      </c>
      <c r="D175" s="210" t="s">
        <v>365</v>
      </c>
      <c r="E175" s="212">
        <v>1132</v>
      </c>
      <c r="F175" s="210" t="s">
        <v>237</v>
      </c>
      <c r="G175" s="212">
        <v>4</v>
      </c>
      <c r="H175" s="210" t="s">
        <v>261</v>
      </c>
      <c r="I175" s="212" t="s">
        <v>252</v>
      </c>
      <c r="J175" s="212">
        <v>1</v>
      </c>
      <c r="K175" s="212">
        <v>7</v>
      </c>
      <c r="L175" s="224">
        <v>9</v>
      </c>
    </row>
    <row r="176" spans="1:12" ht="13.5" thickBot="1" x14ac:dyDescent="0.25">
      <c r="A176" s="221">
        <v>41784</v>
      </c>
      <c r="B176" s="213" t="s">
        <v>377</v>
      </c>
      <c r="C176" s="214" t="s">
        <v>480</v>
      </c>
      <c r="D176" s="213" t="s">
        <v>365</v>
      </c>
      <c r="E176" s="215">
        <v>2613</v>
      </c>
      <c r="F176" s="213" t="s">
        <v>388</v>
      </c>
      <c r="G176" s="215">
        <v>4</v>
      </c>
      <c r="H176" s="213"/>
      <c r="I176" s="215" t="s">
        <v>238</v>
      </c>
      <c r="J176" s="215">
        <v>0</v>
      </c>
      <c r="K176" s="215">
        <v>6</v>
      </c>
      <c r="L176" s="222">
        <v>8</v>
      </c>
    </row>
    <row r="177" spans="1:12" ht="13.5" thickBot="1" x14ac:dyDescent="0.25">
      <c r="A177" s="223">
        <v>41788</v>
      </c>
      <c r="B177" s="210" t="s">
        <v>421</v>
      </c>
      <c r="C177" s="211" t="s">
        <v>310</v>
      </c>
      <c r="D177" s="210" t="s">
        <v>365</v>
      </c>
      <c r="E177" s="212">
        <v>455</v>
      </c>
      <c r="F177" s="210" t="s">
        <v>388</v>
      </c>
      <c r="G177" s="212">
        <v>4</v>
      </c>
      <c r="H177" s="210"/>
      <c r="I177" s="212" t="s">
        <v>238</v>
      </c>
      <c r="J177" s="212">
        <v>2</v>
      </c>
      <c r="K177" s="212">
        <v>3</v>
      </c>
      <c r="L177" s="224">
        <v>7</v>
      </c>
    </row>
    <row r="178" spans="1:12" ht="13.5" thickBot="1" x14ac:dyDescent="0.25">
      <c r="A178" s="221">
        <v>41791</v>
      </c>
      <c r="B178" s="213" t="s">
        <v>366</v>
      </c>
      <c r="C178" s="214" t="s">
        <v>481</v>
      </c>
      <c r="D178" s="213" t="s">
        <v>365</v>
      </c>
      <c r="E178" s="215">
        <v>1409</v>
      </c>
      <c r="F178" s="213" t="s">
        <v>388</v>
      </c>
      <c r="G178" s="215">
        <v>4</v>
      </c>
      <c r="H178" s="213"/>
      <c r="I178" s="215" t="s">
        <v>238</v>
      </c>
      <c r="J178" s="215">
        <v>0</v>
      </c>
      <c r="K178" s="215">
        <v>3</v>
      </c>
      <c r="L178" s="222">
        <v>8</v>
      </c>
    </row>
    <row r="179" spans="1:12" ht="13.5" thickBot="1" x14ac:dyDescent="0.25">
      <c r="A179" s="223">
        <v>41796</v>
      </c>
      <c r="B179" s="210" t="s">
        <v>382</v>
      </c>
      <c r="C179" s="211" t="s">
        <v>482</v>
      </c>
      <c r="D179" s="210" t="s">
        <v>365</v>
      </c>
      <c r="E179" s="212">
        <v>1362</v>
      </c>
      <c r="F179" s="210" t="s">
        <v>237</v>
      </c>
      <c r="G179" s="212">
        <v>3</v>
      </c>
      <c r="H179" s="210" t="s">
        <v>261</v>
      </c>
      <c r="I179" s="212" t="s">
        <v>238</v>
      </c>
      <c r="J179" s="212">
        <v>0</v>
      </c>
      <c r="K179" s="212">
        <v>5</v>
      </c>
      <c r="L179" s="224">
        <v>7</v>
      </c>
    </row>
    <row r="180" spans="1:12" ht="13.5" thickBot="1" x14ac:dyDescent="0.25">
      <c r="A180" s="221">
        <v>41798</v>
      </c>
      <c r="B180" s="213" t="s">
        <v>416</v>
      </c>
      <c r="C180" s="214" t="s">
        <v>483</v>
      </c>
      <c r="D180" s="213" t="s">
        <v>365</v>
      </c>
      <c r="E180" s="215">
        <v>1435</v>
      </c>
      <c r="F180" s="213" t="s">
        <v>388</v>
      </c>
      <c r="G180" s="215">
        <v>4</v>
      </c>
      <c r="H180" s="213" t="s">
        <v>261</v>
      </c>
      <c r="I180" s="215" t="s">
        <v>238</v>
      </c>
      <c r="J180" s="215">
        <v>1</v>
      </c>
      <c r="K180" s="215">
        <v>3</v>
      </c>
      <c r="L180" s="222">
        <v>7</v>
      </c>
    </row>
    <row r="181" spans="1:12" ht="13.5" thickBot="1" x14ac:dyDescent="0.25">
      <c r="A181" s="223">
        <v>41802</v>
      </c>
      <c r="B181" s="210" t="s">
        <v>393</v>
      </c>
      <c r="C181" s="211" t="s">
        <v>484</v>
      </c>
      <c r="D181" s="210" t="s">
        <v>365</v>
      </c>
      <c r="E181" s="212">
        <v>714</v>
      </c>
      <c r="F181" s="210" t="s">
        <v>388</v>
      </c>
      <c r="G181" s="212">
        <v>2</v>
      </c>
      <c r="H181" s="210"/>
      <c r="I181" s="212" t="s">
        <v>238</v>
      </c>
      <c r="J181" s="212">
        <v>1</v>
      </c>
      <c r="K181" s="212">
        <v>4</v>
      </c>
      <c r="L181" s="224">
        <v>6</v>
      </c>
    </row>
    <row r="182" spans="1:12" ht="13.5" thickBot="1" x14ac:dyDescent="0.25">
      <c r="A182" s="221">
        <v>41805</v>
      </c>
      <c r="B182" s="213" t="s">
        <v>386</v>
      </c>
      <c r="C182" s="214" t="s">
        <v>485</v>
      </c>
      <c r="D182" s="213" t="s">
        <v>365</v>
      </c>
      <c r="E182" s="215">
        <v>1457</v>
      </c>
      <c r="F182" s="213" t="s">
        <v>388</v>
      </c>
      <c r="G182" s="215">
        <v>2</v>
      </c>
      <c r="H182" s="213"/>
      <c r="I182" s="215" t="s">
        <v>247</v>
      </c>
      <c r="J182" s="215">
        <v>0</v>
      </c>
      <c r="K182" s="215">
        <v>4</v>
      </c>
      <c r="L182" s="222">
        <v>8</v>
      </c>
    </row>
    <row r="183" spans="1:12" ht="13.5" thickBot="1" x14ac:dyDescent="0.25">
      <c r="A183" s="223">
        <v>41807</v>
      </c>
      <c r="B183" s="210" t="s">
        <v>307</v>
      </c>
      <c r="C183" s="211" t="s">
        <v>486</v>
      </c>
      <c r="D183" s="210" t="s">
        <v>365</v>
      </c>
      <c r="E183" s="212">
        <v>685</v>
      </c>
      <c r="F183" s="210" t="s">
        <v>388</v>
      </c>
      <c r="G183" s="212">
        <v>2</v>
      </c>
      <c r="H183" s="210"/>
      <c r="I183" s="212" t="s">
        <v>238</v>
      </c>
      <c r="J183" s="212">
        <v>0</v>
      </c>
      <c r="K183" s="212">
        <v>5</v>
      </c>
      <c r="L183" s="224">
        <v>8</v>
      </c>
    </row>
    <row r="184" spans="1:12" ht="13.5" thickBot="1" x14ac:dyDescent="0.25">
      <c r="A184" s="221">
        <v>41816</v>
      </c>
      <c r="B184" s="213" t="s">
        <v>364</v>
      </c>
      <c r="C184" s="214" t="s">
        <v>487</v>
      </c>
      <c r="D184" s="213" t="s">
        <v>365</v>
      </c>
      <c r="E184" s="215">
        <v>1704</v>
      </c>
      <c r="F184" s="213" t="s">
        <v>388</v>
      </c>
      <c r="G184" s="215">
        <v>2</v>
      </c>
      <c r="H184" s="213" t="s">
        <v>276</v>
      </c>
      <c r="I184" s="215" t="s">
        <v>238</v>
      </c>
      <c r="J184" s="215">
        <v>2</v>
      </c>
      <c r="K184" s="215">
        <v>4</v>
      </c>
      <c r="L184" s="222">
        <v>8</v>
      </c>
    </row>
    <row r="185" spans="1:12" ht="13.5" thickBot="1" x14ac:dyDescent="0.25">
      <c r="A185" s="223">
        <v>41819</v>
      </c>
      <c r="B185" s="210" t="s">
        <v>397</v>
      </c>
      <c r="C185" s="211" t="s">
        <v>488</v>
      </c>
      <c r="D185" s="210" t="s">
        <v>365</v>
      </c>
      <c r="E185" s="212">
        <v>1971</v>
      </c>
      <c r="F185" s="210" t="s">
        <v>388</v>
      </c>
      <c r="G185" s="212">
        <v>2</v>
      </c>
      <c r="H185" s="210" t="s">
        <v>261</v>
      </c>
      <c r="I185" s="212" t="s">
        <v>247</v>
      </c>
      <c r="J185" s="212">
        <v>0</v>
      </c>
      <c r="K185" s="212">
        <v>5</v>
      </c>
      <c r="L185" s="224">
        <v>7</v>
      </c>
    </row>
    <row r="186" spans="1:12" ht="13.5" thickBot="1" x14ac:dyDescent="0.25">
      <c r="A186" s="221">
        <v>41821</v>
      </c>
      <c r="B186" s="213" t="s">
        <v>409</v>
      </c>
      <c r="C186" s="214" t="s">
        <v>489</v>
      </c>
      <c r="D186" s="213" t="s">
        <v>365</v>
      </c>
      <c r="E186" s="215">
        <v>723</v>
      </c>
      <c r="F186" s="213" t="s">
        <v>388</v>
      </c>
      <c r="G186" s="215">
        <v>1</v>
      </c>
      <c r="H186" s="213"/>
      <c r="I186" s="215" t="s">
        <v>238</v>
      </c>
      <c r="J186" s="215">
        <v>1</v>
      </c>
      <c r="K186" s="215">
        <v>5</v>
      </c>
      <c r="L186" s="222">
        <v>8</v>
      </c>
    </row>
    <row r="187" spans="1:12" ht="13.5" thickBot="1" x14ac:dyDescent="0.25">
      <c r="A187" s="223">
        <v>41825</v>
      </c>
      <c r="B187" s="210" t="s">
        <v>283</v>
      </c>
      <c r="C187" s="211" t="s">
        <v>490</v>
      </c>
      <c r="D187" s="210" t="s">
        <v>365</v>
      </c>
      <c r="E187" s="212">
        <v>1811</v>
      </c>
      <c r="F187" s="210" t="s">
        <v>388</v>
      </c>
      <c r="G187" s="212">
        <v>1</v>
      </c>
      <c r="H187" s="210"/>
      <c r="I187" s="212" t="s">
        <v>238</v>
      </c>
      <c r="J187" s="212">
        <v>0</v>
      </c>
      <c r="K187" s="212">
        <v>3</v>
      </c>
      <c r="L187" s="224">
        <v>6</v>
      </c>
    </row>
    <row r="188" spans="1:12" ht="13.5" thickBot="1" x14ac:dyDescent="0.25">
      <c r="A188" s="221">
        <v>41830</v>
      </c>
      <c r="B188" s="213" t="s">
        <v>421</v>
      </c>
      <c r="C188" s="214" t="s">
        <v>481</v>
      </c>
      <c r="D188" s="213" t="s">
        <v>365</v>
      </c>
      <c r="E188" s="215">
        <v>947</v>
      </c>
      <c r="F188" s="213" t="s">
        <v>388</v>
      </c>
      <c r="G188" s="215">
        <v>1</v>
      </c>
      <c r="H188" s="213"/>
      <c r="I188" s="215" t="s">
        <v>238</v>
      </c>
      <c r="J188" s="215">
        <v>1</v>
      </c>
      <c r="K188" s="215">
        <v>4</v>
      </c>
      <c r="L188" s="222">
        <v>6</v>
      </c>
    </row>
    <row r="189" spans="1:12" ht="13.5" thickBot="1" x14ac:dyDescent="0.25">
      <c r="A189" s="223">
        <v>41832</v>
      </c>
      <c r="B189" s="210" t="s">
        <v>368</v>
      </c>
      <c r="C189" s="211" t="s">
        <v>491</v>
      </c>
      <c r="D189" s="210" t="s">
        <v>365</v>
      </c>
      <c r="E189" s="212">
        <v>1142</v>
      </c>
      <c r="F189" s="210" t="s">
        <v>388</v>
      </c>
      <c r="G189" s="212">
        <v>1</v>
      </c>
      <c r="H189" s="210"/>
      <c r="I189" s="212" t="s">
        <v>238</v>
      </c>
      <c r="J189" s="212">
        <v>0</v>
      </c>
      <c r="K189" s="212">
        <v>5</v>
      </c>
      <c r="L189" s="224">
        <v>8</v>
      </c>
    </row>
    <row r="190" spans="1:12" ht="13.5" thickBot="1" x14ac:dyDescent="0.25">
      <c r="A190" s="221">
        <v>41835</v>
      </c>
      <c r="B190" s="213" t="s">
        <v>375</v>
      </c>
      <c r="C190" s="214" t="s">
        <v>492</v>
      </c>
      <c r="D190" s="213" t="s">
        <v>365</v>
      </c>
      <c r="E190" s="215">
        <v>1373</v>
      </c>
      <c r="F190" s="213" t="s">
        <v>388</v>
      </c>
      <c r="G190" s="215">
        <v>3</v>
      </c>
      <c r="H190" s="213" t="s">
        <v>261</v>
      </c>
      <c r="I190" s="215" t="s">
        <v>238</v>
      </c>
      <c r="J190" s="215">
        <v>0</v>
      </c>
      <c r="K190" s="215">
        <v>4</v>
      </c>
      <c r="L190" s="222">
        <v>7</v>
      </c>
    </row>
    <row r="191" spans="1:12" ht="13.5" thickBot="1" x14ac:dyDescent="0.25">
      <c r="A191" s="223">
        <v>41837</v>
      </c>
      <c r="B191" s="210" t="s">
        <v>439</v>
      </c>
      <c r="C191" s="211" t="s">
        <v>493</v>
      </c>
      <c r="D191" s="210" t="s">
        <v>365</v>
      </c>
      <c r="E191" s="212">
        <v>1885</v>
      </c>
      <c r="F191" s="210" t="s">
        <v>388</v>
      </c>
      <c r="G191" s="212">
        <v>6</v>
      </c>
      <c r="H191" s="210"/>
      <c r="I191" s="212" t="s">
        <v>238</v>
      </c>
      <c r="J191" s="212">
        <v>0</v>
      </c>
      <c r="K191" s="212">
        <v>3</v>
      </c>
      <c r="L191" s="224">
        <v>6</v>
      </c>
    </row>
    <row r="192" spans="1:12" ht="13.5" thickBot="1" x14ac:dyDescent="0.25">
      <c r="A192" s="221">
        <v>41842</v>
      </c>
      <c r="B192" s="213" t="s">
        <v>366</v>
      </c>
      <c r="C192" s="214" t="s">
        <v>494</v>
      </c>
      <c r="D192" s="213" t="s">
        <v>365</v>
      </c>
      <c r="E192" s="215">
        <v>1236</v>
      </c>
      <c r="F192" s="213" t="s">
        <v>388</v>
      </c>
      <c r="G192" s="215">
        <v>2</v>
      </c>
      <c r="H192" s="213"/>
      <c r="I192" s="215" t="s">
        <v>252</v>
      </c>
      <c r="J192" s="215">
        <v>3</v>
      </c>
      <c r="K192" s="215">
        <v>5</v>
      </c>
      <c r="L192" s="222">
        <v>7</v>
      </c>
    </row>
    <row r="193" spans="1:12" ht="13.5" thickBot="1" x14ac:dyDescent="0.25">
      <c r="A193" s="223">
        <v>41844</v>
      </c>
      <c r="B193" s="210" t="s">
        <v>307</v>
      </c>
      <c r="C193" s="211" t="s">
        <v>495</v>
      </c>
      <c r="D193" s="210" t="s">
        <v>365</v>
      </c>
      <c r="E193" s="212">
        <v>1109</v>
      </c>
      <c r="F193" s="210" t="s">
        <v>388</v>
      </c>
      <c r="G193" s="212">
        <v>2</v>
      </c>
      <c r="H193" s="210" t="s">
        <v>261</v>
      </c>
      <c r="I193" s="212" t="s">
        <v>496</v>
      </c>
      <c r="J193" s="212">
        <v>1</v>
      </c>
      <c r="K193" s="212">
        <v>9</v>
      </c>
      <c r="L193" s="224">
        <v>7</v>
      </c>
    </row>
    <row r="194" spans="1:12" ht="13.5" thickBot="1" x14ac:dyDescent="0.25">
      <c r="A194" s="221">
        <v>41847</v>
      </c>
      <c r="B194" s="213" t="s">
        <v>370</v>
      </c>
      <c r="C194" s="214" t="s">
        <v>497</v>
      </c>
      <c r="D194" s="213" t="s">
        <v>365</v>
      </c>
      <c r="E194" s="215">
        <v>1940</v>
      </c>
      <c r="F194" s="213" t="s">
        <v>388</v>
      </c>
      <c r="G194" s="215">
        <v>7</v>
      </c>
      <c r="H194" s="213"/>
      <c r="I194" s="215" t="s">
        <v>238</v>
      </c>
      <c r="J194" s="215">
        <v>0</v>
      </c>
      <c r="K194" s="215">
        <v>1</v>
      </c>
      <c r="L194" s="222">
        <v>5</v>
      </c>
    </row>
    <row r="195" spans="1:12" ht="13.5" thickBot="1" x14ac:dyDescent="0.25">
      <c r="A195" s="223">
        <v>41849</v>
      </c>
      <c r="B195" s="210" t="s">
        <v>407</v>
      </c>
      <c r="C195" s="211" t="s">
        <v>498</v>
      </c>
      <c r="D195" s="210" t="s">
        <v>365</v>
      </c>
      <c r="E195" s="212">
        <v>1311</v>
      </c>
      <c r="F195" s="210" t="s">
        <v>388</v>
      </c>
      <c r="G195" s="212">
        <v>2</v>
      </c>
      <c r="H195" s="210"/>
      <c r="I195" s="212" t="s">
        <v>238</v>
      </c>
      <c r="J195" s="212">
        <v>0</v>
      </c>
      <c r="K195" s="212">
        <v>2</v>
      </c>
      <c r="L195" s="224">
        <v>8</v>
      </c>
    </row>
    <row r="196" spans="1:12" ht="13.5" thickBot="1" x14ac:dyDescent="0.25">
      <c r="A196" s="221">
        <v>41851</v>
      </c>
      <c r="B196" s="213" t="s">
        <v>409</v>
      </c>
      <c r="C196" s="214" t="s">
        <v>499</v>
      </c>
      <c r="D196" s="213" t="s">
        <v>365</v>
      </c>
      <c r="E196" s="215">
        <v>1113</v>
      </c>
      <c r="F196" s="213" t="s">
        <v>388</v>
      </c>
      <c r="G196" s="215">
        <v>2</v>
      </c>
      <c r="H196" s="213" t="s">
        <v>261</v>
      </c>
      <c r="I196" s="215" t="s">
        <v>238</v>
      </c>
      <c r="J196" s="215">
        <v>0</v>
      </c>
      <c r="K196" s="215">
        <v>7</v>
      </c>
      <c r="L196" s="222">
        <v>8</v>
      </c>
    </row>
    <row r="197" spans="1:12" ht="13.5" thickBot="1" x14ac:dyDescent="0.25">
      <c r="A197" s="223">
        <v>41854</v>
      </c>
      <c r="B197" s="210" t="s">
        <v>439</v>
      </c>
      <c r="C197" s="211" t="s">
        <v>500</v>
      </c>
      <c r="D197" s="210" t="s">
        <v>365</v>
      </c>
      <c r="E197" s="212">
        <v>1102</v>
      </c>
      <c r="F197" s="210" t="s">
        <v>388</v>
      </c>
      <c r="G197" s="212">
        <v>3</v>
      </c>
      <c r="H197" s="210" t="s">
        <v>261</v>
      </c>
      <c r="I197" s="212" t="s">
        <v>238</v>
      </c>
      <c r="J197" s="212">
        <v>0</v>
      </c>
      <c r="K197" s="212">
        <v>6</v>
      </c>
      <c r="L197" s="224">
        <v>8</v>
      </c>
    </row>
    <row r="198" spans="1:12" ht="13.5" thickBot="1" x14ac:dyDescent="0.25">
      <c r="A198" s="221">
        <v>41856</v>
      </c>
      <c r="B198" s="213" t="s">
        <v>395</v>
      </c>
      <c r="C198" s="214" t="s">
        <v>501</v>
      </c>
      <c r="D198" s="213" t="s">
        <v>365</v>
      </c>
      <c r="E198" s="215">
        <v>1784</v>
      </c>
      <c r="F198" s="213" t="s">
        <v>388</v>
      </c>
      <c r="G198" s="215">
        <v>2</v>
      </c>
      <c r="H198" s="213" t="s">
        <v>276</v>
      </c>
      <c r="I198" s="215" t="s">
        <v>238</v>
      </c>
      <c r="J198" s="215">
        <v>0</v>
      </c>
      <c r="K198" s="215">
        <v>4</v>
      </c>
      <c r="L198" s="222">
        <v>6</v>
      </c>
    </row>
    <row r="199" spans="1:12" ht="13.5" thickBot="1" x14ac:dyDescent="0.25">
      <c r="A199" s="223">
        <v>41858</v>
      </c>
      <c r="B199" s="210" t="s">
        <v>446</v>
      </c>
      <c r="C199" s="211" t="s">
        <v>502</v>
      </c>
      <c r="D199" s="210" t="s">
        <v>365</v>
      </c>
      <c r="E199" s="212">
        <v>813</v>
      </c>
      <c r="F199" s="210" t="s">
        <v>388</v>
      </c>
      <c r="G199" s="212">
        <v>2</v>
      </c>
      <c r="H199" s="210"/>
      <c r="I199" s="212" t="s">
        <v>238</v>
      </c>
      <c r="J199" s="212">
        <v>1</v>
      </c>
      <c r="K199" s="212">
        <v>4</v>
      </c>
      <c r="L199" s="224">
        <v>7</v>
      </c>
    </row>
    <row r="200" spans="1:12" ht="13.5" thickBot="1" x14ac:dyDescent="0.25">
      <c r="A200" s="221">
        <v>41861</v>
      </c>
      <c r="B200" s="213" t="s">
        <v>364</v>
      </c>
      <c r="C200" s="214" t="s">
        <v>503</v>
      </c>
      <c r="D200" s="213" t="s">
        <v>365</v>
      </c>
      <c r="E200" s="215">
        <v>1863</v>
      </c>
      <c r="F200" s="213" t="s">
        <v>388</v>
      </c>
      <c r="G200" s="215">
        <v>2</v>
      </c>
      <c r="H200" s="213"/>
      <c r="I200" s="215" t="s">
        <v>238</v>
      </c>
      <c r="J200" s="215">
        <v>2</v>
      </c>
      <c r="K200" s="215">
        <v>2</v>
      </c>
      <c r="L200" s="222">
        <v>8</v>
      </c>
    </row>
    <row r="201" spans="1:12" ht="13.5" thickBot="1" x14ac:dyDescent="0.25">
      <c r="A201" s="230">
        <v>41865</v>
      </c>
      <c r="B201" s="231" t="s">
        <v>401</v>
      </c>
      <c r="C201" s="232" t="s">
        <v>504</v>
      </c>
      <c r="D201" s="231" t="s">
        <v>365</v>
      </c>
      <c r="E201" s="233">
        <v>912</v>
      </c>
      <c r="F201" s="231" t="s">
        <v>388</v>
      </c>
      <c r="G201" s="233">
        <v>6</v>
      </c>
      <c r="H201" s="231"/>
      <c r="I201" s="233" t="s">
        <v>238</v>
      </c>
      <c r="J201" s="233">
        <v>0</v>
      </c>
      <c r="K201" s="233">
        <v>4</v>
      </c>
      <c r="L201" s="234">
        <v>8</v>
      </c>
    </row>
    <row r="202" spans="1:12" ht="14.25" thickTop="1" thickBot="1" x14ac:dyDescent="0.25">
      <c r="A202" s="221">
        <v>41047</v>
      </c>
      <c r="B202" s="213" t="s">
        <v>506</v>
      </c>
      <c r="C202" s="214" t="s">
        <v>495</v>
      </c>
      <c r="D202" s="213" t="s">
        <v>505</v>
      </c>
      <c r="E202" s="215">
        <v>1808</v>
      </c>
      <c r="F202" s="213"/>
      <c r="G202" s="215">
        <v>11</v>
      </c>
      <c r="H202" s="213"/>
      <c r="I202" s="215" t="s">
        <v>238</v>
      </c>
      <c r="J202" s="215">
        <v>0</v>
      </c>
      <c r="K202" s="215">
        <v>2</v>
      </c>
      <c r="L202" s="222">
        <v>3</v>
      </c>
    </row>
    <row r="203" spans="1:12" ht="13.5" thickBot="1" x14ac:dyDescent="0.25">
      <c r="A203" s="223">
        <v>41074</v>
      </c>
      <c r="B203" s="210" t="s">
        <v>397</v>
      </c>
      <c r="C203" s="211" t="s">
        <v>507</v>
      </c>
      <c r="D203" s="210" t="s">
        <v>505</v>
      </c>
      <c r="E203" s="212">
        <v>2108</v>
      </c>
      <c r="F203" s="210" t="s">
        <v>292</v>
      </c>
      <c r="G203" s="212">
        <v>9</v>
      </c>
      <c r="H203" s="210"/>
      <c r="I203" s="212" t="s">
        <v>467</v>
      </c>
      <c r="J203" s="212">
        <v>1</v>
      </c>
      <c r="K203" s="212">
        <v>5</v>
      </c>
      <c r="L203" s="224">
        <v>5</v>
      </c>
    </row>
    <row r="204" spans="1:12" ht="13.5" thickBot="1" x14ac:dyDescent="0.25">
      <c r="A204" s="225">
        <v>41091</v>
      </c>
      <c r="B204" s="226" t="s">
        <v>508</v>
      </c>
      <c r="C204" s="227" t="s">
        <v>509</v>
      </c>
      <c r="D204" s="226" t="s">
        <v>505</v>
      </c>
      <c r="E204" s="228">
        <v>1810</v>
      </c>
      <c r="F204" s="226"/>
      <c r="G204" s="228">
        <v>11</v>
      </c>
      <c r="H204" s="226"/>
      <c r="I204" s="228" t="s">
        <v>238</v>
      </c>
      <c r="J204" s="228">
        <v>0</v>
      </c>
      <c r="K204" s="228">
        <v>1</v>
      </c>
      <c r="L204" s="229">
        <v>4</v>
      </c>
    </row>
    <row r="205" spans="1:12" ht="14.25" thickTop="1" thickBot="1" x14ac:dyDescent="0.25">
      <c r="A205" s="223">
        <v>40360</v>
      </c>
      <c r="B205" s="210" t="s">
        <v>510</v>
      </c>
      <c r="C205" s="211" t="s">
        <v>511</v>
      </c>
      <c r="D205" s="210" t="s">
        <v>505</v>
      </c>
      <c r="E205" s="212">
        <v>2526</v>
      </c>
      <c r="F205" s="210"/>
      <c r="G205" s="212">
        <v>11</v>
      </c>
      <c r="H205" s="210"/>
      <c r="I205" s="212" t="s">
        <v>238</v>
      </c>
      <c r="J205" s="212">
        <v>0</v>
      </c>
      <c r="K205" s="212">
        <v>0</v>
      </c>
      <c r="L205" s="224">
        <v>6</v>
      </c>
    </row>
    <row r="206" spans="1:12" ht="13.5" thickBot="1" x14ac:dyDescent="0.25">
      <c r="A206" s="221">
        <v>40365</v>
      </c>
      <c r="B206" s="213" t="s">
        <v>512</v>
      </c>
      <c r="C206" s="214" t="s">
        <v>513</v>
      </c>
      <c r="D206" s="213" t="s">
        <v>505</v>
      </c>
      <c r="E206" s="215">
        <v>1110</v>
      </c>
      <c r="F206" s="213"/>
      <c r="G206" s="215">
        <v>11</v>
      </c>
      <c r="H206" s="213"/>
      <c r="I206" s="215" t="s">
        <v>238</v>
      </c>
      <c r="J206" s="215">
        <v>0</v>
      </c>
      <c r="K206" s="215">
        <v>2</v>
      </c>
      <c r="L206" s="222">
        <v>5</v>
      </c>
    </row>
    <row r="207" spans="1:12" ht="13.5" thickBot="1" x14ac:dyDescent="0.25">
      <c r="A207" s="223">
        <v>40367</v>
      </c>
      <c r="B207" s="210" t="s">
        <v>514</v>
      </c>
      <c r="C207" s="211" t="s">
        <v>515</v>
      </c>
      <c r="D207" s="210" t="s">
        <v>505</v>
      </c>
      <c r="E207" s="212">
        <v>2416</v>
      </c>
      <c r="F207" s="210"/>
      <c r="G207" s="212">
        <v>11</v>
      </c>
      <c r="H207" s="210"/>
      <c r="I207" s="212" t="s">
        <v>238</v>
      </c>
      <c r="J207" s="212">
        <v>2</v>
      </c>
      <c r="K207" s="212">
        <v>2</v>
      </c>
      <c r="L207" s="224">
        <v>6</v>
      </c>
    </row>
    <row r="208" spans="1:12" ht="13.5" thickBot="1" x14ac:dyDescent="0.25">
      <c r="A208" s="225">
        <v>40370</v>
      </c>
      <c r="B208" s="226" t="s">
        <v>516</v>
      </c>
      <c r="C208" s="227" t="s">
        <v>517</v>
      </c>
      <c r="D208" s="226" t="s">
        <v>505</v>
      </c>
      <c r="E208" s="228">
        <v>3069</v>
      </c>
      <c r="F208" s="226"/>
      <c r="G208" s="228">
        <v>11</v>
      </c>
      <c r="H208" s="226"/>
      <c r="I208" s="228" t="s">
        <v>238</v>
      </c>
      <c r="J208" s="228">
        <v>0</v>
      </c>
      <c r="K208" s="228">
        <v>0</v>
      </c>
      <c r="L208" s="229">
        <v>5</v>
      </c>
    </row>
    <row r="209" spans="5:5" ht="13.5" thickTop="1" x14ac:dyDescent="0.2">
      <c r="E209">
        <f>MAX(E1:E208)</f>
        <v>3329</v>
      </c>
    </row>
  </sheetData>
  <hyperlinks>
    <hyperlink ref="C1" r:id="rId1" display="http://www.pesiksenmaailma.fi/index.php/component/tilastot/?view=ottelu&amp;otteluid=35418"/>
    <hyperlink ref="C2" r:id="rId2" display="http://www.pesiksenmaailma.fi/index.php/component/tilastot/?view=ottelu&amp;otteluid=35426"/>
    <hyperlink ref="C3" r:id="rId3" display="http://www.pesiksenmaailma.fi/index.php/component/tilastot/?view=ottelu&amp;otteluid=35445"/>
    <hyperlink ref="C4" r:id="rId4" display="http://www.pesiksenmaailma.fi/index.php/component/tilastot/?view=ottelu&amp;otteluid=35459"/>
    <hyperlink ref="C5" r:id="rId5" display="http://www.pesiksenmaailma.fi/index.php/component/tilastot/?view=ottelu&amp;otteluid=35471"/>
    <hyperlink ref="C6" r:id="rId6" display="http://www.pesiksenmaailma.fi/index.php/component/tilastot/?view=ottelu&amp;otteluid=35483"/>
    <hyperlink ref="C7" r:id="rId7" display="http://www.pesiksenmaailma.fi/index.php/component/tilastot/?view=ottelu&amp;otteluid=35503"/>
    <hyperlink ref="C8" r:id="rId8" display="http://www.pesiksenmaailma.fi/index.php/component/tilastot/?view=ottelu&amp;otteluid=35514"/>
    <hyperlink ref="C9" r:id="rId9" display="http://www.pesiksenmaailma.fi/index.php/component/tilastot/?view=ottelu&amp;otteluid=35535"/>
    <hyperlink ref="C10" r:id="rId10" display="http://www.pesiksenmaailma.fi/index.php/component/tilastot/?view=ottelu&amp;otteluid=35545"/>
    <hyperlink ref="C11" r:id="rId11" display="http://www.pesiksenmaailma.fi/index.php/component/tilastot/?view=ottelu&amp;otteluid=35558"/>
    <hyperlink ref="C12" r:id="rId12" display="http://www.pesiksenmaailma.fi/index.php/component/tilastot/?view=ottelu&amp;otteluid=35571"/>
    <hyperlink ref="C13" r:id="rId13" display="http://www.pesiksenmaailma.fi/index.php/component/tilastot/?view=ottelu&amp;otteluid=35580"/>
    <hyperlink ref="C14" r:id="rId14" display="http://www.pesiksenmaailma.fi/index.php/component/tilastot/?view=ottelu&amp;otteluid=35594"/>
    <hyperlink ref="C15" r:id="rId15" display="http://www.pesiksenmaailma.fi/index.php/component/tilastot/?view=ottelu&amp;otteluid=35606"/>
    <hyperlink ref="C16" r:id="rId16" display="http://www.pesiksenmaailma.fi/index.php/component/tilastot/?view=ottelu&amp;otteluid=35614"/>
    <hyperlink ref="C17" r:id="rId17" display="http://www.pesiksenmaailma.fi/index.php/component/tilastot/?view=ottelu&amp;otteluid=35631"/>
    <hyperlink ref="C18" r:id="rId18" display="http://www.pesiksenmaailma.fi/index.php/component/tilastot/?view=ottelu&amp;otteluid=35645"/>
    <hyperlink ref="C19" r:id="rId19" display="http://www.pesiksenmaailma.fi/index.php/component/tilastot/?view=ottelu&amp;otteluid=35666"/>
    <hyperlink ref="C20" r:id="rId20" display="http://www.pesiksenmaailma.fi/index.php/component/tilastot/?view=ottelu&amp;otteluid=35675"/>
    <hyperlink ref="C21" r:id="rId21" display="http://www.pesiksenmaailma.fi/index.php/component/tilastot/?view=ottelu&amp;otteluid=35709"/>
    <hyperlink ref="C22" r:id="rId22" display="http://www.pesiksenmaailma.fi/index.php/component/tilastot/?view=ottelu&amp;otteluid=35721"/>
    <hyperlink ref="C23" r:id="rId23" display="http://www.pesiksenmaailma.fi/index.php/component/tilastot/?view=ottelu&amp;otteluid=35731"/>
    <hyperlink ref="C24" r:id="rId24" display="http://www.pesiksenmaailma.fi/index.php/component/tilastot/?view=ottelu&amp;otteluid=35738"/>
    <hyperlink ref="C25" r:id="rId25" display="http://www.pesiksenmaailma.fi/index.php/component/tilastot/?view=ottelu&amp;otteluid=33393"/>
    <hyperlink ref="C26" r:id="rId26" display="http://www.pesiksenmaailma.fi/index.php/component/tilastot/?view=ottelu&amp;otteluid=33407"/>
    <hyperlink ref="C27" r:id="rId27" display="http://www.pesiksenmaailma.fi/index.php/component/tilastot/?view=ottelu&amp;otteluid=33424"/>
    <hyperlink ref="C28" r:id="rId28" display="http://www.pesiksenmaailma.fi/index.php/component/tilastot/?view=ottelu&amp;otteluid=33427"/>
    <hyperlink ref="C29" r:id="rId29" display="http://www.pesiksenmaailma.fi/index.php/component/tilastot/?view=ottelu&amp;otteluid=33463"/>
    <hyperlink ref="C30" r:id="rId30" display="http://www.pesiksenmaailma.fi/index.php/component/tilastot/?view=ottelu&amp;otteluid=33476"/>
    <hyperlink ref="C31" r:id="rId31" display="http://www.pesiksenmaailma.fi/index.php/component/tilastot/?view=ottelu&amp;otteluid=33495"/>
    <hyperlink ref="C32" r:id="rId32" display="http://www.pesiksenmaailma.fi/index.php/component/tilastot/?view=ottelu&amp;otteluid=33509"/>
    <hyperlink ref="C33" r:id="rId33" display="http://www.pesiksenmaailma.fi/index.php/component/tilastot/?view=ottelu&amp;otteluid=33527"/>
    <hyperlink ref="C34" r:id="rId34" display="http://www.pesiksenmaailma.fi/index.php/component/tilastot/?view=ottelu&amp;otteluid=33548"/>
    <hyperlink ref="C35" r:id="rId35" display="http://www.pesiksenmaailma.fi/index.php/component/tilastot/?view=ottelu&amp;otteluid=33571"/>
    <hyperlink ref="C36" r:id="rId36" display="http://www.pesiksenmaailma.fi/index.php/component/tilastot/?view=ottelu&amp;otteluid=33586"/>
    <hyperlink ref="C37" r:id="rId37" display="http://www.pesiksenmaailma.fi/index.php/component/tilastot/?view=ottelu&amp;otteluid=33599"/>
    <hyperlink ref="C38" r:id="rId38" display="http://www.pesiksenmaailma.fi/index.php/component/tilastot/?view=ottelu&amp;otteluid=33614"/>
    <hyperlink ref="C39" r:id="rId39" display="http://www.pesiksenmaailma.fi/index.php/component/tilastot/?view=ottelu&amp;otteluid=33628"/>
    <hyperlink ref="C40" r:id="rId40" display="http://www.pesiksenmaailma.fi/index.php/component/tilastot/?view=ottelu&amp;otteluid=33645"/>
    <hyperlink ref="C41" r:id="rId41" display="http://www.pesiksenmaailma.fi/index.php/component/tilastot/?view=ottelu&amp;otteluid=33670"/>
    <hyperlink ref="C42" r:id="rId42" display="http://www.pesiksenmaailma.fi/index.php/component/tilastot/?view=ottelu&amp;otteluid=33677"/>
    <hyperlink ref="C43" r:id="rId43" display="http://www.pesiksenmaailma.fi/index.php/component/tilastot/?view=ottelu&amp;otteluid=33694"/>
    <hyperlink ref="C44" r:id="rId44" display="http://www.pesiksenmaailma.fi/index.php/component/tilastot/?view=ottelu&amp;otteluid=33708"/>
    <hyperlink ref="C45" r:id="rId45" display="http://www.pesiksenmaailma.fi/index.php/component/tilastot/?view=ottelu&amp;otteluid=33731"/>
    <hyperlink ref="C46" r:id="rId46" display="http://www.pesiksenmaailma.fi/index.php/component/tilastot/?view=ottelu&amp;otteluid=33749"/>
    <hyperlink ref="C47" r:id="rId47" display="http://www.pesiksenmaailma.fi/index.php/component/tilastot/?view=ottelu&amp;otteluid=33760"/>
    <hyperlink ref="C48" r:id="rId48" display="http://www.pesiksenmaailma.fi/index.php/component/tilastot/?view=ottelu&amp;otteluid=33774"/>
    <hyperlink ref="C49" r:id="rId49" display="http://www.pesiksenmaailma.fi/index.php/component/tilastot/?view=ottelu&amp;otteluid=33785"/>
    <hyperlink ref="C50" r:id="rId50" display="http://www.pesiksenmaailma.fi/index.php/component/tilastot/?view=ottelu&amp;otteluid=33806"/>
    <hyperlink ref="C51" r:id="rId51" display="http://www.pesiksenmaailma.fi/index.php/component/tilastot/?view=ottelu&amp;otteluid=33822"/>
    <hyperlink ref="C52" r:id="rId52" display="http://www.pesiksenmaailma.fi/index.php/component/tilastot/?view=ottelu&amp;otteluid=33829"/>
    <hyperlink ref="C53" r:id="rId53" display="http://www.pesiksenmaailma.fi/index.php/component/tilastot/?view=ottelu&amp;otteluid=33869"/>
    <hyperlink ref="C54" r:id="rId54" display="http://www.pesiksenmaailma.fi/index.php/component/tilastot/?view=ottelu&amp;otteluid=33876"/>
    <hyperlink ref="C55" r:id="rId55" display="http://www.pesiksenmaailma.fi/index.php/component/tilastot/?view=ottelu&amp;otteluid=31388"/>
    <hyperlink ref="C56" r:id="rId56" display="http://www.pesiksenmaailma.fi/index.php/component/tilastot/?view=ottelu&amp;otteluid=31405"/>
    <hyperlink ref="C57" r:id="rId57" display="http://www.pesiksenmaailma.fi/index.php/component/tilastot/?view=ottelu&amp;otteluid=31416"/>
    <hyperlink ref="C58" r:id="rId58" display="http://www.pesiksenmaailma.fi/index.php/component/tilastot/?view=ottelu&amp;otteluid=31441"/>
    <hyperlink ref="C59" r:id="rId59" display="http://www.pesiksenmaailma.fi/index.php/component/tilastot/?view=ottelu&amp;otteluid=31469"/>
    <hyperlink ref="C60" r:id="rId60" display="http://www.pesiksenmaailma.fi/index.php/component/tilastot/?view=ottelu&amp;otteluid=31474"/>
    <hyperlink ref="C61" r:id="rId61" display="http://www.pesiksenmaailma.fi/index.php/component/tilastot/?view=ottelu&amp;otteluid=31491"/>
    <hyperlink ref="C62" r:id="rId62" display="http://www.pesiksenmaailma.fi/index.php/component/tilastot/?view=ottelu&amp;otteluid=31498"/>
    <hyperlink ref="C63" r:id="rId63" display="http://www.pesiksenmaailma.fi/index.php/component/tilastot/?view=ottelu&amp;otteluid=31509"/>
    <hyperlink ref="C64" r:id="rId64" display="http://www.pesiksenmaailma.fi/index.php/component/tilastot/?view=ottelu&amp;otteluid=31513"/>
    <hyperlink ref="C65" r:id="rId65" display="http://www.pesiksenmaailma.fi/index.php/component/tilastot/?view=ottelu&amp;otteluid=31527"/>
    <hyperlink ref="C66" r:id="rId66" display="http://www.pesiksenmaailma.fi/index.php/component/tilastot/?view=ottelu&amp;otteluid=31548"/>
    <hyperlink ref="C67" r:id="rId67" display="http://www.pesiksenmaailma.fi/index.php/component/tilastot/?view=ottelu&amp;otteluid=31568"/>
    <hyperlink ref="C68" r:id="rId68" display="http://www.pesiksenmaailma.fi/index.php/component/tilastot/?view=ottelu&amp;otteluid=31585"/>
    <hyperlink ref="C69" r:id="rId69" display="http://www.pesiksenmaailma.fi/index.php/component/tilastot/?view=ottelu&amp;otteluid=31602"/>
    <hyperlink ref="C70" r:id="rId70" display="http://www.pesiksenmaailma.fi/index.php/component/tilastot/?view=ottelu&amp;otteluid=31620"/>
    <hyperlink ref="C71" r:id="rId71" display="http://www.pesiksenmaailma.fi/index.php/component/tilastot/?view=ottelu&amp;otteluid=31627"/>
    <hyperlink ref="C72" r:id="rId72" display="http://www.pesiksenmaailma.fi/index.php/component/tilastot/?view=ottelu&amp;otteluid=31650"/>
    <hyperlink ref="C73" r:id="rId73" display="http://www.pesiksenmaailma.fi/index.php/component/tilastot/?view=ottelu&amp;otteluid=31668"/>
    <hyperlink ref="C74" r:id="rId74" display="http://www.pesiksenmaailma.fi/index.php/component/tilastot/?view=ottelu&amp;otteluid=31679"/>
    <hyperlink ref="C75" r:id="rId75" display="http://www.pesiksenmaailma.fi/index.php/component/tilastot/?view=ottelu&amp;otteluid=31698"/>
    <hyperlink ref="C76" r:id="rId76" display="http://www.pesiksenmaailma.fi/index.php/component/tilastot/?view=ottelu&amp;otteluid=31714"/>
    <hyperlink ref="C77" r:id="rId77" display="http://www.pesiksenmaailma.fi/index.php/component/tilastot/?view=ottelu&amp;otteluid=31722"/>
    <hyperlink ref="C78" r:id="rId78" display="http://www.pesiksenmaailma.fi/index.php/component/tilastot/?view=ottelu&amp;otteluid=31739"/>
    <hyperlink ref="C79" r:id="rId79" display="http://www.pesiksenmaailma.fi/index.php/component/tilastot/?view=ottelu&amp;otteluid=31758"/>
    <hyperlink ref="C80" r:id="rId80" display="http://www.pesiksenmaailma.fi/index.php/component/tilastot/?view=ottelu&amp;otteluid=31772"/>
    <hyperlink ref="C81" r:id="rId81" display="http://www.pesiksenmaailma.fi/index.php/component/tilastot/?view=ottelu&amp;otteluid=32875"/>
    <hyperlink ref="C82" r:id="rId82" display="http://www.pesiksenmaailma.fi/index.php/component/tilastot/?view=ottelu&amp;otteluid=32916"/>
    <hyperlink ref="C83" r:id="rId83" display="http://www.pesiksenmaailma.fi/index.php/component/tilastot/?view=ottelu&amp;otteluid=32962"/>
    <hyperlink ref="C84" r:id="rId84" display="http://www.pesiksenmaailma.fi/index.php/component/tilastot/?view=ottelu&amp;otteluid=33013"/>
    <hyperlink ref="C85" r:id="rId85" display="http://www.pesiksenmaailma.fi/index.php/component/tilastot/?view=ottelu&amp;otteluid=33062"/>
    <hyperlink ref="C86" r:id="rId86" display="http://www.pesiksenmaailma.fi/index.php/component/tilastot/?view=ottelu&amp;otteluid=33103"/>
    <hyperlink ref="C87" r:id="rId87" display="http://www.pesiksenmaailma.fi/index.php/component/tilastot/?view=ottelu&amp;otteluid=29436"/>
    <hyperlink ref="C88" r:id="rId88" display="http://www.pesiksenmaailma.fi/index.php/component/tilastot/?view=ottelu&amp;otteluid=29449"/>
    <hyperlink ref="C89" r:id="rId89" display="http://www.pesiksenmaailma.fi/index.php/component/tilastot/?view=ottelu&amp;otteluid=29438"/>
    <hyperlink ref="C90" r:id="rId90" display="http://www.pesiksenmaailma.fi/index.php/component/tilastot/?view=ottelu&amp;otteluid=29476"/>
    <hyperlink ref="C91" r:id="rId91" display="http://www.pesiksenmaailma.fi/index.php/component/tilastot/?view=ottelu&amp;otteluid=29485"/>
    <hyperlink ref="C92" r:id="rId92" display="http://www.pesiksenmaailma.fi/index.php/component/tilastot/?view=ottelu&amp;otteluid=29498"/>
    <hyperlink ref="C93" r:id="rId93" display="http://www.pesiksenmaailma.fi/index.php/component/tilastot/?view=ottelu&amp;otteluid=29506"/>
    <hyperlink ref="C94" r:id="rId94" display="http://www.pesiksenmaailma.fi/index.php/component/tilastot/?view=ottelu&amp;otteluid=29538"/>
    <hyperlink ref="C95" r:id="rId95" display="http://www.pesiksenmaailma.fi/index.php/component/tilastot/?view=ottelu&amp;otteluid=29557"/>
    <hyperlink ref="C96" r:id="rId96" display="http://www.pesiksenmaailma.fi/index.php/component/tilastot/?view=ottelu&amp;otteluid=29559"/>
    <hyperlink ref="C97" r:id="rId97" display="http://www.pesiksenmaailma.fi/index.php/component/tilastot/?view=ottelu&amp;otteluid=29571"/>
    <hyperlink ref="C98" r:id="rId98" display="http://www.pesiksenmaailma.fi/index.php/component/tilastot/?view=ottelu&amp;otteluid=29591"/>
    <hyperlink ref="C99" r:id="rId99" display="http://www.pesiksenmaailma.fi/index.php/component/tilastot/?view=ottelu&amp;otteluid=29597"/>
    <hyperlink ref="C100" r:id="rId100" display="http://www.pesiksenmaailma.fi/index.php/component/tilastot/?view=ottelu&amp;otteluid=29626"/>
    <hyperlink ref="C101" r:id="rId101" display="http://www.pesiksenmaailma.fi/index.php/component/tilastot/?view=ottelu&amp;otteluid=29719"/>
    <hyperlink ref="C102" r:id="rId102" display="http://www.pesiksenmaailma.fi/index.php/component/tilastot/?view=ottelu&amp;otteluid=29731"/>
    <hyperlink ref="C103" r:id="rId103" display="http://www.pesiksenmaailma.fi/index.php/component/tilastot/?view=ottelu&amp;otteluid=29761"/>
    <hyperlink ref="C104" r:id="rId104" display="http://www.pesiksenmaailma.fi/index.php/component/tilastot/?view=ottelu&amp;otteluid=29785"/>
    <hyperlink ref="C105" r:id="rId105" display="http://www.pesiksenmaailma.fi/index.php/component/tilastot/?view=ottelu&amp;otteluid=29797"/>
    <hyperlink ref="C106" r:id="rId106" display="http://www.pesiksenmaailma.fi/index.php/component/tilastot/?view=ottelu&amp;otteluid=29805"/>
    <hyperlink ref="C107" r:id="rId107" display="http://www.pesiksenmaailma.fi/index.php/component/tilastot/?view=ottelu&amp;otteluid=29824"/>
    <hyperlink ref="C108" r:id="rId108" display="http://www.pesiksenmaailma.fi/index.php/component/tilastot/?view=ottelu&amp;otteluid=29837"/>
    <hyperlink ref="C109" r:id="rId109" display="http://www.pesiksenmaailma.fi/index.php/component/tilastot/?view=ottelu&amp;otteluid=30937"/>
    <hyperlink ref="C110" r:id="rId110" display="http://www.pesiksenmaailma.fi/index.php/component/tilastot/?view=ottelu&amp;otteluid=30947"/>
    <hyperlink ref="C111" r:id="rId111" display="http://www.pesiksenmaailma.fi/index.php/component/tilastot/?view=ottelu&amp;otteluid=30952"/>
    <hyperlink ref="C112" r:id="rId112" display="http://www.pesiksenmaailma.fi/index.php/component/tilastot/?view=ottelu&amp;otteluid=30973"/>
    <hyperlink ref="C113" r:id="rId113" display="http://www.pesiksenmaailma.fi/index.php/component/tilastot/?view=ottelu&amp;otteluid=30982"/>
    <hyperlink ref="C114" r:id="rId114" display="http://www.pesiksenmaailma.fi/index.php/component/tilastot/?view=ottelu&amp;otteluid=30991"/>
    <hyperlink ref="C115" r:id="rId115" display="http://www.pesiksenmaailma.fi/index.php/component/tilastot/?view=ottelu&amp;otteluid=27688"/>
    <hyperlink ref="C116" r:id="rId116" display="http://www.pesiksenmaailma.fi/index.php/component/tilastot/?view=ottelu&amp;otteluid=27692"/>
    <hyperlink ref="C117" r:id="rId117" display="http://www.pesiksenmaailma.fi/index.php/component/tilastot/?view=ottelu&amp;otteluid=27700"/>
    <hyperlink ref="C118" r:id="rId118" display="http://www.pesiksenmaailma.fi/index.php/component/tilastot/?view=ottelu&amp;otteluid=27710"/>
    <hyperlink ref="C119" r:id="rId119" display="http://www.pesiksenmaailma.fi/index.php/component/tilastot/?view=ottelu&amp;otteluid=27719"/>
    <hyperlink ref="C120" r:id="rId120" display="http://www.pesiksenmaailma.fi/index.php/component/tilastot/?view=ottelu&amp;otteluid=27726"/>
    <hyperlink ref="C121" r:id="rId121" display="http://www.pesiksenmaailma.fi/index.php/component/tilastot/?view=ottelu&amp;otteluid=27735"/>
    <hyperlink ref="C122" r:id="rId122" display="http://www.pesiksenmaailma.fi/index.php/component/tilastot/?view=ottelu&amp;otteluid=27745"/>
    <hyperlink ref="C123" r:id="rId123" display="http://www.pesiksenmaailma.fi/index.php/component/tilastot/?view=ottelu&amp;otteluid=27746"/>
    <hyperlink ref="C124" r:id="rId124" display="http://www.pesiksenmaailma.fi/index.php/component/tilastot/?view=ottelu&amp;otteluid=27752"/>
    <hyperlink ref="C125" r:id="rId125" display="http://www.pesiksenmaailma.fi/index.php/component/tilastot/?view=ottelu&amp;otteluid=27762"/>
    <hyperlink ref="C126" r:id="rId126" display="http://www.pesiksenmaailma.fi/index.php/component/tilastot/?view=ottelu&amp;otteluid=27766"/>
    <hyperlink ref="C127" r:id="rId127" display="http://www.pesiksenmaailma.fi/index.php/component/tilastot/?view=ottelu&amp;otteluid=27775"/>
    <hyperlink ref="C128" r:id="rId128" display="http://www.pesiksenmaailma.fi/index.php/component/tilastot/?view=ottelu&amp;otteluid=27779"/>
    <hyperlink ref="C129" r:id="rId129" display="http://www.pesiksenmaailma.fi/index.php/component/tilastot/?view=ottelu&amp;otteluid=27787"/>
    <hyperlink ref="C130" r:id="rId130" display="http://www.pesiksenmaailma.fi/index.php/component/tilastot/?view=ottelu&amp;otteluid=27798"/>
    <hyperlink ref="C131" r:id="rId131" display="http://www.pesiksenmaailma.fi/index.php/component/tilastot/?view=ottelu&amp;otteluid=27803"/>
    <hyperlink ref="C132" r:id="rId132" display="http://www.pesiksenmaailma.fi/index.php/component/tilastot/?view=ottelu&amp;otteluid=27811"/>
    <hyperlink ref="C133" r:id="rId133" display="http://www.pesiksenmaailma.fi/index.php/component/tilastot/?view=ottelu&amp;otteluid=27812"/>
    <hyperlink ref="C134" r:id="rId134" display="http://www.pesiksenmaailma.fi/index.php/component/tilastot/?view=ottelu&amp;otteluid=27825"/>
    <hyperlink ref="C135" r:id="rId135" display="http://www.pesiksenmaailma.fi/index.php/component/tilastot/?view=ottelu&amp;otteluid=27832"/>
    <hyperlink ref="C136" r:id="rId136" display="http://www.pesiksenmaailma.fi/index.php/component/tilastot/?view=ottelu&amp;otteluid=27839"/>
    <hyperlink ref="C137" r:id="rId137" display="http://www.pesiksenmaailma.fi/index.php/component/tilastot/?view=ottelu&amp;otteluid=27840"/>
    <hyperlink ref="C138" r:id="rId138" display="http://www.pesiksenmaailma.fi/index.php/component/tilastot/?view=ottelu&amp;otteluid=27851"/>
    <hyperlink ref="C139" r:id="rId139" display="http://www.pesiksenmaailma.fi/index.php/component/tilastot/?view=ottelu&amp;otteluid=27856"/>
    <hyperlink ref="C140" r:id="rId140" display="http://www.pesiksenmaailma.fi/index.php/component/tilastot/?view=ottelu&amp;otteluid=27865"/>
    <hyperlink ref="C141" r:id="rId141" display="http://www.pesiksenmaailma.fi/index.php/component/tilastot/?view=ottelu&amp;otteluid=27869"/>
    <hyperlink ref="C142" r:id="rId142" display="http://www.pesiksenmaailma.fi/index.php/component/tilastot/?view=ottelu&amp;otteluid=27875"/>
    <hyperlink ref="C143" r:id="rId143" display="http://www.pesiksenmaailma.fi/index.php/component/tilastot/?view=ottelu&amp;otteluid=25874"/>
    <hyperlink ref="C144" r:id="rId144" display="http://www.pesiksenmaailma.fi/index.php/component/tilastot/?view=ottelu&amp;otteluid=25890"/>
    <hyperlink ref="C145" r:id="rId145" display="http://www.pesiksenmaailma.fi/index.php/component/tilastot/?view=ottelu&amp;otteluid=25912"/>
    <hyperlink ref="C146" r:id="rId146" display="http://www.pesiksenmaailma.fi/index.php/component/tilastot/?view=ottelu&amp;otteluid=25927"/>
    <hyperlink ref="C147" r:id="rId147" display="http://www.pesiksenmaailma.fi/index.php/component/tilastot/?view=ottelu&amp;otteluid=25929"/>
    <hyperlink ref="C148" r:id="rId148" display="http://www.pesiksenmaailma.fi/index.php/component/tilastot/?view=ottelu&amp;otteluid=25940"/>
    <hyperlink ref="C149" r:id="rId149" display="http://www.pesiksenmaailma.fi/index.php/component/tilastot/?view=ottelu&amp;otteluid=25950"/>
    <hyperlink ref="C150" r:id="rId150" display="http://www.pesiksenmaailma.fi/index.php/component/tilastot/?view=ottelu&amp;otteluid=25967"/>
    <hyperlink ref="C151" r:id="rId151" display="http://www.pesiksenmaailma.fi/index.php/component/tilastot/?view=ottelu&amp;otteluid=25973"/>
    <hyperlink ref="C152" r:id="rId152" display="http://www.pesiksenmaailma.fi/index.php/component/tilastot/?view=ottelu&amp;otteluid=25988"/>
    <hyperlink ref="C153" r:id="rId153" display="http://www.pesiksenmaailma.fi/index.php/component/tilastot/?view=ottelu&amp;otteluid=26013"/>
    <hyperlink ref="C154" r:id="rId154" display="http://www.pesiksenmaailma.fi/index.php/component/tilastot/?view=ottelu&amp;otteluid=26022"/>
    <hyperlink ref="C155" r:id="rId155" display="http://www.pesiksenmaailma.fi/index.php/component/tilastot/?view=ottelu&amp;otteluid=26045"/>
    <hyperlink ref="C156" r:id="rId156" display="http://www.pesiksenmaailma.fi/index.php/component/tilastot/?view=ottelu&amp;otteluid=26056"/>
    <hyperlink ref="C157" r:id="rId157" display="http://www.pesiksenmaailma.fi/index.php/component/tilastot/?view=ottelu&amp;otteluid=26069"/>
    <hyperlink ref="C158" r:id="rId158" display="http://www.pesiksenmaailma.fi/index.php/component/tilastot/?view=ottelu&amp;otteluid=26086"/>
    <hyperlink ref="C159" r:id="rId159" display="http://www.pesiksenmaailma.fi/index.php/component/tilastot/?view=ottelu&amp;otteluid=26101"/>
    <hyperlink ref="C160" r:id="rId160" display="http://www.pesiksenmaailma.fi/index.php/component/tilastot/?view=ottelu&amp;otteluid=26106"/>
    <hyperlink ref="C161" r:id="rId161" display="http://www.pesiksenmaailma.fi/index.php/component/tilastot/?view=ottelu&amp;otteluid=26193"/>
    <hyperlink ref="C162" r:id="rId162" display="http://www.pesiksenmaailma.fi/index.php/component/tilastot/?view=ottelu&amp;otteluid=26210"/>
    <hyperlink ref="C163" r:id="rId163" display="http://www.pesiksenmaailma.fi/index.php/component/tilastot/?view=ottelu&amp;otteluid=26227"/>
    <hyperlink ref="C164" r:id="rId164" display="http://www.pesiksenmaailma.fi/index.php/component/tilastot/?view=ottelu&amp;otteluid=26269"/>
    <hyperlink ref="C165" r:id="rId165" display="http://www.pesiksenmaailma.fi/index.php/component/tilastot/?view=ottelu&amp;otteluid=26285"/>
    <hyperlink ref="C166" r:id="rId166" display="http://www.pesiksenmaailma.fi/index.php/component/tilastot/?view=ottelu&amp;otteluid=26296"/>
    <hyperlink ref="C167" r:id="rId167" display="http://www.pesiksenmaailma.fi/index.php/component/tilastot/?view=ottelu&amp;otteluid=26320"/>
    <hyperlink ref="C168" r:id="rId168" display="http://www.pesiksenmaailma.fi/index.php/component/tilastot/?view=ottelu&amp;otteluid=26327"/>
    <hyperlink ref="C169" r:id="rId169" display="http://www.pesiksenmaailma.fi/index.php/component/tilastot/?view=ottelu&amp;otteluid=27477"/>
    <hyperlink ref="C170" r:id="rId170" display="http://www.pesiksenmaailma.fi/index.php/component/tilastot/?view=ottelu&amp;otteluid=27481"/>
    <hyperlink ref="C171" r:id="rId171" display="http://www.pesiksenmaailma.fi/index.php/component/tilastot/?view=ottelu&amp;otteluid=27484"/>
    <hyperlink ref="C172" r:id="rId172" display="http://www.pesiksenmaailma.fi/index.php/component/tilastot/?view=ottelu&amp;otteluid=24201"/>
    <hyperlink ref="C173" r:id="rId173" display="http://www.pesiksenmaailma.fi/index.php/component/tilastot/?view=ottelu&amp;otteluid=24219"/>
    <hyperlink ref="C174" r:id="rId174" display="http://www.pesiksenmaailma.fi/index.php/component/tilastot/?view=ottelu&amp;otteluid=24203"/>
    <hyperlink ref="C175" r:id="rId175" display="http://www.pesiksenmaailma.fi/index.php/component/tilastot/?view=ottelu&amp;otteluid=24247"/>
    <hyperlink ref="C176" r:id="rId176" display="http://www.pesiksenmaailma.fi/index.php/component/tilastot/?view=ottelu&amp;otteluid=24273"/>
    <hyperlink ref="C177" r:id="rId177" display="http://www.pesiksenmaailma.fi/index.php/component/tilastot/?view=ottelu&amp;otteluid=24293"/>
    <hyperlink ref="C178" r:id="rId178" display="http://www.pesiksenmaailma.fi/index.php/component/tilastot/?view=ottelu&amp;otteluid=24312"/>
    <hyperlink ref="C179" r:id="rId179" display="http://www.pesiksenmaailma.fi/index.php/component/tilastot/?view=ottelu&amp;otteluid=24341"/>
    <hyperlink ref="C180" r:id="rId180" display="http://www.pesiksenmaailma.fi/index.php/component/tilastot/?view=ottelu&amp;otteluid=24359"/>
    <hyperlink ref="C181" r:id="rId181" display="http://www.pesiksenmaailma.fi/index.php/component/tilastot/?view=ottelu&amp;otteluid=24381"/>
    <hyperlink ref="C182" r:id="rId182" display="http://www.pesiksenmaailma.fi/index.php/component/tilastot/?view=ottelu&amp;otteluid=24401"/>
    <hyperlink ref="C183" r:id="rId183" display="http://www.pesiksenmaailma.fi/index.php/component/tilastot/?view=ottelu&amp;otteluid=24420"/>
    <hyperlink ref="C184" r:id="rId184" display="http://www.pesiksenmaailma.fi/index.php/component/tilastot/?view=ottelu&amp;otteluid=24663"/>
    <hyperlink ref="C185" r:id="rId185" display="http://www.pesiksenmaailma.fi/index.php/component/tilastot/?view=ottelu&amp;otteluid=24673"/>
    <hyperlink ref="C186" r:id="rId186" display="http://www.pesiksenmaailma.fi/index.php/component/tilastot/?view=ottelu&amp;otteluid=24682"/>
    <hyperlink ref="C187" r:id="rId187" display="http://www.pesiksenmaailma.fi/index.php/component/tilastot/?view=ottelu&amp;otteluid=24695"/>
    <hyperlink ref="C188" r:id="rId188" display="http://www.pesiksenmaailma.fi/index.php/component/tilastot/?view=ottelu&amp;otteluid=24715"/>
    <hyperlink ref="C189" r:id="rId189" display="http://www.pesiksenmaailma.fi/index.php/component/tilastot/?view=ottelu&amp;otteluid=24720"/>
    <hyperlink ref="C190" r:id="rId190" display="http://www.pesiksenmaailma.fi/index.php/component/tilastot/?view=ottelu&amp;otteluid=24735"/>
    <hyperlink ref="C191" r:id="rId191" display="http://www.pesiksenmaailma.fi/index.php/component/tilastot/?view=ottelu&amp;otteluid=24742"/>
    <hyperlink ref="C192" r:id="rId192" display="http://www.pesiksenmaailma.fi/index.php/component/tilastot/?view=ottelu&amp;otteluid=24743"/>
    <hyperlink ref="C193" r:id="rId193" display="http://www.pesiksenmaailma.fi/index.php/component/tilastot/?view=ottelu&amp;otteluid=24752"/>
    <hyperlink ref="C194" r:id="rId194" display="http://www.pesiksenmaailma.fi/index.php/component/tilastot/?view=ottelu&amp;otteluid=24759"/>
    <hyperlink ref="C195" r:id="rId195" display="http://www.pesiksenmaailma.fi/index.php/component/tilastot/?view=ottelu&amp;otteluid=24774"/>
    <hyperlink ref="C196" r:id="rId196" display="http://www.pesiksenmaailma.fi/index.php/component/tilastot/?view=ottelu&amp;otteluid=24783"/>
    <hyperlink ref="C197" r:id="rId197" display="http://www.pesiksenmaailma.fi/index.php/component/tilastot/?view=ottelu&amp;otteluid=24790"/>
    <hyperlink ref="C198" r:id="rId198" display="http://www.pesiksenmaailma.fi/index.php/component/tilastot/?view=ottelu&amp;otteluid=24801"/>
    <hyperlink ref="C199" r:id="rId199" display="http://www.pesiksenmaailma.fi/index.php/component/tilastot/?view=ottelu&amp;otteluid=24809"/>
    <hyperlink ref="C200" r:id="rId200" display="http://www.pesiksenmaailma.fi/index.php/component/tilastot/?view=ottelu&amp;otteluid=24818"/>
    <hyperlink ref="C201" r:id="rId201" display="http://www.pesiksenmaailma.fi/index.php/component/tilastot/?view=ottelu&amp;otteluid=24834"/>
    <hyperlink ref="C202" r:id="rId202" display="http://www.pesiksenmaailma.fi/index.php/component/tilastot/?view=ottelu&amp;otteluid=20834"/>
    <hyperlink ref="C203" r:id="rId203" display="http://www.pesiksenmaailma.fi/index.php/component/tilastot/?view=ottelu&amp;otteluid=20883"/>
    <hyperlink ref="C204" r:id="rId204" display="http://www.pesiksenmaailma.fi/index.php/component/tilastot/?view=ottelu&amp;otteluid=20906"/>
    <hyperlink ref="C205" r:id="rId205" display="http://www.pesiksenmaailma.fi/index.php/component/tilastot/?view=ottelu&amp;otteluid=18512"/>
    <hyperlink ref="C206" r:id="rId206" display="http://www.pesiksenmaailma.fi/index.php/component/tilastot/?view=ottelu&amp;otteluid=18537"/>
    <hyperlink ref="C207" r:id="rId207" display="http://www.pesiksenmaailma.fi/index.php/component/tilastot/?view=ottelu&amp;otteluid=18566"/>
    <hyperlink ref="C208" r:id="rId208" display="http://www.pesiksenmaailma.fi/index.php/component/tilastot/?view=ottelu&amp;otteluid=186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Taul1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2020-09-16T10:00:22Z</dcterms:modified>
</cp:coreProperties>
</file>