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2" i="2" l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J13" i="2" l="1"/>
  <c r="J9" i="2"/>
  <c r="K15" i="2"/>
  <c r="J15" i="2" s="1"/>
  <c r="F14" i="2"/>
  <c r="F15" i="2" s="1"/>
  <c r="L15" i="2" s="1"/>
  <c r="H14" i="2"/>
  <c r="H15" i="2" s="1"/>
  <c r="M15" i="2" s="1"/>
  <c r="O15" i="2"/>
  <c r="O14" i="2"/>
  <c r="J14" i="2"/>
  <c r="AF9" i="2"/>
  <c r="L14" i="2" l="1"/>
  <c r="N14" i="2"/>
  <c r="N15" i="2"/>
  <c r="M14" i="2"/>
  <c r="AB11" i="1" l="1"/>
  <c r="AA11" i="1"/>
  <c r="Z11" i="1"/>
  <c r="Y11" i="1"/>
  <c r="X11" i="1"/>
  <c r="W11" i="1"/>
</calcChain>
</file>

<file path=xl/sharedStrings.xml><?xml version="1.0" encoding="utf-8"?>
<sst xmlns="http://schemas.openxmlformats.org/spreadsheetml/2006/main" count="172" uniqueCount="73">
  <si>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</si>
  <si>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</si>
  <si>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</si>
  <si>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</si>
  <si>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</si>
  <si>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</si>
  <si>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</si>
  <si>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</si>
  <si>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</si>
  <si>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</si>
  <si>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</si>
  <si>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</si>
  <si>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</si>
  <si>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</si>
  <si>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</si>
  <si>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</si>
  <si>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</si>
  <si>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</si>
  <si>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</si>
  <si>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</si>
  <si>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</si>
  <si>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</si>
  <si>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</si>
  <si>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</si>
  <si>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</si>
  <si>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</si>
  <si>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</si>
  <si>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</si>
  <si>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</si>
  <si>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</si>
  <si>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</si>
  <si>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</si>
  <si>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</si>
  <si>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</si>
  <si>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Katajala</t>
  </si>
  <si>
    <t>12.</t>
  </si>
  <si>
    <t>KPL</t>
  </si>
  <si>
    <t>14.05. 2006  IPV - KPL  1-0  (6-6, 1-0)</t>
  </si>
  <si>
    <t xml:space="preserve">  22 v   1 kk   3 pv</t>
  </si>
  <si>
    <t>17.05. 2006  KPL - Tahko  1-0  (3-3, 4-3)</t>
  </si>
  <si>
    <t>2.  ottelu</t>
  </si>
  <si>
    <t xml:space="preserve">  22 v   1 kk   6 pv</t>
  </si>
  <si>
    <t>JäPe</t>
  </si>
  <si>
    <t>15.</t>
  </si>
  <si>
    <t>ykköspesis</t>
  </si>
  <si>
    <t>poikien superpesis</t>
  </si>
  <si>
    <t>suomensarja</t>
  </si>
  <si>
    <t>KuPu</t>
  </si>
  <si>
    <t>9.</t>
  </si>
  <si>
    <t>5.</t>
  </si>
  <si>
    <t>LMV</t>
  </si>
  <si>
    <t>8.</t>
  </si>
  <si>
    <t>Seurat</t>
  </si>
  <si>
    <t>KPL = Kouvolan Pallonlyöjät  (1931)</t>
  </si>
  <si>
    <t>LMV = Lahden Mailaveikot  (1929)</t>
  </si>
  <si>
    <t>JäPe = Järvenpään Pesis  (1998)</t>
  </si>
  <si>
    <t>KuPu = Kuusankosken Puhti  (1910)</t>
  </si>
  <si>
    <t>11.4.1984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</si>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</sst>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9" borderId="8" xfId="0" applyFont="1" applyFill="1" applyBorder="1"/>
    <xf numFmtId="0" fontId="3" fillId="9" borderId="5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9.28515625" style="86" customWidth="1"/>
    <col min="5" max="7" width="5.7109375" style="85" customWidth="1"/>
    <col min="8" max="8" width="5.5703125" style="85" customWidth="1"/>
    <col min="9" max="12" width="5.7109375" style="85" customWidth="1"/>
    <col min="13" max="13" width="6" style="85" customWidth="1"/>
    <col min="14" max="14" width="8.85546875" style="85" customWidth="1"/>
    <col min="15" max="15" width="0.7109375" style="30" customWidth="1"/>
    <col min="16" max="20" width="5.7109375" style="85" customWidth="1"/>
    <col min="21" max="21" width="8.7109375" style="85" customWidth="1"/>
    <col min="22" max="22" width="0.7109375" style="30" customWidth="1"/>
    <col min="23" max="27" width="5.7109375" style="85" customWidth="1"/>
    <col min="28" max="28" width="8.7109375" style="85" customWidth="1"/>
    <col min="29" max="29" width="0.7109375" style="30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6" t="s">
        <v>48</v>
      </c>
      <c r="D4" s="27" t="s">
        <v>50</v>
      </c>
      <c r="E4" s="25"/>
      <c r="F4" s="28" t="s">
        <v>46</v>
      </c>
      <c r="G4" s="25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73"/>
      <c r="X4" s="73"/>
      <c r="Y4" s="73"/>
      <c r="Z4" s="73"/>
      <c r="AA4" s="73"/>
      <c r="AB4" s="75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34">
        <v>2001</v>
      </c>
      <c r="C5" s="35" t="s">
        <v>51</v>
      </c>
      <c r="D5" s="36" t="s">
        <v>36</v>
      </c>
      <c r="E5" s="34"/>
      <c r="F5" s="37" t="s">
        <v>44</v>
      </c>
      <c r="G5" s="35"/>
      <c r="H5" s="87"/>
      <c r="I5" s="34"/>
      <c r="J5" s="34"/>
      <c r="K5" s="34"/>
      <c r="L5" s="34"/>
      <c r="M5" s="34"/>
      <c r="N5" s="38"/>
      <c r="O5" s="24"/>
      <c r="P5" s="31"/>
      <c r="Q5" s="31"/>
      <c r="R5" s="31"/>
      <c r="S5" s="31"/>
      <c r="T5" s="31"/>
      <c r="U5" s="31"/>
      <c r="V5" s="24"/>
      <c r="W5" s="73"/>
      <c r="X5" s="73"/>
      <c r="Y5" s="73"/>
      <c r="Z5" s="73"/>
      <c r="AA5" s="73"/>
      <c r="AB5" s="75"/>
      <c r="AC5" s="24"/>
      <c r="AD5" s="31"/>
      <c r="AE5" s="91"/>
      <c r="AF5" s="91"/>
      <c r="AG5" s="31"/>
      <c r="AH5" s="31"/>
      <c r="AI5" s="31"/>
      <c r="AJ5" s="9"/>
    </row>
    <row r="6" spans="1:36" s="23" customFormat="1" ht="15" customHeight="1" x14ac:dyDescent="0.2">
      <c r="A6" s="9"/>
      <c r="B6" s="25">
        <v>2002</v>
      </c>
      <c r="C6" s="26" t="s">
        <v>49</v>
      </c>
      <c r="D6" s="27" t="s">
        <v>47</v>
      </c>
      <c r="E6" s="25"/>
      <c r="F6" s="28" t="s">
        <v>46</v>
      </c>
      <c r="G6" s="25"/>
      <c r="H6" s="25"/>
      <c r="I6" s="25"/>
      <c r="J6" s="25"/>
      <c r="K6" s="25"/>
      <c r="L6" s="25"/>
      <c r="M6" s="25"/>
      <c r="N6" s="29"/>
      <c r="O6" s="24"/>
      <c r="P6" s="31"/>
      <c r="Q6" s="31"/>
      <c r="R6" s="31"/>
      <c r="S6" s="31"/>
      <c r="T6" s="31"/>
      <c r="U6" s="31"/>
      <c r="V6" s="24"/>
      <c r="W6" s="73"/>
      <c r="X6" s="73"/>
      <c r="Y6" s="73"/>
      <c r="Z6" s="73"/>
      <c r="AA6" s="73"/>
      <c r="AB6" s="75"/>
      <c r="AC6" s="24"/>
      <c r="AD6" s="31"/>
      <c r="AE6" s="91"/>
      <c r="AF6" s="91"/>
      <c r="AG6" s="31"/>
      <c r="AH6" s="31"/>
      <c r="AI6" s="31"/>
      <c r="AJ6" s="9"/>
    </row>
    <row r="7" spans="1:36" s="23" customFormat="1" ht="15" customHeight="1" x14ac:dyDescent="0.2">
      <c r="A7" s="9"/>
      <c r="B7" s="25">
        <v>2003</v>
      </c>
      <c r="C7" s="26" t="s">
        <v>48</v>
      </c>
      <c r="D7" s="27" t="s">
        <v>47</v>
      </c>
      <c r="E7" s="25"/>
      <c r="F7" s="28" t="s">
        <v>46</v>
      </c>
      <c r="G7" s="25"/>
      <c r="H7" s="25"/>
      <c r="I7" s="25"/>
      <c r="J7" s="25"/>
      <c r="K7" s="25"/>
      <c r="L7" s="25"/>
      <c r="M7" s="25"/>
      <c r="N7" s="29"/>
      <c r="O7" s="24"/>
      <c r="P7" s="31"/>
      <c r="Q7" s="31"/>
      <c r="R7" s="31"/>
      <c r="S7" s="31"/>
      <c r="T7" s="31"/>
      <c r="U7" s="31"/>
      <c r="V7" s="24"/>
      <c r="W7" s="73"/>
      <c r="X7" s="73"/>
      <c r="Y7" s="73"/>
      <c r="Z7" s="73"/>
      <c r="AA7" s="73"/>
      <c r="AB7" s="75"/>
      <c r="AC7" s="24"/>
      <c r="AD7" s="31"/>
      <c r="AE7" s="91"/>
      <c r="AF7" s="91"/>
      <c r="AG7" s="31"/>
      <c r="AH7" s="31"/>
      <c r="AI7" s="31"/>
      <c r="AJ7" s="9"/>
    </row>
    <row r="8" spans="1:36" s="23" customFormat="1" ht="15" customHeight="1" x14ac:dyDescent="0.2">
      <c r="A8" s="9"/>
      <c r="B8" s="39">
        <v>2004</v>
      </c>
      <c r="C8" s="40" t="s">
        <v>49</v>
      </c>
      <c r="D8" s="41" t="s">
        <v>36</v>
      </c>
      <c r="E8" s="39"/>
      <c r="F8" s="42" t="s">
        <v>45</v>
      </c>
      <c r="G8" s="39"/>
      <c r="H8" s="39"/>
      <c r="I8" s="39"/>
      <c r="J8" s="39"/>
      <c r="K8" s="39"/>
      <c r="L8" s="39"/>
      <c r="M8" s="39"/>
      <c r="N8" s="43"/>
      <c r="O8" s="24"/>
      <c r="P8" s="31"/>
      <c r="Q8" s="31"/>
      <c r="R8" s="31"/>
      <c r="S8" s="31"/>
      <c r="T8" s="31"/>
      <c r="U8" s="31"/>
      <c r="V8" s="24"/>
      <c r="W8" s="73"/>
      <c r="X8" s="73"/>
      <c r="Y8" s="73"/>
      <c r="Z8" s="73"/>
      <c r="AA8" s="73"/>
      <c r="AB8" s="75"/>
      <c r="AC8" s="24"/>
      <c r="AD8" s="31"/>
      <c r="AE8" s="91"/>
      <c r="AF8" s="91"/>
      <c r="AG8" s="31"/>
      <c r="AH8" s="31"/>
      <c r="AI8" s="31"/>
      <c r="AJ8" s="9"/>
    </row>
    <row r="9" spans="1:36" s="23" customFormat="1" ht="15" customHeight="1" x14ac:dyDescent="0.2">
      <c r="A9" s="9"/>
      <c r="B9" s="34">
        <v>2005</v>
      </c>
      <c r="C9" s="35" t="s">
        <v>43</v>
      </c>
      <c r="D9" s="36" t="s">
        <v>42</v>
      </c>
      <c r="E9" s="34"/>
      <c r="F9" s="37" t="s">
        <v>44</v>
      </c>
      <c r="G9" s="35"/>
      <c r="H9" s="87"/>
      <c r="I9" s="34"/>
      <c r="J9" s="34"/>
      <c r="K9" s="34"/>
      <c r="L9" s="34"/>
      <c r="M9" s="34"/>
      <c r="N9" s="38"/>
      <c r="O9" s="24"/>
      <c r="P9" s="31"/>
      <c r="Q9" s="31"/>
      <c r="R9" s="31"/>
      <c r="S9" s="31"/>
      <c r="T9" s="31"/>
      <c r="U9" s="31"/>
      <c r="V9" s="24"/>
      <c r="W9" s="73"/>
      <c r="X9" s="73"/>
      <c r="Y9" s="73"/>
      <c r="Z9" s="73"/>
      <c r="AA9" s="73"/>
      <c r="AB9" s="75"/>
      <c r="AC9" s="24"/>
      <c r="AD9" s="31"/>
      <c r="AE9" s="91"/>
      <c r="AF9" s="91"/>
      <c r="AG9" s="31"/>
      <c r="AH9" s="31"/>
      <c r="AI9" s="31"/>
      <c r="AJ9" s="9"/>
    </row>
    <row r="10" spans="1:36" s="23" customFormat="1" ht="15" customHeight="1" x14ac:dyDescent="0.2">
      <c r="A10" s="9"/>
      <c r="B10" s="31">
        <v>2006</v>
      </c>
      <c r="C10" s="33" t="s">
        <v>35</v>
      </c>
      <c r="D10" s="2" t="s">
        <v>36</v>
      </c>
      <c r="E10" s="31">
        <v>8</v>
      </c>
      <c r="F10" s="31">
        <v>0</v>
      </c>
      <c r="G10" s="31">
        <v>1</v>
      </c>
      <c r="H10" s="31">
        <v>0</v>
      </c>
      <c r="I10" s="31">
        <v>10</v>
      </c>
      <c r="J10" s="31">
        <v>7</v>
      </c>
      <c r="K10" s="31">
        <v>1</v>
      </c>
      <c r="L10" s="31">
        <v>1</v>
      </c>
      <c r="M10" s="31">
        <v>1</v>
      </c>
      <c r="N10" s="44">
        <v>0.435</v>
      </c>
      <c r="O10" s="24"/>
      <c r="P10" s="31"/>
      <c r="Q10" s="31"/>
      <c r="R10" s="31"/>
      <c r="S10" s="31"/>
      <c r="T10" s="31"/>
      <c r="U10" s="31"/>
      <c r="V10" s="24"/>
      <c r="W10" s="73">
        <v>2</v>
      </c>
      <c r="X10" s="73">
        <v>0</v>
      </c>
      <c r="Y10" s="73">
        <v>0</v>
      </c>
      <c r="Z10" s="73">
        <v>0</v>
      </c>
      <c r="AA10" s="73">
        <v>0</v>
      </c>
      <c r="AB10" s="75">
        <v>0</v>
      </c>
      <c r="AC10" s="24"/>
      <c r="AD10" s="31"/>
      <c r="AE10" s="91"/>
      <c r="AF10" s="91"/>
      <c r="AG10" s="31"/>
      <c r="AH10" s="31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8</v>
      </c>
      <c r="F11" s="18">
        <v>0</v>
      </c>
      <c r="G11" s="18">
        <v>1</v>
      </c>
      <c r="H11" s="18">
        <v>0</v>
      </c>
      <c r="I11" s="18">
        <v>10</v>
      </c>
      <c r="J11" s="18">
        <v>7</v>
      </c>
      <c r="K11" s="18">
        <v>1</v>
      </c>
      <c r="L11" s="18">
        <v>1</v>
      </c>
      <c r="M11" s="18">
        <v>1</v>
      </c>
      <c r="N11" s="45">
        <v>0.435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5">
        <v>0</v>
      </c>
      <c r="V11" s="24"/>
      <c r="W11" s="18">
        <f>PRODUCT(E17)</f>
        <v>2</v>
      </c>
      <c r="X11" s="18">
        <f t="shared" ref="X11:AA11" si="0">PRODUCT(F17)</f>
        <v>0</v>
      </c>
      <c r="Y11" s="18">
        <f t="shared" si="0"/>
        <v>0</v>
      </c>
      <c r="Z11" s="18">
        <f t="shared" si="0"/>
        <v>0</v>
      </c>
      <c r="AA11" s="18">
        <f t="shared" si="0"/>
        <v>0</v>
      </c>
      <c r="AB11" s="45">
        <f>PRODUCT(N17)</f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33"/>
      <c r="D12" s="46">
        <v>6.6666666666666661</v>
      </c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9"/>
      <c r="AI12" s="47"/>
      <c r="AJ12" s="9"/>
    </row>
    <row r="13" spans="1:36" ht="15" customHeight="1" x14ac:dyDescent="0.25">
      <c r="A13" s="9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  <c r="P13" s="47"/>
      <c r="Q13" s="50"/>
      <c r="R13" s="47"/>
      <c r="S13" s="47"/>
      <c r="T13" s="47"/>
      <c r="U13" s="47"/>
      <c r="W13" s="47"/>
      <c r="X13" s="47"/>
      <c r="Y13" s="47"/>
      <c r="Z13" s="47"/>
      <c r="AA13" s="47"/>
      <c r="AB13" s="47"/>
      <c r="AD13" s="47"/>
      <c r="AE13" s="47"/>
      <c r="AF13" s="47"/>
      <c r="AG13" s="47"/>
      <c r="AH13" s="47"/>
      <c r="AI13" s="47"/>
      <c r="AJ13" s="9"/>
    </row>
    <row r="14" spans="1:36" ht="15" customHeight="1" x14ac:dyDescent="0.25">
      <c r="A14" s="9"/>
      <c r="B14" s="22" t="s">
        <v>25</v>
      </c>
      <c r="C14" s="51"/>
      <c r="D14" s="51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7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52" t="s">
        <v>30</v>
      </c>
      <c r="Q14" s="12"/>
      <c r="R14" s="12"/>
      <c r="S14" s="12"/>
      <c r="T14" s="53"/>
      <c r="U14" s="53"/>
      <c r="V14" s="53"/>
      <c r="W14" s="53"/>
      <c r="X14" s="53"/>
      <c r="Y14" s="53"/>
      <c r="Z14" s="53"/>
      <c r="AA14" s="12"/>
      <c r="AB14" s="12"/>
      <c r="AC14" s="53"/>
      <c r="AD14" s="12"/>
      <c r="AE14" s="12"/>
      <c r="AF14" s="12"/>
      <c r="AG14" s="12"/>
      <c r="AH14" s="12"/>
      <c r="AI14" s="54"/>
      <c r="AJ14" s="9"/>
    </row>
    <row r="15" spans="1:36" ht="15" customHeight="1" x14ac:dyDescent="0.2">
      <c r="A15" s="9"/>
      <c r="B15" s="52" t="s">
        <v>13</v>
      </c>
      <c r="C15" s="12"/>
      <c r="D15" s="54"/>
      <c r="E15" s="31">
        <v>8</v>
      </c>
      <c r="F15" s="31">
        <v>0</v>
      </c>
      <c r="G15" s="31">
        <v>1</v>
      </c>
      <c r="H15" s="31">
        <v>0</v>
      </c>
      <c r="I15" s="31">
        <v>10</v>
      </c>
      <c r="J15" s="47"/>
      <c r="K15" s="55">
        <v>0.125</v>
      </c>
      <c r="L15" s="55">
        <v>0</v>
      </c>
      <c r="M15" s="55">
        <v>1.25</v>
      </c>
      <c r="N15" s="56">
        <v>0.435</v>
      </c>
      <c r="O15" s="24"/>
      <c r="P15" s="57" t="s">
        <v>9</v>
      </c>
      <c r="Q15" s="58"/>
      <c r="R15" s="59" t="s">
        <v>37</v>
      </c>
      <c r="S15" s="59"/>
      <c r="T15" s="59"/>
      <c r="U15" s="59"/>
      <c r="V15" s="59"/>
      <c r="W15" s="59"/>
      <c r="X15" s="59"/>
      <c r="Y15" s="59"/>
      <c r="Z15" s="60" t="s">
        <v>11</v>
      </c>
      <c r="AA15" s="59"/>
      <c r="AB15" s="61" t="s">
        <v>38</v>
      </c>
      <c r="AC15" s="59"/>
      <c r="AD15" s="59"/>
      <c r="AE15" s="59"/>
      <c r="AF15" s="59"/>
      <c r="AG15" s="59"/>
      <c r="AH15" s="60"/>
      <c r="AI15" s="92"/>
      <c r="AJ15" s="9"/>
    </row>
    <row r="16" spans="1:36" ht="15" customHeight="1" x14ac:dyDescent="0.2">
      <c r="A16" s="9"/>
      <c r="B16" s="62" t="s">
        <v>15</v>
      </c>
      <c r="C16" s="63"/>
      <c r="D16" s="64"/>
      <c r="E16" s="31"/>
      <c r="F16" s="31"/>
      <c r="G16" s="31"/>
      <c r="H16" s="31"/>
      <c r="I16" s="31"/>
      <c r="J16" s="47"/>
      <c r="K16" s="55"/>
      <c r="L16" s="55"/>
      <c r="M16" s="55"/>
      <c r="N16" s="56"/>
      <c r="O16" s="24"/>
      <c r="P16" s="65" t="s">
        <v>62</v>
      </c>
      <c r="Q16" s="66"/>
      <c r="R16" s="67" t="s">
        <v>39</v>
      </c>
      <c r="S16" s="67"/>
      <c r="T16" s="67"/>
      <c r="U16" s="67"/>
      <c r="V16" s="67"/>
      <c r="W16" s="67"/>
      <c r="X16" s="67"/>
      <c r="Y16" s="67"/>
      <c r="Z16" s="68" t="s">
        <v>40</v>
      </c>
      <c r="AA16" s="67"/>
      <c r="AB16" s="69" t="s">
        <v>41</v>
      </c>
      <c r="AC16" s="67"/>
      <c r="AD16" s="67"/>
      <c r="AE16" s="67"/>
      <c r="AF16" s="67"/>
      <c r="AG16" s="67"/>
      <c r="AH16" s="68"/>
      <c r="AI16" s="93"/>
      <c r="AJ16" s="9"/>
    </row>
    <row r="17" spans="1:35" ht="15" customHeight="1" x14ac:dyDescent="0.2">
      <c r="A17" s="9"/>
      <c r="B17" s="70" t="s">
        <v>16</v>
      </c>
      <c r="C17" s="71"/>
      <c r="D17" s="72"/>
      <c r="E17" s="73">
        <v>2</v>
      </c>
      <c r="F17" s="73">
        <v>0</v>
      </c>
      <c r="G17" s="73">
        <v>0</v>
      </c>
      <c r="H17" s="73">
        <v>0</v>
      </c>
      <c r="I17" s="73">
        <v>0</v>
      </c>
      <c r="J17" s="47"/>
      <c r="K17" s="74">
        <v>0</v>
      </c>
      <c r="L17" s="74">
        <v>0</v>
      </c>
      <c r="M17" s="74">
        <v>0</v>
      </c>
      <c r="N17" s="75">
        <v>0</v>
      </c>
      <c r="O17" s="24"/>
      <c r="P17" s="65" t="s">
        <v>63</v>
      </c>
      <c r="Q17" s="66"/>
      <c r="R17" s="67"/>
      <c r="S17" s="67"/>
      <c r="T17" s="67"/>
      <c r="U17" s="67"/>
      <c r="V17" s="67"/>
      <c r="W17" s="67"/>
      <c r="X17" s="67"/>
      <c r="Y17" s="67"/>
      <c r="Z17" s="68"/>
      <c r="AA17" s="67"/>
      <c r="AB17" s="94"/>
      <c r="AC17" s="67"/>
      <c r="AD17" s="67"/>
      <c r="AE17" s="67"/>
      <c r="AF17" s="67"/>
      <c r="AG17" s="67"/>
      <c r="AH17" s="68"/>
      <c r="AI17" s="93"/>
    </row>
    <row r="18" spans="1:35" ht="15" customHeight="1" x14ac:dyDescent="0.2">
      <c r="A18" s="9"/>
      <c r="B18" s="76" t="s">
        <v>26</v>
      </c>
      <c r="C18" s="77"/>
      <c r="D18" s="78"/>
      <c r="E18" s="18">
        <v>10</v>
      </c>
      <c r="F18" s="18">
        <v>0</v>
      </c>
      <c r="G18" s="18">
        <v>1</v>
      </c>
      <c r="H18" s="18">
        <v>0</v>
      </c>
      <c r="I18" s="18">
        <v>10</v>
      </c>
      <c r="J18" s="47"/>
      <c r="K18" s="79">
        <v>0.1</v>
      </c>
      <c r="L18" s="79">
        <v>0</v>
      </c>
      <c r="M18" s="79">
        <v>1</v>
      </c>
      <c r="N18" s="45">
        <v>0.41699999999999998</v>
      </c>
      <c r="O18" s="24"/>
      <c r="P18" s="80" t="s">
        <v>10</v>
      </c>
      <c r="Q18" s="81"/>
      <c r="R18" s="82"/>
      <c r="S18" s="82"/>
      <c r="T18" s="82"/>
      <c r="U18" s="82"/>
      <c r="V18" s="82"/>
      <c r="W18" s="82"/>
      <c r="X18" s="82"/>
      <c r="Y18" s="82"/>
      <c r="Z18" s="83"/>
      <c r="AA18" s="82"/>
      <c r="AB18" s="95"/>
      <c r="AC18" s="95"/>
      <c r="AD18" s="82"/>
      <c r="AE18" s="82"/>
      <c r="AF18" s="82"/>
      <c r="AG18" s="82"/>
      <c r="AH18" s="83"/>
      <c r="AI18" s="96"/>
    </row>
    <row r="19" spans="1:35" ht="15" customHeight="1" x14ac:dyDescent="0.25">
      <c r="A19" s="9"/>
      <c r="B19" s="49"/>
      <c r="C19" s="49"/>
      <c r="D19" s="49"/>
      <c r="E19" s="49"/>
      <c r="F19" s="49"/>
      <c r="G19" s="49"/>
      <c r="H19" s="49"/>
      <c r="I19" s="49"/>
      <c r="J19" s="47"/>
      <c r="K19" s="49"/>
      <c r="L19" s="49"/>
      <c r="M19" s="49"/>
      <c r="N19" s="48"/>
      <c r="O19" s="24"/>
      <c r="P19" s="47"/>
      <c r="Q19" s="50"/>
      <c r="R19" s="47"/>
      <c r="S19" s="47"/>
      <c r="T19" s="24"/>
      <c r="U19" s="24"/>
      <c r="V19" s="24"/>
      <c r="W19" s="24"/>
      <c r="X19" s="84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ht="15" customHeight="1" x14ac:dyDescent="0.25">
      <c r="A20" s="9"/>
      <c r="B20" s="47" t="s">
        <v>52</v>
      </c>
      <c r="C20" s="47"/>
      <c r="D20" s="47" t="s">
        <v>54</v>
      </c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24"/>
      <c r="P20" s="47"/>
      <c r="Q20" s="50"/>
      <c r="R20" s="47"/>
      <c r="S20" s="47"/>
      <c r="T20" s="24"/>
      <c r="U20" s="24"/>
      <c r="V20" s="24"/>
      <c r="W20" s="24"/>
      <c r="X20" s="84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</row>
    <row r="21" spans="1:35" ht="15" customHeight="1" x14ac:dyDescent="0.25">
      <c r="A21" s="9"/>
      <c r="B21" s="47"/>
      <c r="C21" s="47"/>
      <c r="D21" s="47" t="s">
        <v>53</v>
      </c>
      <c r="E21" s="47"/>
      <c r="F21" s="47"/>
      <c r="G21" s="47"/>
      <c r="H21" s="47"/>
      <c r="I21" s="47"/>
      <c r="J21" s="47"/>
      <c r="K21" s="47"/>
      <c r="L21" s="47"/>
      <c r="M21" s="47"/>
      <c r="N21" s="50"/>
      <c r="O21" s="24"/>
      <c r="P21" s="47"/>
      <c r="Q21" s="50"/>
      <c r="R21" s="47"/>
      <c r="S21" s="47"/>
      <c r="T21" s="24"/>
      <c r="U21" s="24"/>
      <c r="V21" s="24"/>
      <c r="W21" s="24"/>
      <c r="X21" s="84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15" customHeight="1" x14ac:dyDescent="0.25">
      <c r="A22" s="9"/>
      <c r="B22" s="47"/>
      <c r="C22" s="47"/>
      <c r="D22" s="47" t="s">
        <v>56</v>
      </c>
      <c r="E22" s="47"/>
      <c r="F22" s="47"/>
      <c r="G22" s="47"/>
      <c r="H22" s="47"/>
      <c r="I22" s="47"/>
      <c r="J22" s="47"/>
      <c r="K22" s="47"/>
      <c r="L22" s="47"/>
      <c r="M22" s="47"/>
      <c r="N22" s="50"/>
      <c r="O22" s="24"/>
      <c r="P22" s="47"/>
      <c r="Q22" s="50"/>
      <c r="R22" s="47"/>
      <c r="S22" s="47"/>
      <c r="T22" s="24"/>
      <c r="U22" s="24"/>
      <c r="V22" s="24"/>
      <c r="W22" s="24"/>
      <c r="X22" s="84"/>
      <c r="Y22" s="8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7"/>
      <c r="C23" s="47"/>
      <c r="D23" s="47" t="s">
        <v>55</v>
      </c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24"/>
      <c r="P23" s="47"/>
      <c r="Q23" s="50"/>
      <c r="R23" s="47"/>
      <c r="S23" s="47"/>
      <c r="T23" s="24"/>
      <c r="U23" s="24"/>
      <c r="V23" s="24"/>
      <c r="W23" s="24"/>
      <c r="X23" s="84"/>
      <c r="Y23" s="8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4"/>
      <c r="P24" s="47"/>
      <c r="Q24" s="50"/>
      <c r="R24" s="47"/>
      <c r="S24" s="47"/>
      <c r="T24" s="24"/>
      <c r="U24" s="24"/>
      <c r="V24" s="24"/>
      <c r="W24" s="24"/>
      <c r="X24" s="84"/>
      <c r="Y24" s="8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4"/>
      <c r="P25" s="47"/>
      <c r="Q25" s="50"/>
      <c r="R25" s="47"/>
      <c r="S25" s="47"/>
      <c r="T25" s="24"/>
      <c r="U25" s="24"/>
      <c r="V25" s="24"/>
      <c r="W25" s="24"/>
      <c r="X25" s="84"/>
      <c r="Y25" s="8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4"/>
      <c r="P26" s="47"/>
      <c r="Q26" s="50"/>
      <c r="R26" s="47"/>
      <c r="S26" s="47"/>
      <c r="T26" s="24"/>
      <c r="U26" s="24"/>
      <c r="V26" s="24"/>
      <c r="W26" s="24"/>
      <c r="X26" s="84"/>
      <c r="Y26" s="8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4"/>
      <c r="P27" s="47"/>
      <c r="Q27" s="50"/>
      <c r="R27" s="47"/>
      <c r="S27" s="47"/>
      <c r="T27" s="24"/>
      <c r="U27" s="24"/>
      <c r="V27" s="24"/>
      <c r="W27" s="24"/>
      <c r="X27" s="84"/>
      <c r="Y27" s="8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4"/>
      <c r="P28" s="47"/>
      <c r="Q28" s="50"/>
      <c r="R28" s="47"/>
      <c r="S28" s="47"/>
      <c r="T28" s="24"/>
      <c r="U28" s="24"/>
      <c r="V28" s="24"/>
      <c r="W28" s="24"/>
      <c r="X28" s="84"/>
      <c r="Y28" s="8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84"/>
      <c r="Y29" s="8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4"/>
      <c r="Y30" s="8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4"/>
      <c r="P73" s="47"/>
      <c r="Q73" s="50"/>
      <c r="R73" s="47"/>
      <c r="S73" s="47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4"/>
      <c r="P74" s="47"/>
      <c r="Q74" s="50"/>
      <c r="R74" s="47"/>
      <c r="S74" s="47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4"/>
      <c r="P75" s="47"/>
      <c r="Q75" s="50"/>
      <c r="R75" s="47"/>
      <c r="S75" s="47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4"/>
      <c r="P76" s="47"/>
      <c r="Q76" s="50"/>
      <c r="R76" s="47"/>
      <c r="S76" s="47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4"/>
      <c r="P77" s="47"/>
      <c r="Q77" s="50"/>
      <c r="R77" s="47"/>
      <c r="S77" s="47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4"/>
      <c r="P78" s="47"/>
      <c r="Q78" s="50"/>
      <c r="R78" s="47"/>
      <c r="S78" s="47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4"/>
      <c r="P79" s="47"/>
      <c r="Q79" s="50"/>
      <c r="R79" s="47"/>
      <c r="S79" s="47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4"/>
      <c r="P80" s="47"/>
      <c r="Q80" s="50"/>
      <c r="R80" s="47"/>
      <c r="S80" s="47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4"/>
      <c r="P81" s="47"/>
      <c r="Q81" s="50"/>
      <c r="R81" s="47"/>
      <c r="S81" s="47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4"/>
      <c r="P82" s="47"/>
      <c r="Q82" s="50"/>
      <c r="R82" s="47"/>
      <c r="S82" s="47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4"/>
      <c r="P83" s="47"/>
      <c r="Q83" s="50"/>
      <c r="R83" s="47"/>
      <c r="S83" s="47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4"/>
      <c r="P84" s="47"/>
      <c r="Q84" s="50"/>
      <c r="R84" s="47"/>
      <c r="S84" s="47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4"/>
      <c r="P85" s="47"/>
      <c r="Q85" s="50"/>
      <c r="R85" s="47"/>
      <c r="S85" s="47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4"/>
      <c r="P86" s="47"/>
      <c r="Q86" s="50"/>
      <c r="R86" s="47"/>
      <c r="S86" s="47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4"/>
      <c r="P87" s="47"/>
      <c r="Q87" s="50"/>
      <c r="R87" s="47"/>
      <c r="S87" s="47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4"/>
      <c r="P88" s="47"/>
      <c r="Q88" s="50"/>
      <c r="R88" s="47"/>
      <c r="S88" s="47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4"/>
      <c r="P89" s="47"/>
      <c r="Q89" s="50"/>
      <c r="R89" s="47"/>
      <c r="S89" s="47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4"/>
      <c r="P90" s="47"/>
      <c r="Q90" s="50"/>
      <c r="R90" s="47"/>
      <c r="S90" s="47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4"/>
      <c r="P91" s="47"/>
      <c r="Q91" s="50"/>
      <c r="R91" s="47"/>
      <c r="S91" s="47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4"/>
      <c r="P92" s="47"/>
      <c r="Q92" s="50"/>
      <c r="R92" s="47"/>
      <c r="S92" s="47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4"/>
      <c r="P93" s="47"/>
      <c r="Q93" s="50"/>
      <c r="R93" s="47"/>
      <c r="S93" s="47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4"/>
      <c r="P94" s="47"/>
      <c r="Q94" s="50"/>
      <c r="R94" s="47"/>
      <c r="S94" s="47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4"/>
      <c r="P95" s="47"/>
      <c r="Q95" s="50"/>
      <c r="R95" s="47"/>
      <c r="S95" s="47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4"/>
      <c r="P96" s="47"/>
      <c r="Q96" s="50"/>
      <c r="R96" s="47"/>
      <c r="S96" s="47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4"/>
      <c r="P97" s="47"/>
      <c r="Q97" s="50"/>
      <c r="R97" s="47"/>
      <c r="S97" s="47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4"/>
      <c r="P98" s="47"/>
      <c r="Q98" s="50"/>
      <c r="R98" s="47"/>
      <c r="S98" s="47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4"/>
      <c r="P99" s="47"/>
      <c r="Q99" s="50"/>
      <c r="R99" s="47"/>
      <c r="S99" s="47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4"/>
      <c r="P100" s="47"/>
      <c r="Q100" s="50"/>
      <c r="R100" s="47"/>
      <c r="S100" s="47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4"/>
      <c r="P101" s="47"/>
      <c r="Q101" s="50"/>
      <c r="R101" s="47"/>
      <c r="S101" s="47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4"/>
      <c r="P102" s="47"/>
      <c r="Q102" s="50"/>
      <c r="R102" s="47"/>
      <c r="S102" s="47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4"/>
      <c r="P103" s="47"/>
      <c r="Q103" s="50"/>
      <c r="R103" s="47"/>
      <c r="S103" s="47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4"/>
      <c r="P104" s="47"/>
      <c r="Q104" s="50"/>
      <c r="R104" s="47"/>
      <c r="S104" s="47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4"/>
      <c r="P105" s="47"/>
      <c r="Q105" s="50"/>
      <c r="R105" s="47"/>
      <c r="S105" s="47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4"/>
      <c r="P106" s="47"/>
      <c r="Q106" s="50"/>
      <c r="R106" s="47"/>
      <c r="S106" s="47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4"/>
      <c r="P107" s="47"/>
      <c r="Q107" s="50"/>
      <c r="R107" s="47"/>
      <c r="S107" s="47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4"/>
      <c r="P108" s="47"/>
      <c r="Q108" s="50"/>
      <c r="R108" s="47"/>
      <c r="S108" s="47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4"/>
      <c r="P109" s="47"/>
      <c r="Q109" s="50"/>
      <c r="R109" s="47"/>
      <c r="S109" s="47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4"/>
      <c r="P110" s="47"/>
      <c r="Q110" s="50"/>
      <c r="R110" s="47"/>
      <c r="S110" s="47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4"/>
      <c r="P111" s="47"/>
      <c r="Q111" s="50"/>
      <c r="R111" s="47"/>
      <c r="S111" s="47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4"/>
      <c r="P112" s="47"/>
      <c r="Q112" s="50"/>
      <c r="R112" s="47"/>
      <c r="S112" s="47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4"/>
      <c r="P113" s="47"/>
      <c r="Q113" s="50"/>
      <c r="R113" s="47"/>
      <c r="S113" s="47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4"/>
      <c r="P114" s="47"/>
      <c r="Q114" s="50"/>
      <c r="R114" s="47"/>
      <c r="S114" s="47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4"/>
      <c r="P115" s="47"/>
      <c r="Q115" s="50"/>
      <c r="R115" s="47"/>
      <c r="S115" s="47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4"/>
      <c r="P116" s="47"/>
      <c r="Q116" s="50"/>
      <c r="R116" s="47"/>
      <c r="S116" s="47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4"/>
      <c r="P117" s="47"/>
      <c r="Q117" s="50"/>
      <c r="R117" s="47"/>
      <c r="S117" s="47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4"/>
      <c r="P118" s="47"/>
      <c r="Q118" s="50"/>
      <c r="R118" s="47"/>
      <c r="S118" s="47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4"/>
      <c r="P119" s="47"/>
      <c r="Q119" s="50"/>
      <c r="R119" s="47"/>
      <c r="S119" s="47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4"/>
      <c r="P120" s="47"/>
      <c r="Q120" s="50"/>
      <c r="R120" s="47"/>
      <c r="S120" s="47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4"/>
      <c r="P121" s="47"/>
      <c r="Q121" s="50"/>
      <c r="R121" s="47"/>
      <c r="S121" s="47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4"/>
      <c r="P122" s="47"/>
      <c r="Q122" s="50"/>
      <c r="R122" s="47"/>
      <c r="S122" s="47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4"/>
      <c r="P123" s="47"/>
      <c r="Q123" s="50"/>
      <c r="R123" s="47"/>
      <c r="S123" s="47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4"/>
      <c r="P124" s="47"/>
      <c r="Q124" s="50"/>
      <c r="R124" s="47"/>
      <c r="S124" s="47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4"/>
      <c r="P125" s="47"/>
      <c r="Q125" s="50"/>
      <c r="R125" s="47"/>
      <c r="S125" s="47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4"/>
      <c r="P126" s="47"/>
      <c r="Q126" s="50"/>
      <c r="R126" s="47"/>
      <c r="S126" s="47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4"/>
      <c r="P127" s="47"/>
      <c r="Q127" s="50"/>
      <c r="R127" s="47"/>
      <c r="S127" s="47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4"/>
      <c r="P128" s="47"/>
      <c r="Q128" s="50"/>
      <c r="R128" s="47"/>
      <c r="S128" s="47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4"/>
      <c r="P129" s="47"/>
      <c r="Q129" s="50"/>
      <c r="R129" s="47"/>
      <c r="S129" s="47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4"/>
      <c r="P130" s="47"/>
      <c r="Q130" s="50"/>
      <c r="R130" s="47"/>
      <c r="S130" s="47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4"/>
      <c r="P131" s="47"/>
      <c r="Q131" s="50"/>
      <c r="R131" s="47"/>
      <c r="S131" s="47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4"/>
      <c r="P132" s="47"/>
      <c r="Q132" s="50"/>
      <c r="R132" s="47"/>
      <c r="S132" s="47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4"/>
      <c r="P133" s="47"/>
      <c r="Q133" s="50"/>
      <c r="R133" s="47"/>
      <c r="S133" s="47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4"/>
      <c r="P134" s="47"/>
      <c r="Q134" s="50"/>
      <c r="R134" s="47"/>
      <c r="S134" s="47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4"/>
      <c r="P135" s="47"/>
      <c r="Q135" s="50"/>
      <c r="R135" s="47"/>
      <c r="S135" s="47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4"/>
      <c r="P136" s="47"/>
      <c r="Q136" s="50"/>
      <c r="R136" s="47"/>
      <c r="S136" s="47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4"/>
      <c r="P137" s="47"/>
      <c r="Q137" s="50"/>
      <c r="R137" s="47"/>
      <c r="S137" s="47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4"/>
      <c r="P138" s="47"/>
      <c r="Q138" s="50"/>
      <c r="R138" s="47"/>
      <c r="S138" s="47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4"/>
      <c r="P139" s="47"/>
      <c r="Q139" s="50"/>
      <c r="R139" s="47"/>
      <c r="S139" s="47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4"/>
      <c r="P140" s="47"/>
      <c r="Q140" s="50"/>
      <c r="R140" s="47"/>
      <c r="S140" s="47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4"/>
      <c r="P141" s="47"/>
      <c r="Q141" s="50"/>
      <c r="R141" s="47"/>
      <c r="S141" s="47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4"/>
      <c r="P142" s="47"/>
      <c r="Q142" s="50"/>
      <c r="R142" s="47"/>
      <c r="S142" s="47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4"/>
      <c r="P143" s="47"/>
      <c r="Q143" s="50"/>
      <c r="R143" s="47"/>
      <c r="S143" s="47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57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8" t="s">
        <v>58</v>
      </c>
      <c r="C2" s="89"/>
      <c r="D2" s="99"/>
      <c r="E2" s="13" t="s">
        <v>13</v>
      </c>
      <c r="F2" s="14"/>
      <c r="G2" s="14"/>
      <c r="H2" s="14"/>
      <c r="I2" s="20"/>
      <c r="J2" s="15"/>
      <c r="K2" s="90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100" t="s">
        <v>66</v>
      </c>
      <c r="Y2" s="101"/>
      <c r="Z2" s="102"/>
      <c r="AA2" s="13" t="s">
        <v>13</v>
      </c>
      <c r="AB2" s="14"/>
      <c r="AC2" s="14"/>
      <c r="AD2" s="14"/>
      <c r="AE2" s="20"/>
      <c r="AF2" s="15"/>
      <c r="AG2" s="90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03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1">
        <v>2001</v>
      </c>
      <c r="C4" s="33" t="s">
        <v>51</v>
      </c>
      <c r="D4" s="2" t="s">
        <v>36</v>
      </c>
      <c r="E4" s="31">
        <v>1</v>
      </c>
      <c r="F4" s="31">
        <v>0</v>
      </c>
      <c r="G4" s="31">
        <v>0</v>
      </c>
      <c r="H4" s="32">
        <v>0</v>
      </c>
      <c r="I4" s="31">
        <v>0</v>
      </c>
      <c r="J4" s="104">
        <v>0</v>
      </c>
      <c r="K4" s="30">
        <v>1</v>
      </c>
      <c r="L4" s="105"/>
      <c r="M4" s="18"/>
      <c r="N4" s="18"/>
      <c r="O4" s="18"/>
      <c r="P4" s="24"/>
      <c r="Q4" s="31"/>
      <c r="R4" s="31"/>
      <c r="S4" s="32"/>
      <c r="T4" s="31"/>
      <c r="U4" s="31"/>
      <c r="V4" s="106"/>
      <c r="W4" s="30"/>
      <c r="X4" s="31">
        <v>2001</v>
      </c>
      <c r="Y4" s="31" t="s">
        <v>48</v>
      </c>
      <c r="Z4" s="2" t="s">
        <v>50</v>
      </c>
      <c r="AA4" s="31">
        <v>11</v>
      </c>
      <c r="AB4" s="31">
        <v>0</v>
      </c>
      <c r="AC4" s="31">
        <v>1</v>
      </c>
      <c r="AD4" s="31">
        <v>6</v>
      </c>
      <c r="AE4" s="31">
        <v>29</v>
      </c>
      <c r="AF4" s="56">
        <v>0.48330000000000001</v>
      </c>
      <c r="AG4" s="24">
        <v>60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1"/>
      <c r="C5" s="33"/>
      <c r="D5" s="2"/>
      <c r="E5" s="31"/>
      <c r="F5" s="31"/>
      <c r="G5" s="31"/>
      <c r="H5" s="32"/>
      <c r="I5" s="31"/>
      <c r="J5" s="104"/>
      <c r="K5" s="30"/>
      <c r="L5" s="105"/>
      <c r="M5" s="18"/>
      <c r="N5" s="18"/>
      <c r="O5" s="18"/>
      <c r="P5" s="24"/>
      <c r="Q5" s="31"/>
      <c r="R5" s="31"/>
      <c r="S5" s="32"/>
      <c r="T5" s="31"/>
      <c r="U5" s="31"/>
      <c r="V5" s="106"/>
      <c r="W5" s="30"/>
      <c r="X5" s="31">
        <v>2002</v>
      </c>
      <c r="Y5" s="31" t="s">
        <v>49</v>
      </c>
      <c r="Z5" s="2" t="s">
        <v>47</v>
      </c>
      <c r="AA5" s="31">
        <v>17</v>
      </c>
      <c r="AB5" s="31">
        <v>2</v>
      </c>
      <c r="AC5" s="31">
        <v>4</v>
      </c>
      <c r="AD5" s="31">
        <v>18</v>
      </c>
      <c r="AE5" s="31">
        <v>47</v>
      </c>
      <c r="AF5" s="56">
        <v>0.61029999999999995</v>
      </c>
      <c r="AG5" s="24">
        <v>77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7"/>
      <c r="AS5" s="108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1"/>
      <c r="C6" s="33"/>
      <c r="D6" s="2"/>
      <c r="E6" s="31"/>
      <c r="F6" s="31"/>
      <c r="G6" s="31"/>
      <c r="H6" s="32"/>
      <c r="I6" s="31"/>
      <c r="J6" s="104"/>
      <c r="K6" s="30"/>
      <c r="L6" s="105"/>
      <c r="M6" s="18"/>
      <c r="N6" s="18"/>
      <c r="O6" s="18"/>
      <c r="P6" s="24"/>
      <c r="Q6" s="31"/>
      <c r="R6" s="31"/>
      <c r="S6" s="32"/>
      <c r="T6" s="31"/>
      <c r="U6" s="31"/>
      <c r="V6" s="106"/>
      <c r="W6" s="30"/>
      <c r="X6" s="31">
        <v>2003</v>
      </c>
      <c r="Y6" s="31" t="s">
        <v>48</v>
      </c>
      <c r="Z6" s="2" t="s">
        <v>47</v>
      </c>
      <c r="AA6" s="31">
        <v>18</v>
      </c>
      <c r="AB6" s="31">
        <v>0</v>
      </c>
      <c r="AC6" s="31">
        <v>3</v>
      </c>
      <c r="AD6" s="31">
        <v>19</v>
      </c>
      <c r="AE6" s="31">
        <v>81</v>
      </c>
      <c r="AF6" s="56">
        <v>0.58689999999999998</v>
      </c>
      <c r="AG6" s="24">
        <v>138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7"/>
      <c r="AS6" s="108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1"/>
      <c r="C7" s="33"/>
      <c r="D7" s="2"/>
      <c r="E7" s="31"/>
      <c r="F7" s="31"/>
      <c r="G7" s="31"/>
      <c r="H7" s="32"/>
      <c r="I7" s="31"/>
      <c r="J7" s="104"/>
      <c r="K7" s="30"/>
      <c r="L7" s="105"/>
      <c r="M7" s="18"/>
      <c r="N7" s="18"/>
      <c r="O7" s="18"/>
      <c r="P7" s="24"/>
      <c r="Q7" s="31"/>
      <c r="R7" s="31"/>
      <c r="S7" s="32"/>
      <c r="T7" s="31"/>
      <c r="U7" s="31"/>
      <c r="V7" s="106"/>
      <c r="W7" s="30"/>
      <c r="X7" s="31"/>
      <c r="Y7" s="33"/>
      <c r="Z7" s="2"/>
      <c r="AA7" s="31"/>
      <c r="AB7" s="31"/>
      <c r="AC7" s="31"/>
      <c r="AD7" s="32"/>
      <c r="AE7" s="31"/>
      <c r="AF7" s="56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7"/>
      <c r="AS7" s="10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1">
        <v>2005</v>
      </c>
      <c r="C8" s="33" t="s">
        <v>43</v>
      </c>
      <c r="D8" s="2" t="s">
        <v>42</v>
      </c>
      <c r="E8" s="31">
        <v>17</v>
      </c>
      <c r="F8" s="31">
        <v>0</v>
      </c>
      <c r="G8" s="31">
        <v>1</v>
      </c>
      <c r="H8" s="32">
        <v>1</v>
      </c>
      <c r="I8" s="31">
        <v>20</v>
      </c>
      <c r="J8" s="104">
        <v>0.27</v>
      </c>
      <c r="K8" s="30">
        <v>74</v>
      </c>
      <c r="L8" s="105"/>
      <c r="M8" s="18"/>
      <c r="N8" s="18"/>
      <c r="O8" s="18"/>
      <c r="P8" s="24"/>
      <c r="Q8" s="31"/>
      <c r="R8" s="31"/>
      <c r="S8" s="32"/>
      <c r="T8" s="31"/>
      <c r="U8" s="31"/>
      <c r="V8" s="106"/>
      <c r="W8" s="30"/>
      <c r="X8" s="31"/>
      <c r="Y8" s="33"/>
      <c r="Z8" s="2"/>
      <c r="AA8" s="31"/>
      <c r="AB8" s="31"/>
      <c r="AC8" s="31"/>
      <c r="AD8" s="32"/>
      <c r="AE8" s="31"/>
      <c r="AF8" s="104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7"/>
      <c r="AS8" s="10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ht="14.25" x14ac:dyDescent="0.2">
      <c r="A9" s="47"/>
      <c r="B9" s="109" t="s">
        <v>69</v>
      </c>
      <c r="C9" s="110"/>
      <c r="D9" s="111"/>
      <c r="E9" s="112">
        <f>SUM(E4:E8)</f>
        <v>18</v>
      </c>
      <c r="F9" s="112">
        <f>SUM(F4:F8)</f>
        <v>0</v>
      </c>
      <c r="G9" s="112">
        <f>SUM(G4:G8)</f>
        <v>1</v>
      </c>
      <c r="H9" s="112">
        <f>SUM(H4:H8)</f>
        <v>1</v>
      </c>
      <c r="I9" s="112">
        <f>SUM(I4:I8)</f>
        <v>20</v>
      </c>
      <c r="J9" s="113">
        <f>PRODUCT(I9/K9)</f>
        <v>0.26666666666666666</v>
      </c>
      <c r="K9" s="90">
        <f>SUM(K4:K8)</f>
        <v>75</v>
      </c>
      <c r="L9" s="22"/>
      <c r="M9" s="20"/>
      <c r="N9" s="114"/>
      <c r="O9" s="115"/>
      <c r="P9" s="24"/>
      <c r="Q9" s="112">
        <f>SUM(Q4:Q8)</f>
        <v>0</v>
      </c>
      <c r="R9" s="112">
        <f>SUM(R4:R8)</f>
        <v>0</v>
      </c>
      <c r="S9" s="112">
        <f>SUM(S4:S8)</f>
        <v>0</v>
      </c>
      <c r="T9" s="112">
        <f>SUM(T4:T8)</f>
        <v>0</v>
      </c>
      <c r="U9" s="112">
        <f>SUM(U4:U8)</f>
        <v>0</v>
      </c>
      <c r="V9" s="45">
        <v>0</v>
      </c>
      <c r="W9" s="90">
        <f>SUM(W4:W8)</f>
        <v>0</v>
      </c>
      <c r="X9" s="16" t="s">
        <v>69</v>
      </c>
      <c r="Y9" s="17"/>
      <c r="Z9" s="15"/>
      <c r="AA9" s="112">
        <f>SUM(AA4:AA8)</f>
        <v>46</v>
      </c>
      <c r="AB9" s="112">
        <f>SUM(AB4:AB8)</f>
        <v>2</v>
      </c>
      <c r="AC9" s="112">
        <f>SUM(AC4:AC8)</f>
        <v>8</v>
      </c>
      <c r="AD9" s="112">
        <f>SUM(AD4:AD8)</f>
        <v>43</v>
      </c>
      <c r="AE9" s="112">
        <f>SUM(AE4:AE8)</f>
        <v>157</v>
      </c>
      <c r="AF9" s="113">
        <f>PRODUCT(AE9/AG9)</f>
        <v>0.57090909090909092</v>
      </c>
      <c r="AG9" s="90">
        <f>SUM(AG4:AG8)</f>
        <v>275</v>
      </c>
      <c r="AH9" s="22"/>
      <c r="AI9" s="20"/>
      <c r="AJ9" s="114"/>
      <c r="AK9" s="115"/>
      <c r="AL9" s="24"/>
      <c r="AM9" s="112">
        <f>SUM(AM4:AM8)</f>
        <v>0</v>
      </c>
      <c r="AN9" s="112">
        <f>SUM(AN4:AN8)</f>
        <v>0</v>
      </c>
      <c r="AO9" s="112">
        <f>SUM(AO4:AO8)</f>
        <v>0</v>
      </c>
      <c r="AP9" s="112">
        <f>SUM(AP4:AP8)</f>
        <v>0</v>
      </c>
      <c r="AQ9" s="112">
        <f>SUM(AQ4:AQ8)</f>
        <v>0</v>
      </c>
      <c r="AR9" s="113">
        <v>0</v>
      </c>
      <c r="AS9" s="103">
        <f>SUM(AS4:AS8)</f>
        <v>0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30"/>
      <c r="L10" s="24"/>
      <c r="M10" s="24"/>
      <c r="N10" s="24"/>
      <c r="O10" s="24"/>
      <c r="P10" s="47"/>
      <c r="Q10" s="47"/>
      <c r="R10" s="50"/>
      <c r="S10" s="47"/>
      <c r="T10" s="47"/>
      <c r="U10" s="24"/>
      <c r="V10" s="24"/>
      <c r="W10" s="30"/>
      <c r="X10" s="47"/>
      <c r="Y10" s="47"/>
      <c r="Z10" s="47"/>
      <c r="AA10" s="47"/>
      <c r="AB10" s="47"/>
      <c r="AC10" s="47"/>
      <c r="AD10" s="47"/>
      <c r="AE10" s="47"/>
      <c r="AF10" s="48"/>
      <c r="AG10" s="30"/>
      <c r="AH10" s="24"/>
      <c r="AI10" s="24"/>
      <c r="AJ10" s="24"/>
      <c r="AK10" s="24"/>
      <c r="AL10" s="47"/>
      <c r="AM10" s="47"/>
      <c r="AN10" s="50"/>
      <c r="AO10" s="47"/>
      <c r="AP10" s="47"/>
      <c r="AQ10" s="24"/>
      <c r="AR10" s="24"/>
      <c r="AS10" s="3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116" t="s">
        <v>70</v>
      </c>
      <c r="C11" s="117"/>
      <c r="D11" s="11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71</v>
      </c>
      <c r="O11" s="18" t="s">
        <v>72</v>
      </c>
      <c r="Q11" s="50"/>
      <c r="R11" s="50" t="s">
        <v>52</v>
      </c>
      <c r="S11" s="50"/>
      <c r="T11" s="47" t="s">
        <v>54</v>
      </c>
      <c r="U11" s="24"/>
      <c r="V11" s="30"/>
      <c r="W11" s="30"/>
      <c r="X11" s="119"/>
      <c r="Y11" s="119"/>
      <c r="Z11" s="119"/>
      <c r="AA11" s="119"/>
      <c r="AB11" s="119"/>
      <c r="AC11" s="50"/>
      <c r="AD11" s="50"/>
      <c r="AE11" s="50"/>
      <c r="AF11" s="47"/>
      <c r="AG11" s="47"/>
      <c r="AH11" s="47"/>
      <c r="AI11" s="47"/>
      <c r="AJ11" s="47"/>
      <c r="AK11" s="47"/>
      <c r="AM11" s="30"/>
      <c r="AN11" s="119"/>
      <c r="AO11" s="119"/>
      <c r="AP11" s="119"/>
      <c r="AQ11" s="119"/>
      <c r="AR11" s="119"/>
      <c r="AS11" s="119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52" t="s">
        <v>12</v>
      </c>
      <c r="C12" s="12"/>
      <c r="D12" s="54"/>
      <c r="E12" s="120">
        <v>10</v>
      </c>
      <c r="F12" s="120">
        <v>0</v>
      </c>
      <c r="G12" s="120">
        <v>1</v>
      </c>
      <c r="H12" s="120">
        <v>0</v>
      </c>
      <c r="I12" s="120">
        <v>10</v>
      </c>
      <c r="J12" s="121">
        <v>0.41699999999999998</v>
      </c>
      <c r="K12" s="47">
        <f>PRODUCT(I12/J12)</f>
        <v>23.980815347721823</v>
      </c>
      <c r="L12" s="122">
        <v>0</v>
      </c>
      <c r="M12" s="122">
        <v>0</v>
      </c>
      <c r="N12" s="122">
        <v>0</v>
      </c>
      <c r="O12" s="122">
        <v>0</v>
      </c>
      <c r="Q12" s="50"/>
      <c r="R12" s="50"/>
      <c r="S12" s="50"/>
      <c r="T12" s="47" t="s">
        <v>53</v>
      </c>
      <c r="U12" s="47"/>
      <c r="V12" s="47"/>
      <c r="W12" s="47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50"/>
      <c r="AO12" s="50"/>
      <c r="AP12" s="50"/>
      <c r="AQ12" s="50"/>
      <c r="AR12" s="50"/>
      <c r="AS12" s="5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23" t="s">
        <v>58</v>
      </c>
      <c r="C13" s="124"/>
      <c r="D13" s="125"/>
      <c r="E13" s="120">
        <f>PRODUCT(E9+Q9)</f>
        <v>18</v>
      </c>
      <c r="F13" s="120">
        <f>PRODUCT(F9+R9)</f>
        <v>0</v>
      </c>
      <c r="G13" s="120">
        <f>PRODUCT(G9+S9)</f>
        <v>1</v>
      </c>
      <c r="H13" s="120">
        <f>PRODUCT(H9+T9)</f>
        <v>1</v>
      </c>
      <c r="I13" s="120">
        <f>PRODUCT(I9+U9)</f>
        <v>20</v>
      </c>
      <c r="J13" s="121">
        <f>PRODUCT(I13/K13)</f>
        <v>0.26666666666666666</v>
      </c>
      <c r="K13" s="47">
        <f>PRODUCT(K9+W9)</f>
        <v>75</v>
      </c>
      <c r="L13" s="122">
        <v>0</v>
      </c>
      <c r="M13" s="122">
        <v>0</v>
      </c>
      <c r="N13" s="122">
        <v>0</v>
      </c>
      <c r="O13" s="122">
        <v>0</v>
      </c>
      <c r="Q13" s="50"/>
      <c r="R13" s="50"/>
      <c r="S13" s="50"/>
      <c r="T13" s="47" t="s">
        <v>56</v>
      </c>
      <c r="U13" s="47"/>
      <c r="V13" s="47"/>
      <c r="W13" s="47"/>
      <c r="X13" s="47"/>
      <c r="Y13" s="47"/>
      <c r="Z13" s="47"/>
      <c r="AA13" s="47"/>
      <c r="AB13" s="47"/>
      <c r="AC13" s="50"/>
      <c r="AD13" s="50"/>
      <c r="AE13" s="50"/>
      <c r="AF13" s="50"/>
      <c r="AG13" s="50"/>
      <c r="AH13" s="50"/>
      <c r="AI13" s="50"/>
      <c r="AJ13" s="50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8" t="s">
        <v>66</v>
      </c>
      <c r="C14" s="26"/>
      <c r="D14" s="126"/>
      <c r="E14" s="120">
        <f>PRODUCT(AA9+AM9)</f>
        <v>46</v>
      </c>
      <c r="F14" s="120">
        <f>PRODUCT(AB9+AN9)</f>
        <v>2</v>
      </c>
      <c r="G14" s="120">
        <f>PRODUCT(AC9+AO9)</f>
        <v>8</v>
      </c>
      <c r="H14" s="120">
        <f>PRODUCT(AD9+AP9)</f>
        <v>43</v>
      </c>
      <c r="I14" s="120">
        <f>PRODUCT(AE9+AQ9)</f>
        <v>157</v>
      </c>
      <c r="J14" s="121">
        <f>PRODUCT(I14/K14)</f>
        <v>0.57090909090909092</v>
      </c>
      <c r="K14" s="24">
        <f>PRODUCT(AG9+AS9)</f>
        <v>275</v>
      </c>
      <c r="L14" s="122">
        <f>PRODUCT((F14+G14)/E14)</f>
        <v>0.21739130434782608</v>
      </c>
      <c r="M14" s="122">
        <f>PRODUCT(H14/E14)</f>
        <v>0.93478260869565222</v>
      </c>
      <c r="N14" s="122">
        <f>PRODUCT((F14+G14+H14)/E14)</f>
        <v>1.1521739130434783</v>
      </c>
      <c r="O14" s="122">
        <f>PRODUCT(I14/E14)</f>
        <v>3.4130434782608696</v>
      </c>
      <c r="Q14" s="50"/>
      <c r="R14" s="50"/>
      <c r="S14" s="47"/>
      <c r="T14" s="47" t="s">
        <v>55</v>
      </c>
      <c r="U14" s="24"/>
      <c r="V14" s="24"/>
      <c r="W14" s="47"/>
      <c r="X14" s="47"/>
      <c r="Y14" s="47"/>
      <c r="Z14" s="47"/>
      <c r="AA14" s="47"/>
      <c r="AB14" s="47"/>
      <c r="AC14" s="50"/>
      <c r="AD14" s="50"/>
      <c r="AE14" s="50"/>
      <c r="AF14" s="50"/>
      <c r="AG14" s="50"/>
      <c r="AH14" s="50"/>
      <c r="AI14" s="50"/>
      <c r="AJ14" s="50"/>
      <c r="AK14" s="47"/>
      <c r="AL14" s="24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27" t="s">
        <v>69</v>
      </c>
      <c r="C15" s="128"/>
      <c r="D15" s="129"/>
      <c r="E15" s="120">
        <f>SUM(E12:E14)</f>
        <v>74</v>
      </c>
      <c r="F15" s="120">
        <f t="shared" ref="F15:I15" si="0">SUM(F12:F14)</f>
        <v>2</v>
      </c>
      <c r="G15" s="120">
        <f t="shared" si="0"/>
        <v>10</v>
      </c>
      <c r="H15" s="120">
        <f t="shared" si="0"/>
        <v>44</v>
      </c>
      <c r="I15" s="120">
        <f t="shared" si="0"/>
        <v>187</v>
      </c>
      <c r="J15" s="121">
        <f>PRODUCT(I15/K15)</f>
        <v>0.50002564924655335</v>
      </c>
      <c r="K15" s="47">
        <f>SUM(K12:K14)</f>
        <v>373.98081534772183</v>
      </c>
      <c r="L15" s="122">
        <f>PRODUCT((F15+G15)/E15)</f>
        <v>0.16216216216216217</v>
      </c>
      <c r="M15" s="122">
        <f>PRODUCT(H15/E15)</f>
        <v>0.59459459459459463</v>
      </c>
      <c r="N15" s="122">
        <f>PRODUCT((F15+G15+H15)/E15)</f>
        <v>0.7567567567567568</v>
      </c>
      <c r="O15" s="122">
        <f>PRODUCT(I15/E15)</f>
        <v>2.5270270270270272</v>
      </c>
      <c r="Q15" s="24"/>
      <c r="R15" s="24"/>
      <c r="S15" s="2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50"/>
      <c r="AF15" s="50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24"/>
      <c r="F16" s="24"/>
      <c r="G16" s="24"/>
      <c r="H16" s="24"/>
      <c r="I16" s="24"/>
      <c r="J16" s="47"/>
      <c r="K16" s="47"/>
      <c r="L16" s="24"/>
      <c r="M16" s="24"/>
      <c r="N16" s="24"/>
      <c r="O16" s="24"/>
      <c r="P16" s="47"/>
      <c r="Q16" s="47"/>
      <c r="R16" s="47"/>
      <c r="S16" s="4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50"/>
      <c r="AJ175" s="50"/>
      <c r="AK175" s="47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24"/>
      <c r="AL180" s="24"/>
    </row>
    <row r="181" spans="12:38" x14ac:dyDescent="0.25">
      <c r="R181" s="30"/>
      <c r="S181" s="3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30"/>
      <c r="S182" s="3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R183" s="30"/>
      <c r="S183" s="3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</row>
    <row r="184" spans="12:38" x14ac:dyDescent="0.25">
      <c r="L184"/>
      <c r="M184"/>
      <c r="N184"/>
      <c r="O184"/>
      <c r="P184"/>
      <c r="R184" s="30"/>
      <c r="S184" s="3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2018-11-19T19:00:09Z</dcterms:modified>
</cp:coreProperties>
</file>