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5" i="2" l="1"/>
  <c r="O18" i="2" l="1"/>
  <c r="N18" i="2"/>
  <c r="M18" i="2"/>
  <c r="L18" i="2"/>
  <c r="K18" i="2"/>
  <c r="AS15" i="2"/>
  <c r="AQ15" i="2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I15" i="2"/>
  <c r="I19" i="2" s="1"/>
  <c r="I21" i="2" s="1"/>
  <c r="H15" i="2"/>
  <c r="H19" i="2" s="1"/>
  <c r="M19" i="2" s="1"/>
  <c r="G15" i="2"/>
  <c r="G19" i="2" s="1"/>
  <c r="G21" i="2" s="1"/>
  <c r="F15" i="2"/>
  <c r="F19" i="2" s="1"/>
  <c r="E15" i="2"/>
  <c r="E19" i="2" s="1"/>
  <c r="E21" i="2" s="1"/>
  <c r="K19" i="2" l="1"/>
  <c r="J19" i="2" s="1"/>
  <c r="O19" i="2"/>
  <c r="N19" i="2"/>
  <c r="L19" i="2"/>
  <c r="K20" i="2"/>
  <c r="F20" i="2"/>
  <c r="L20" i="2" s="1"/>
  <c r="H20" i="2"/>
  <c r="O21" i="2"/>
  <c r="O20" i="2"/>
  <c r="J20" i="2"/>
  <c r="N20" i="2"/>
  <c r="M20" i="2"/>
  <c r="H21" i="2"/>
  <c r="M21" i="2" s="1"/>
  <c r="AF15" i="2"/>
  <c r="O21" i="1"/>
  <c r="K21" i="2" l="1"/>
  <c r="J21" i="2" s="1"/>
  <c r="F21" i="2"/>
  <c r="L21" i="2" s="1"/>
  <c r="N28" i="1"/>
  <c r="N21" i="2" l="1"/>
  <c r="I27" i="1"/>
  <c r="H27" i="1"/>
  <c r="G27" i="1"/>
  <c r="F27" i="1"/>
  <c r="E27" i="1"/>
  <c r="L27" i="1" s="1"/>
  <c r="I26" i="1"/>
  <c r="M26" i="1" s="1"/>
  <c r="G26" i="1"/>
  <c r="E26" i="1"/>
  <c r="AQ21" i="1"/>
  <c r="AP21" i="1"/>
  <c r="AO21" i="1"/>
  <c r="AN21" i="1"/>
  <c r="AM21" i="1"/>
  <c r="AL21" i="1"/>
  <c r="AA21" i="1"/>
  <c r="M21" i="1"/>
  <c r="L21" i="1"/>
  <c r="K21" i="1"/>
  <c r="J21" i="1"/>
  <c r="I21" i="1"/>
  <c r="D23" i="1" s="1"/>
  <c r="H21" i="1"/>
  <c r="H26" i="1" s="1"/>
  <c r="G21" i="1"/>
  <c r="F21" i="1"/>
  <c r="F26" i="1" s="1"/>
  <c r="E21" i="1"/>
  <c r="O17" i="1"/>
  <c r="O16" i="1"/>
  <c r="O15" i="1"/>
  <c r="O14" i="1"/>
  <c r="O13" i="1"/>
  <c r="O10" i="1"/>
  <c r="K27" i="1" l="1"/>
  <c r="M27" i="1"/>
  <c r="O26" i="1"/>
  <c r="O29" i="1" s="1"/>
  <c r="N21" i="1"/>
  <c r="N26" i="1" s="1"/>
  <c r="M28" i="1"/>
  <c r="G29" i="1"/>
  <c r="F29" i="1"/>
  <c r="K26" i="1"/>
  <c r="H29" i="1"/>
  <c r="L26" i="1"/>
  <c r="K28" i="1"/>
  <c r="L28" i="1"/>
  <c r="E29" i="1"/>
  <c r="I29" i="1"/>
  <c r="N27" i="1"/>
  <c r="M29" i="1" l="1"/>
  <c r="N29" i="1"/>
  <c r="L29" i="1"/>
  <c r="K29" i="1"/>
</calcChain>
</file>

<file path=xl/sharedStrings.xml><?xml version="1.0" encoding="utf-8"?>
<sst xmlns="http://schemas.openxmlformats.org/spreadsheetml/2006/main" count="251" uniqueCount="104">
  <si>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</si>
  <si>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</si>
  <si>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</si>
  <si>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</si>
  <si>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</si>
  <si>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</si>
  <si>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</si>
  <si>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</si>
  <si>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</si>
  <si>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</si>
  <si>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</si>
  <si>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</si>
  <si>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</si>
  <si>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</si>
  <si>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</si>
  <si>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</si>
  <si>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</si>
  <si>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</si>
  <si>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</si>
  <si>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</si>
  <si>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</si>
  <si>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</si>
  <si>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</si>
  <si>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</si>
  <si>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</si>
  <si>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</si>
  <si>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</si>
  <si>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</si>
  <si>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</si>
  <si>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</si>
  <si>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</si>
  <si>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</si>
  <si>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</si>
  <si>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</si>
  <si>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Eetu Karhulahti</t>
  </si>
  <si>
    <t>13.</t>
  </si>
  <si>
    <t>Kiri</t>
  </si>
  <si>
    <t>2.</t>
  </si>
  <si>
    <t>ykköspesis</t>
  </si>
  <si>
    <t>9.</t>
  </si>
  <si>
    <t>15.05. 2007  Kiri - Lippo  2-0  (9-8, 6-4)</t>
  </si>
  <si>
    <t xml:space="preserve">  23 v   9 kk 18 pv</t>
  </si>
  <si>
    <t>HaVe</t>
  </si>
  <si>
    <t>suomensarja</t>
  </si>
  <si>
    <t>Kimmot</t>
  </si>
  <si>
    <t>Valo</t>
  </si>
  <si>
    <t>7.</t>
  </si>
  <si>
    <t>8.</t>
  </si>
  <si>
    <t>HaVe  2</t>
  </si>
  <si>
    <t>16.</t>
  </si>
  <si>
    <t>6.</t>
  </si>
  <si>
    <t>10.</t>
  </si>
  <si>
    <t>Seurat</t>
  </si>
  <si>
    <t>HaVe = Halsua-Veteli Pesis  (2002)</t>
  </si>
  <si>
    <t>Kimmot = Kinnulan Kimmot  (1948)</t>
  </si>
  <si>
    <t>Kiri = Jyväskylän Kiri  (1930)</t>
  </si>
  <si>
    <t>Valo = Jyväskylän Valo  (1948)</t>
  </si>
  <si>
    <t>67.  ottelu</t>
  </si>
  <si>
    <t>19.06. 2011  KPL - Kiri  2-1  (6-3, 1-7, 3-1)</t>
  </si>
  <si>
    <t xml:space="preserve">  27 v 10 kk 23 pv</t>
  </si>
  <si>
    <t>HalTo = Halsuan Toivo  (1909),  kasvattajaseura</t>
  </si>
  <si>
    <t>31.05. 2012  Kiri - SoJy  0-2  (2-8, 2-8)</t>
  </si>
  <si>
    <t>84.  ottelu</t>
  </si>
  <si>
    <t xml:space="preserve">  28 v 10 kk   4 pv</t>
  </si>
  <si>
    <t>YKKÖSPESIS</t>
  </si>
  <si>
    <t>11.</t>
  </si>
  <si>
    <t>12.</t>
  </si>
  <si>
    <t>3.</t>
  </si>
  <si>
    <t>Manse PP</t>
  </si>
  <si>
    <t>Manse PP = Manse PP, Tampere  (2005)</t>
  </si>
  <si>
    <t>Manse PP*</t>
  </si>
  <si>
    <t>Manse PP* = Manse PP Edustus  (2015)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</si>
  <si>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</si>
  <si>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</si>
  <si>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</si>
  <si>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</si>
  <si>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</si>
  <si>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</si>
  <si>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</si>
  <si>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</si>
  <si>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</si>
  <si>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</si>
  <si>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0-4  SoJy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</si>
  <si>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</si>
  <si>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</si>
  <si>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</si>
  <si>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</si>
  <si>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</si>
  <si>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</si>
  <si>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</si>
  <si>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   Runkosarja  TOP-30</t>
  </si>
  <si>
    <t>22.</t>
  </si>
  <si>
    <t>Ylempi loppusarja TOP-10</t>
  </si>
  <si>
    <t>27.7.1983   Kaustinen     -     12.2.2018   Tampere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</si>
  <si>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</si>
  <si>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</si>
  <si>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</si>
  <si>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</si>
  <si>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</si>
  <si>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</si>
  <si>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</si>
  <si>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</si>
  <si>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KuKu = Kuortaneen Kunto  (1921)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</si>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</sst>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1" xfId="0" applyFont="1" applyFill="1" applyBorder="1"/>
    <xf numFmtId="0" fontId="1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1" customWidth="1"/>
    <col min="3" max="3" width="6.140625" style="80" customWidth="1"/>
    <col min="4" max="4" width="11.855468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46" customWidth="1"/>
    <col min="16" max="19" width="6.7109375" style="46" customWidth="1"/>
    <col min="20" max="20" width="0.7109375" style="46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" style="80" customWidth="1"/>
    <col min="34" max="34" width="12.42578125" style="80" customWidth="1"/>
    <col min="35" max="35" width="13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3" customWidth="1"/>
    <col min="45" max="16384" width="9.140625" style="3"/>
  </cols>
  <sheetData>
    <row r="1" spans="1:44" ht="17.25" customHeight="1" x14ac:dyDescent="0.25">
      <c r="A1" s="97"/>
      <c r="B1" s="5" t="s">
        <v>34</v>
      </c>
      <c r="C1" s="6"/>
      <c r="D1" s="7"/>
      <c r="E1" s="8" t="s">
        <v>93</v>
      </c>
      <c r="F1" s="5"/>
      <c r="G1" s="5"/>
      <c r="H1" s="5"/>
      <c r="I1" s="6"/>
      <c r="J1" s="6"/>
      <c r="K1" s="6"/>
      <c r="L1" s="5"/>
      <c r="M1" s="6"/>
      <c r="N1" s="6"/>
      <c r="O1" s="6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8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90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92</v>
      </c>
      <c r="AC2" s="20"/>
      <c r="AD2" s="14"/>
      <c r="AE2" s="21"/>
      <c r="AF2" s="19"/>
      <c r="AG2" s="22" t="s">
        <v>73</v>
      </c>
      <c r="AH2" s="14"/>
      <c r="AI2" s="14"/>
      <c r="AJ2" s="15"/>
      <c r="AK2" s="19"/>
      <c r="AL2" s="22" t="s">
        <v>74</v>
      </c>
      <c r="AM2" s="20"/>
      <c r="AN2" s="14"/>
      <c r="AO2" s="98" t="s">
        <v>75</v>
      </c>
      <c r="AP2" s="14"/>
      <c r="AQ2" s="15"/>
      <c r="AR2" s="48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76</v>
      </c>
      <c r="AE3" s="18" t="s">
        <v>17</v>
      </c>
      <c r="AF3" s="23"/>
      <c r="AG3" s="18" t="s">
        <v>77</v>
      </c>
      <c r="AH3" s="18" t="s">
        <v>78</v>
      </c>
      <c r="AI3" s="15" t="s">
        <v>79</v>
      </c>
      <c r="AJ3" s="18" t="s">
        <v>80</v>
      </c>
      <c r="AK3" s="23"/>
      <c r="AL3" s="18" t="s">
        <v>23</v>
      </c>
      <c r="AM3" s="18" t="s">
        <v>24</v>
      </c>
      <c r="AN3" s="15" t="s">
        <v>81</v>
      </c>
      <c r="AO3" s="15" t="s">
        <v>31</v>
      </c>
      <c r="AP3" s="17" t="s">
        <v>32</v>
      </c>
      <c r="AQ3" s="18" t="s">
        <v>33</v>
      </c>
      <c r="AR3" s="48"/>
    </row>
    <row r="4" spans="1:44" s="4" customFormat="1" ht="15" customHeight="1" x14ac:dyDescent="0.25">
      <c r="A4" s="2"/>
      <c r="B4" s="24">
        <v>2003</v>
      </c>
      <c r="C4" s="24" t="s">
        <v>46</v>
      </c>
      <c r="D4" s="25" t="s">
        <v>48</v>
      </c>
      <c r="E4" s="24"/>
      <c r="F4" s="26" t="s">
        <v>43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29"/>
      <c r="X4" s="29"/>
      <c r="Y4" s="29"/>
      <c r="Z4" s="40"/>
      <c r="AA4" s="23">
        <v>0</v>
      </c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8"/>
    </row>
    <row r="5" spans="1:44" s="4" customFormat="1" ht="15" customHeight="1" x14ac:dyDescent="0.25">
      <c r="A5" s="2"/>
      <c r="B5" s="24">
        <v>2004</v>
      </c>
      <c r="C5" s="24" t="s">
        <v>47</v>
      </c>
      <c r="D5" s="25" t="s">
        <v>48</v>
      </c>
      <c r="E5" s="24"/>
      <c r="F5" s="26" t="s">
        <v>43</v>
      </c>
      <c r="G5" s="34"/>
      <c r="H5" s="35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29"/>
      <c r="X5" s="29"/>
      <c r="Y5" s="29"/>
      <c r="Z5" s="40"/>
      <c r="AA5" s="23">
        <v>0</v>
      </c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8"/>
    </row>
    <row r="6" spans="1:44" s="4" customFormat="1" ht="15" customHeight="1" x14ac:dyDescent="0.25">
      <c r="A6" s="2"/>
      <c r="B6" s="24">
        <v>2005</v>
      </c>
      <c r="C6" s="24" t="s">
        <v>46</v>
      </c>
      <c r="D6" s="25" t="s">
        <v>44</v>
      </c>
      <c r="E6" s="24"/>
      <c r="F6" s="26" t="s">
        <v>43</v>
      </c>
      <c r="G6" s="34"/>
      <c r="H6" s="35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29"/>
      <c r="X6" s="29"/>
      <c r="Y6" s="29"/>
      <c r="Z6" s="40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8"/>
    </row>
    <row r="7" spans="1:44" s="4" customFormat="1" ht="15" customHeight="1" x14ac:dyDescent="0.25">
      <c r="A7" s="2"/>
      <c r="B7" s="36">
        <v>2005</v>
      </c>
      <c r="C7" s="36" t="s">
        <v>49</v>
      </c>
      <c r="D7" s="37" t="s">
        <v>42</v>
      </c>
      <c r="E7" s="36"/>
      <c r="F7" s="38" t="s">
        <v>38</v>
      </c>
      <c r="G7" s="83"/>
      <c r="H7" s="82"/>
      <c r="I7" s="36"/>
      <c r="J7" s="36"/>
      <c r="K7" s="36"/>
      <c r="L7" s="36"/>
      <c r="M7" s="36"/>
      <c r="N7" s="36"/>
      <c r="O7" s="23"/>
      <c r="P7" s="18"/>
      <c r="Q7" s="18"/>
      <c r="R7" s="18"/>
      <c r="S7" s="18"/>
      <c r="T7" s="23"/>
      <c r="U7" s="28"/>
      <c r="V7" s="29"/>
      <c r="W7" s="29"/>
      <c r="X7" s="29"/>
      <c r="Y7" s="29"/>
      <c r="Z7" s="40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8"/>
    </row>
    <row r="8" spans="1:44" s="4" customFormat="1" ht="15" customHeight="1" x14ac:dyDescent="0.25">
      <c r="A8" s="2"/>
      <c r="B8" s="24">
        <v>2006</v>
      </c>
      <c r="C8" s="24" t="s">
        <v>50</v>
      </c>
      <c r="D8" s="25" t="s">
        <v>42</v>
      </c>
      <c r="E8" s="24"/>
      <c r="F8" s="26" t="s">
        <v>43</v>
      </c>
      <c r="G8" s="34"/>
      <c r="H8" s="35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8"/>
      <c r="V8" s="29"/>
      <c r="W8" s="29"/>
      <c r="X8" s="29"/>
      <c r="Y8" s="29"/>
      <c r="Z8" s="40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8"/>
    </row>
    <row r="9" spans="1:44" s="4" customFormat="1" ht="15" customHeight="1" x14ac:dyDescent="0.25">
      <c r="A9" s="2"/>
      <c r="B9" s="24">
        <v>2007</v>
      </c>
      <c r="C9" s="24" t="s">
        <v>51</v>
      </c>
      <c r="D9" s="25" t="s">
        <v>45</v>
      </c>
      <c r="E9" s="24"/>
      <c r="F9" s="26" t="s">
        <v>43</v>
      </c>
      <c r="G9" s="34"/>
      <c r="H9" s="35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9"/>
      <c r="W9" s="29"/>
      <c r="X9" s="29"/>
      <c r="Y9" s="29"/>
      <c r="Z9" s="40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/>
      <c r="AR9" s="48"/>
    </row>
    <row r="10" spans="1:44" s="4" customFormat="1" ht="15" customHeight="1" x14ac:dyDescent="0.25">
      <c r="A10" s="2"/>
      <c r="B10" s="29">
        <v>2007</v>
      </c>
      <c r="C10" s="29" t="s">
        <v>35</v>
      </c>
      <c r="D10" s="39" t="s">
        <v>36</v>
      </c>
      <c r="E10" s="29">
        <v>17</v>
      </c>
      <c r="F10" s="29">
        <v>0</v>
      </c>
      <c r="G10" s="33">
        <v>0</v>
      </c>
      <c r="H10" s="30">
        <v>5</v>
      </c>
      <c r="I10" s="29">
        <v>34</v>
      </c>
      <c r="J10" s="29">
        <v>31</v>
      </c>
      <c r="K10" s="29">
        <v>2</v>
      </c>
      <c r="L10" s="29">
        <v>1</v>
      </c>
      <c r="M10" s="29">
        <v>0</v>
      </c>
      <c r="N10" s="40">
        <v>0.43</v>
      </c>
      <c r="O10" s="23">
        <f>PRODUCT(I10/N10)</f>
        <v>79.069767441860463</v>
      </c>
      <c r="P10" s="18"/>
      <c r="Q10" s="18"/>
      <c r="R10" s="18"/>
      <c r="S10" s="18"/>
      <c r="T10" s="23"/>
      <c r="U10" s="31">
        <v>6</v>
      </c>
      <c r="V10" s="31">
        <v>0</v>
      </c>
      <c r="W10" s="31">
        <v>0</v>
      </c>
      <c r="X10" s="31">
        <v>6</v>
      </c>
      <c r="Y10" s="31">
        <v>16</v>
      </c>
      <c r="Z10" s="70">
        <v>0.69599999999999995</v>
      </c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2"/>
      <c r="AO10" s="30"/>
      <c r="AP10" s="33"/>
      <c r="AQ10" s="29"/>
      <c r="AR10" s="48"/>
    </row>
    <row r="11" spans="1:44" s="4" customFormat="1" ht="15" customHeight="1" x14ac:dyDescent="0.25">
      <c r="A11" s="2"/>
      <c r="B11" s="36">
        <v>2008</v>
      </c>
      <c r="C11" s="36" t="s">
        <v>37</v>
      </c>
      <c r="D11" s="37" t="s">
        <v>36</v>
      </c>
      <c r="E11" s="36"/>
      <c r="F11" s="38" t="s">
        <v>38</v>
      </c>
      <c r="G11" s="83"/>
      <c r="H11" s="82"/>
      <c r="I11" s="36"/>
      <c r="J11" s="36"/>
      <c r="K11" s="36"/>
      <c r="L11" s="36"/>
      <c r="M11" s="36"/>
      <c r="N11" s="36"/>
      <c r="O11" s="23">
        <v>0</v>
      </c>
      <c r="P11" s="18"/>
      <c r="Q11" s="18"/>
      <c r="R11" s="18"/>
      <c r="S11" s="18"/>
      <c r="T11" s="23"/>
      <c r="U11" s="31">
        <v>4</v>
      </c>
      <c r="V11" s="31">
        <v>0</v>
      </c>
      <c r="W11" s="31">
        <v>0</v>
      </c>
      <c r="X11" s="31">
        <v>2</v>
      </c>
      <c r="Y11" s="31">
        <v>8</v>
      </c>
      <c r="Z11" s="70">
        <v>0.5</v>
      </c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8"/>
      <c r="AN11" s="32"/>
      <c r="AO11" s="30"/>
      <c r="AP11" s="33"/>
      <c r="AQ11" s="29"/>
      <c r="AR11" s="48"/>
    </row>
    <row r="12" spans="1:44" s="4" customFormat="1" ht="15" customHeight="1" x14ac:dyDescent="0.25">
      <c r="A12" s="2"/>
      <c r="B12" s="36">
        <v>2009</v>
      </c>
      <c r="C12" s="36" t="s">
        <v>37</v>
      </c>
      <c r="D12" s="37" t="s">
        <v>36</v>
      </c>
      <c r="E12" s="36"/>
      <c r="F12" s="38" t="s">
        <v>38</v>
      </c>
      <c r="G12" s="83"/>
      <c r="H12" s="82"/>
      <c r="I12" s="36"/>
      <c r="J12" s="36"/>
      <c r="K12" s="36"/>
      <c r="L12" s="36"/>
      <c r="M12" s="36"/>
      <c r="N12" s="36"/>
      <c r="O12" s="23">
        <v>0</v>
      </c>
      <c r="P12" s="18"/>
      <c r="Q12" s="18"/>
      <c r="R12" s="18"/>
      <c r="S12" s="18"/>
      <c r="T12" s="23"/>
      <c r="U12" s="28"/>
      <c r="V12" s="29"/>
      <c r="W12" s="29"/>
      <c r="X12" s="29"/>
      <c r="Y12" s="29"/>
      <c r="Z12" s="40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2"/>
      <c r="AO12" s="30"/>
      <c r="AP12" s="33"/>
      <c r="AQ12" s="29"/>
      <c r="AR12" s="48"/>
    </row>
    <row r="13" spans="1:44" s="4" customFormat="1" ht="15" customHeight="1" x14ac:dyDescent="0.25">
      <c r="A13" s="2"/>
      <c r="B13" s="29">
        <v>2010</v>
      </c>
      <c r="C13" s="29" t="s">
        <v>39</v>
      </c>
      <c r="D13" s="39" t="s">
        <v>36</v>
      </c>
      <c r="E13" s="29">
        <v>26</v>
      </c>
      <c r="F13" s="29">
        <v>0</v>
      </c>
      <c r="G13" s="29">
        <v>0</v>
      </c>
      <c r="H13" s="29">
        <v>20</v>
      </c>
      <c r="I13" s="29">
        <v>66</v>
      </c>
      <c r="J13" s="29">
        <v>57</v>
      </c>
      <c r="K13" s="29">
        <v>8</v>
      </c>
      <c r="L13" s="29">
        <v>1</v>
      </c>
      <c r="M13" s="33">
        <v>0</v>
      </c>
      <c r="N13" s="40">
        <v>0.49299999999999999</v>
      </c>
      <c r="O13" s="23">
        <f>PRODUCT(I13/N13)</f>
        <v>133.87423935091277</v>
      </c>
      <c r="P13" s="18"/>
      <c r="Q13" s="18"/>
      <c r="R13" s="18"/>
      <c r="S13" s="18"/>
      <c r="T13" s="23"/>
      <c r="U13" s="31">
        <v>3</v>
      </c>
      <c r="V13" s="31">
        <v>0</v>
      </c>
      <c r="W13" s="31">
        <v>0</v>
      </c>
      <c r="X13" s="31">
        <v>4</v>
      </c>
      <c r="Y13" s="31">
        <v>11</v>
      </c>
      <c r="Z13" s="70">
        <v>0.52400000000000002</v>
      </c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8"/>
    </row>
    <row r="14" spans="1:44" s="4" customFormat="1" ht="15" customHeight="1" x14ac:dyDescent="0.25">
      <c r="A14" s="2"/>
      <c r="B14" s="29">
        <v>2011</v>
      </c>
      <c r="C14" s="29" t="s">
        <v>51</v>
      </c>
      <c r="D14" s="39" t="s">
        <v>36</v>
      </c>
      <c r="E14" s="29">
        <v>22</v>
      </c>
      <c r="F14" s="29">
        <v>0</v>
      </c>
      <c r="G14" s="29">
        <v>2</v>
      </c>
      <c r="H14" s="29">
        <v>17</v>
      </c>
      <c r="I14" s="29">
        <v>38</v>
      </c>
      <c r="J14" s="29">
        <v>34</v>
      </c>
      <c r="K14" s="29">
        <v>1</v>
      </c>
      <c r="L14" s="29">
        <v>1</v>
      </c>
      <c r="M14" s="33">
        <v>2</v>
      </c>
      <c r="N14" s="40">
        <v>0.5</v>
      </c>
      <c r="O14" s="23">
        <f>PRODUCT(I14/N14)</f>
        <v>76</v>
      </c>
      <c r="P14" s="18"/>
      <c r="Q14" s="18"/>
      <c r="R14" s="18"/>
      <c r="S14" s="18"/>
      <c r="T14" s="23"/>
      <c r="U14" s="28"/>
      <c r="V14" s="29"/>
      <c r="W14" s="29"/>
      <c r="X14" s="29"/>
      <c r="Y14" s="29"/>
      <c r="Z14" s="40"/>
      <c r="AA14" s="23">
        <v>0</v>
      </c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8"/>
    </row>
    <row r="15" spans="1:44" s="4" customFormat="1" ht="15" customHeight="1" x14ac:dyDescent="0.25">
      <c r="A15" s="2"/>
      <c r="B15" s="29">
        <v>2012</v>
      </c>
      <c r="C15" s="29" t="s">
        <v>47</v>
      </c>
      <c r="D15" s="39" t="s">
        <v>36</v>
      </c>
      <c r="E15" s="29">
        <v>26</v>
      </c>
      <c r="F15" s="29">
        <v>2</v>
      </c>
      <c r="G15" s="29">
        <v>1</v>
      </c>
      <c r="H15" s="29">
        <v>19</v>
      </c>
      <c r="I15" s="29">
        <v>79</v>
      </c>
      <c r="J15" s="29">
        <v>69</v>
      </c>
      <c r="K15" s="29">
        <v>4</v>
      </c>
      <c r="L15" s="29">
        <v>3</v>
      </c>
      <c r="M15" s="33">
        <v>3</v>
      </c>
      <c r="N15" s="40">
        <v>0.61699999999999999</v>
      </c>
      <c r="O15" s="23">
        <f>PRODUCT(I15/N15)</f>
        <v>128.03889789303079</v>
      </c>
      <c r="P15" s="18"/>
      <c r="Q15" s="18"/>
      <c r="R15" s="18"/>
      <c r="S15" s="18"/>
      <c r="T15" s="23"/>
      <c r="U15" s="28"/>
      <c r="V15" s="29"/>
      <c r="W15" s="29"/>
      <c r="X15" s="29"/>
      <c r="Y15" s="29"/>
      <c r="Z15" s="40"/>
      <c r="AA15" s="23">
        <v>0</v>
      </c>
      <c r="AB15" s="18"/>
      <c r="AC15" s="18"/>
      <c r="AD15" s="18"/>
      <c r="AE15" s="18"/>
      <c r="AF15" s="23"/>
      <c r="AG15" s="28" t="s">
        <v>82</v>
      </c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8"/>
    </row>
    <row r="16" spans="1:44" s="4" customFormat="1" ht="15" customHeight="1" x14ac:dyDescent="0.25">
      <c r="A16" s="2"/>
      <c r="B16" s="29">
        <v>2013</v>
      </c>
      <c r="C16" s="29" t="s">
        <v>65</v>
      </c>
      <c r="D16" s="39" t="s">
        <v>36</v>
      </c>
      <c r="E16" s="29">
        <v>26</v>
      </c>
      <c r="F16" s="29">
        <v>1</v>
      </c>
      <c r="G16" s="29">
        <v>0</v>
      </c>
      <c r="H16" s="29">
        <v>28</v>
      </c>
      <c r="I16" s="29">
        <v>95</v>
      </c>
      <c r="J16" s="29">
        <v>69</v>
      </c>
      <c r="K16" s="29">
        <v>21</v>
      </c>
      <c r="L16" s="29">
        <v>4</v>
      </c>
      <c r="M16" s="33">
        <v>1</v>
      </c>
      <c r="N16" s="40">
        <v>0.6129</v>
      </c>
      <c r="O16" s="92">
        <f>PRODUCT(I16/N16)</f>
        <v>155.00081579376734</v>
      </c>
      <c r="P16" s="18"/>
      <c r="Q16" s="18" t="s">
        <v>91</v>
      </c>
      <c r="R16" s="18"/>
      <c r="S16" s="18"/>
      <c r="T16" s="23"/>
      <c r="U16" s="31">
        <v>10</v>
      </c>
      <c r="V16" s="31">
        <v>0</v>
      </c>
      <c r="W16" s="31">
        <v>0</v>
      </c>
      <c r="X16" s="31">
        <v>18</v>
      </c>
      <c r="Y16" s="31">
        <v>46</v>
      </c>
      <c r="Z16" s="70">
        <v>0.66700000000000004</v>
      </c>
      <c r="AA16" s="23">
        <v>0</v>
      </c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8"/>
    </row>
    <row r="17" spans="1:45" s="4" customFormat="1" ht="15" customHeight="1" x14ac:dyDescent="0.25">
      <c r="A17" s="2"/>
      <c r="B17" s="29">
        <v>2014</v>
      </c>
      <c r="C17" s="29" t="s">
        <v>66</v>
      </c>
      <c r="D17" s="39" t="s">
        <v>36</v>
      </c>
      <c r="E17" s="29">
        <v>30</v>
      </c>
      <c r="F17" s="29">
        <v>0</v>
      </c>
      <c r="G17" s="29">
        <v>1</v>
      </c>
      <c r="H17" s="29">
        <v>19</v>
      </c>
      <c r="I17" s="29">
        <v>95</v>
      </c>
      <c r="J17" s="29">
        <v>86</v>
      </c>
      <c r="K17" s="29">
        <v>7</v>
      </c>
      <c r="L17" s="29">
        <v>1</v>
      </c>
      <c r="M17" s="33">
        <v>1</v>
      </c>
      <c r="N17" s="40">
        <v>0.66400000000000003</v>
      </c>
      <c r="O17" s="23">
        <f>PRODUCT(I17/N17)</f>
        <v>143.07228915662651</v>
      </c>
      <c r="P17" s="18"/>
      <c r="Q17" s="18"/>
      <c r="R17" s="18"/>
      <c r="S17" s="18"/>
      <c r="T17" s="23"/>
      <c r="U17" s="31">
        <v>3</v>
      </c>
      <c r="V17" s="31">
        <v>0</v>
      </c>
      <c r="W17" s="31">
        <v>0</v>
      </c>
      <c r="X17" s="31">
        <v>3</v>
      </c>
      <c r="Y17" s="31">
        <v>3</v>
      </c>
      <c r="Z17" s="70">
        <v>0.33300000000000002</v>
      </c>
      <c r="AA17" s="23">
        <v>0</v>
      </c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8"/>
      <c r="AN17" s="32"/>
      <c r="AO17" s="30"/>
      <c r="AP17" s="33"/>
      <c r="AQ17" s="29"/>
      <c r="AR17" s="48"/>
    </row>
    <row r="18" spans="1:45" s="4" customFormat="1" ht="15" customHeight="1" x14ac:dyDescent="0.25">
      <c r="A18" s="2"/>
      <c r="B18" s="36">
        <v>2015</v>
      </c>
      <c r="C18" s="36" t="s">
        <v>67</v>
      </c>
      <c r="D18" s="37" t="s">
        <v>68</v>
      </c>
      <c r="E18" s="37"/>
      <c r="F18" s="37" t="s">
        <v>38</v>
      </c>
      <c r="G18" s="88"/>
      <c r="H18" s="94"/>
      <c r="I18" s="37"/>
      <c r="J18" s="37"/>
      <c r="K18" s="37"/>
      <c r="L18" s="37"/>
      <c r="M18" s="37"/>
      <c r="N18" s="37"/>
      <c r="O18" s="23"/>
      <c r="P18" s="18"/>
      <c r="Q18" s="18"/>
      <c r="R18" s="18"/>
      <c r="S18" s="18"/>
      <c r="T18" s="23"/>
      <c r="U18" s="31">
        <v>4</v>
      </c>
      <c r="V18" s="31">
        <v>0</v>
      </c>
      <c r="W18" s="31">
        <v>0</v>
      </c>
      <c r="X18" s="31">
        <v>2</v>
      </c>
      <c r="Y18" s="31">
        <v>11</v>
      </c>
      <c r="Z18" s="70">
        <v>0.379</v>
      </c>
      <c r="AA18" s="23">
        <v>40</v>
      </c>
      <c r="AB18" s="18"/>
      <c r="AC18" s="18"/>
      <c r="AD18" s="18"/>
      <c r="AE18" s="18"/>
      <c r="AF18" s="23"/>
      <c r="AG18" s="28"/>
      <c r="AH18" s="28"/>
      <c r="AI18" s="28"/>
      <c r="AJ18" s="28"/>
      <c r="AK18" s="23"/>
      <c r="AL18" s="29"/>
      <c r="AM18" s="28"/>
      <c r="AN18" s="32"/>
      <c r="AO18" s="30"/>
      <c r="AP18" s="33"/>
      <c r="AQ18" s="29"/>
      <c r="AR18" s="48"/>
    </row>
    <row r="19" spans="1:45" s="4" customFormat="1" ht="15" customHeight="1" x14ac:dyDescent="0.25">
      <c r="A19" s="2"/>
      <c r="B19" s="36">
        <v>2016</v>
      </c>
      <c r="C19" s="36" t="s">
        <v>67</v>
      </c>
      <c r="D19" s="37" t="s">
        <v>70</v>
      </c>
      <c r="E19" s="37"/>
      <c r="F19" s="38" t="s">
        <v>38</v>
      </c>
      <c r="G19" s="83"/>
      <c r="H19" s="82"/>
      <c r="I19" s="36"/>
      <c r="J19" s="37"/>
      <c r="K19" s="37"/>
      <c r="L19" s="37"/>
      <c r="M19" s="96"/>
      <c r="N19" s="37"/>
      <c r="O19" s="23"/>
      <c r="P19" s="18"/>
      <c r="Q19" s="18"/>
      <c r="R19" s="18"/>
      <c r="S19" s="18"/>
      <c r="T19" s="23"/>
      <c r="U19" s="31">
        <v>5</v>
      </c>
      <c r="V19" s="31">
        <v>0</v>
      </c>
      <c r="W19" s="31">
        <v>0</v>
      </c>
      <c r="X19" s="31">
        <v>7</v>
      </c>
      <c r="Y19" s="31">
        <v>24</v>
      </c>
      <c r="Z19" s="70">
        <v>0.54500000000000004</v>
      </c>
      <c r="AA19" s="23">
        <v>74</v>
      </c>
      <c r="AB19" s="18"/>
      <c r="AC19" s="18"/>
      <c r="AD19" s="18"/>
      <c r="AE19" s="18"/>
      <c r="AF19" s="23"/>
      <c r="AG19" s="28"/>
      <c r="AH19" s="28"/>
      <c r="AI19" s="28"/>
      <c r="AJ19" s="28"/>
      <c r="AK19" s="23"/>
      <c r="AL19" s="29"/>
      <c r="AM19" s="28"/>
      <c r="AN19" s="32"/>
      <c r="AO19" s="30"/>
      <c r="AP19" s="33"/>
      <c r="AQ19" s="29"/>
      <c r="AR19" s="48"/>
    </row>
    <row r="20" spans="1:45" s="4" customFormat="1" ht="15" customHeight="1" x14ac:dyDescent="0.25">
      <c r="A20" s="2"/>
      <c r="B20" s="36">
        <v>2017</v>
      </c>
      <c r="C20" s="36" t="s">
        <v>72</v>
      </c>
      <c r="D20" s="37" t="s">
        <v>70</v>
      </c>
      <c r="E20" s="37"/>
      <c r="F20" s="38" t="s">
        <v>38</v>
      </c>
      <c r="G20" s="83"/>
      <c r="H20" s="82"/>
      <c r="I20" s="36"/>
      <c r="J20" s="37"/>
      <c r="K20" s="37"/>
      <c r="L20" s="37"/>
      <c r="M20" s="96"/>
      <c r="N20" s="37"/>
      <c r="O20" s="23"/>
      <c r="P20" s="18"/>
      <c r="Q20" s="18"/>
      <c r="R20" s="18"/>
      <c r="S20" s="18"/>
      <c r="T20" s="23"/>
      <c r="U20" s="28"/>
      <c r="V20" s="29"/>
      <c r="W20" s="29"/>
      <c r="X20" s="29"/>
      <c r="Y20" s="29"/>
      <c r="Z20" s="40"/>
      <c r="AA20" s="23">
        <v>85</v>
      </c>
      <c r="AB20" s="18"/>
      <c r="AC20" s="18"/>
      <c r="AD20" s="18"/>
      <c r="AE20" s="18"/>
      <c r="AF20" s="23"/>
      <c r="AG20" s="28"/>
      <c r="AH20" s="28"/>
      <c r="AI20" s="28"/>
      <c r="AJ20" s="28"/>
      <c r="AK20" s="23"/>
      <c r="AL20" s="29"/>
      <c r="AM20" s="28"/>
      <c r="AN20" s="32"/>
      <c r="AO20" s="30"/>
      <c r="AP20" s="33"/>
      <c r="AQ20" s="29"/>
      <c r="AR20" s="48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f t="shared" ref="E21:M21" si="0">SUM(E4:E20)</f>
        <v>147</v>
      </c>
      <c r="F21" s="18">
        <f t="shared" si="0"/>
        <v>3</v>
      </c>
      <c r="G21" s="18">
        <f t="shared" si="0"/>
        <v>4</v>
      </c>
      <c r="H21" s="18">
        <f t="shared" si="0"/>
        <v>108</v>
      </c>
      <c r="I21" s="18">
        <f t="shared" si="0"/>
        <v>407</v>
      </c>
      <c r="J21" s="18">
        <f t="shared" si="0"/>
        <v>346</v>
      </c>
      <c r="K21" s="18">
        <f t="shared" si="0"/>
        <v>43</v>
      </c>
      <c r="L21" s="18">
        <f t="shared" si="0"/>
        <v>11</v>
      </c>
      <c r="M21" s="17">
        <f t="shared" si="0"/>
        <v>7</v>
      </c>
      <c r="N21" s="41">
        <f>PRODUCT(I21/O21)</f>
        <v>0.56918618194268611</v>
      </c>
      <c r="O21" s="93">
        <f>SUM(O10:O20)</f>
        <v>715.05600963619781</v>
      </c>
      <c r="P21" s="99" t="s">
        <v>83</v>
      </c>
      <c r="Q21" s="99" t="s">
        <v>83</v>
      </c>
      <c r="R21" s="99" t="s">
        <v>83</v>
      </c>
      <c r="S21" s="99" t="s">
        <v>83</v>
      </c>
      <c r="T21" s="46"/>
      <c r="U21" s="18">
        <v>35</v>
      </c>
      <c r="V21" s="18">
        <v>0</v>
      </c>
      <c r="W21" s="18">
        <v>0</v>
      </c>
      <c r="X21" s="18">
        <v>42</v>
      </c>
      <c r="Y21" s="18">
        <v>119</v>
      </c>
      <c r="Z21" s="41">
        <v>0.56399999999999995</v>
      </c>
      <c r="AA21" s="93">
        <f>SUM(AA3:AA20)</f>
        <v>199</v>
      </c>
      <c r="AB21" s="99" t="s">
        <v>83</v>
      </c>
      <c r="AC21" s="99" t="s">
        <v>83</v>
      </c>
      <c r="AD21" s="99" t="s">
        <v>83</v>
      </c>
      <c r="AE21" s="99" t="s">
        <v>83</v>
      </c>
      <c r="AF21" s="23"/>
      <c r="AG21" s="99" t="s">
        <v>84</v>
      </c>
      <c r="AH21" s="99" t="s">
        <v>85</v>
      </c>
      <c r="AI21" s="99" t="s">
        <v>85</v>
      </c>
      <c r="AJ21" s="99" t="s">
        <v>85</v>
      </c>
      <c r="AK21" s="23"/>
      <c r="AL21" s="18">
        <f t="shared" ref="AL21:AQ21" si="1">SUM(AL4:AL20)</f>
        <v>0</v>
      </c>
      <c r="AM21" s="18">
        <f t="shared" si="1"/>
        <v>0</v>
      </c>
      <c r="AN21" s="18">
        <f t="shared" si="1"/>
        <v>0</v>
      </c>
      <c r="AO21" s="18">
        <f t="shared" si="1"/>
        <v>0</v>
      </c>
      <c r="AP21" s="18">
        <f t="shared" si="1"/>
        <v>0</v>
      </c>
      <c r="AQ21" s="18">
        <f t="shared" si="1"/>
        <v>0</v>
      </c>
      <c r="AR21" s="48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00"/>
      <c r="O22" s="23"/>
      <c r="P22" s="22"/>
      <c r="Q22" s="20"/>
      <c r="R22" s="101"/>
      <c r="S22" s="102"/>
      <c r="T22" s="23"/>
      <c r="U22" s="17"/>
      <c r="V22" s="14"/>
      <c r="W22" s="14"/>
      <c r="X22" s="14"/>
      <c r="Y22" s="14"/>
      <c r="Z22" s="15"/>
      <c r="AA22" s="23"/>
      <c r="AB22" s="103"/>
      <c r="AC22" s="104"/>
      <c r="AD22" s="101"/>
      <c r="AE22" s="102"/>
      <c r="AF22" s="23"/>
      <c r="AG22" s="105">
        <v>0</v>
      </c>
      <c r="AH22" s="106">
        <v>0</v>
      </c>
      <c r="AI22" s="106">
        <v>0</v>
      </c>
      <c r="AJ22" s="107">
        <v>0</v>
      </c>
      <c r="AK22" s="23"/>
      <c r="AL22" s="17"/>
      <c r="AM22" s="14"/>
      <c r="AN22" s="14"/>
      <c r="AO22" s="14"/>
      <c r="AP22" s="14"/>
      <c r="AQ22" s="15"/>
      <c r="AR22" s="48"/>
    </row>
    <row r="23" spans="1:45" ht="15" customHeight="1" x14ac:dyDescent="0.25">
      <c r="A23" s="2"/>
      <c r="B23" s="39" t="s">
        <v>2</v>
      </c>
      <c r="C23" s="33"/>
      <c r="D23" s="42">
        <f>SUM(F21:H21)+((I21-F21-G21)/3)+(E21/3)+(AL21*25)+(AM21*25)+(AN21*10)+(AO21*25)+(AP21*20)+(AQ21*15)</f>
        <v>297.33333333333337</v>
      </c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3"/>
      <c r="P23" s="23"/>
      <c r="Q23" s="23"/>
      <c r="R23" s="23"/>
      <c r="S23" s="2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23"/>
      <c r="AG23" s="43"/>
      <c r="AH23" s="43"/>
      <c r="AI23" s="43"/>
      <c r="AJ23" s="43"/>
      <c r="AK23" s="23"/>
      <c r="AL23" s="43"/>
      <c r="AM23" s="43"/>
      <c r="AN23" s="43"/>
      <c r="AO23" s="43"/>
      <c r="AP23" s="43"/>
      <c r="AQ23" s="43"/>
      <c r="AR23" s="48"/>
    </row>
    <row r="24" spans="1:45" s="4" customFormat="1" ht="15" customHeight="1" x14ac:dyDescent="0.25">
      <c r="A24" s="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6"/>
      <c r="P24" s="46"/>
      <c r="Q24" s="46"/>
      <c r="R24" s="46"/>
      <c r="S24" s="46"/>
      <c r="T24" s="46"/>
      <c r="U24" s="43"/>
      <c r="V24" s="47"/>
      <c r="W24" s="43"/>
      <c r="X24" s="43"/>
      <c r="Y24" s="43"/>
      <c r="Z24" s="43"/>
      <c r="AA24" s="43"/>
      <c r="AB24" s="43"/>
      <c r="AC24" s="43"/>
      <c r="AD24" s="43"/>
      <c r="AE24" s="43"/>
      <c r="AF24" s="23"/>
      <c r="AG24" s="43"/>
      <c r="AH24" s="43"/>
      <c r="AI24" s="43"/>
      <c r="AJ24" s="43"/>
      <c r="AK24" s="23"/>
      <c r="AL24" s="43"/>
      <c r="AM24" s="43"/>
      <c r="AN24" s="43"/>
      <c r="AO24" s="43"/>
      <c r="AP24" s="43"/>
      <c r="AQ24" s="43"/>
      <c r="AR24" s="48"/>
    </row>
    <row r="25" spans="1:45" ht="15" customHeight="1" x14ac:dyDescent="0.25">
      <c r="A25" s="2"/>
      <c r="B25" s="22" t="s">
        <v>25</v>
      </c>
      <c r="C25" s="49"/>
      <c r="D25" s="49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3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50" t="s">
        <v>30</v>
      </c>
      <c r="Q25" s="12"/>
      <c r="R25" s="12"/>
      <c r="S25" s="12"/>
      <c r="T25" s="51"/>
      <c r="U25" s="51"/>
      <c r="V25" s="51"/>
      <c r="W25" s="51"/>
      <c r="X25" s="51"/>
      <c r="Y25" s="12"/>
      <c r="Z25" s="12"/>
      <c r="AA25" s="12"/>
      <c r="AB25" s="51"/>
      <c r="AC25" s="51"/>
      <c r="AD25" s="12"/>
      <c r="AE25" s="52"/>
      <c r="AF25" s="23"/>
      <c r="AG25" s="50" t="s">
        <v>86</v>
      </c>
      <c r="AH25" s="12"/>
      <c r="AI25" s="51"/>
      <c r="AJ25" s="52"/>
      <c r="AK25" s="23"/>
      <c r="AL25" s="10" t="s">
        <v>87</v>
      </c>
      <c r="AM25" s="12"/>
      <c r="AN25" s="12"/>
      <c r="AO25" s="12"/>
      <c r="AP25" s="12"/>
      <c r="AQ25" s="52"/>
      <c r="AR25" s="48"/>
    </row>
    <row r="26" spans="1:45" ht="15" customHeight="1" x14ac:dyDescent="0.25">
      <c r="A26" s="2"/>
      <c r="B26" s="50" t="s">
        <v>13</v>
      </c>
      <c r="C26" s="12"/>
      <c r="D26" s="52"/>
      <c r="E26" s="29">
        <f>PRODUCT(E21)</f>
        <v>147</v>
      </c>
      <c r="F26" s="29">
        <f>PRODUCT(F21)</f>
        <v>3</v>
      </c>
      <c r="G26" s="29">
        <f>PRODUCT(G21)</f>
        <v>4</v>
      </c>
      <c r="H26" s="29">
        <f>PRODUCT(H21)</f>
        <v>108</v>
      </c>
      <c r="I26" s="29">
        <f>PRODUCT(I21)</f>
        <v>407</v>
      </c>
      <c r="J26" s="43"/>
      <c r="K26" s="53">
        <f>PRODUCT((F26+G26)/E26)</f>
        <v>4.7619047619047616E-2</v>
      </c>
      <c r="L26" s="53">
        <f>PRODUCT(H26/E26)</f>
        <v>0.73469387755102045</v>
      </c>
      <c r="M26" s="53">
        <f>PRODUCT(I26/E26)</f>
        <v>2.7687074829931975</v>
      </c>
      <c r="N26" s="54">
        <f>PRODUCT(N21)</f>
        <v>0.56918618194268611</v>
      </c>
      <c r="O26" s="23">
        <f>PRODUCT(O21)</f>
        <v>715.05600963619781</v>
      </c>
      <c r="P26" s="55" t="s">
        <v>9</v>
      </c>
      <c r="Q26" s="56"/>
      <c r="R26" s="57" t="s">
        <v>40</v>
      </c>
      <c r="S26" s="57"/>
      <c r="T26" s="57"/>
      <c r="U26" s="57"/>
      <c r="V26" s="57"/>
      <c r="W26" s="57"/>
      <c r="X26" s="57"/>
      <c r="Y26" s="58"/>
      <c r="Z26" s="58"/>
      <c r="AA26" s="58" t="s">
        <v>11</v>
      </c>
      <c r="AB26" s="57"/>
      <c r="AC26" s="57"/>
      <c r="AD26" s="58" t="s">
        <v>41</v>
      </c>
      <c r="AE26" s="108"/>
      <c r="AF26" s="23"/>
      <c r="AG26" s="62"/>
      <c r="AH26" s="109"/>
      <c r="AI26" s="57"/>
      <c r="AJ26" s="108"/>
      <c r="AK26" s="23"/>
      <c r="AL26" s="55"/>
      <c r="AM26" s="58"/>
      <c r="AN26" s="57"/>
      <c r="AO26" s="57"/>
      <c r="AP26" s="57"/>
      <c r="AQ26" s="108"/>
      <c r="AR26" s="48"/>
    </row>
    <row r="27" spans="1:45" ht="15" customHeight="1" x14ac:dyDescent="0.25">
      <c r="A27" s="2"/>
      <c r="B27" s="59" t="s">
        <v>15</v>
      </c>
      <c r="C27" s="60"/>
      <c r="D27" s="61"/>
      <c r="E27" s="29">
        <f t="shared" ref="E27:I27" si="2">PRODUCT(U21)</f>
        <v>35</v>
      </c>
      <c r="F27" s="29">
        <f t="shared" si="2"/>
        <v>0</v>
      </c>
      <c r="G27" s="29">
        <f t="shared" si="2"/>
        <v>0</v>
      </c>
      <c r="H27" s="29">
        <f t="shared" si="2"/>
        <v>42</v>
      </c>
      <c r="I27" s="29">
        <f t="shared" si="2"/>
        <v>119</v>
      </c>
      <c r="J27" s="43"/>
      <c r="K27" s="53">
        <f>PRODUCT((F27+G27)/E27)</f>
        <v>0</v>
      </c>
      <c r="L27" s="29">
        <f>PRODUCT(H27/E27)</f>
        <v>1.2</v>
      </c>
      <c r="M27" s="53">
        <f>PRODUCT(I27/E27)</f>
        <v>3.4</v>
      </c>
      <c r="N27" s="54">
        <f>PRODUCT(I27/O27)</f>
        <v>5.4090909090909092</v>
      </c>
      <c r="O27" s="23">
        <v>22</v>
      </c>
      <c r="P27" s="62" t="s">
        <v>88</v>
      </c>
      <c r="Q27" s="63"/>
      <c r="R27" s="64" t="s">
        <v>58</v>
      </c>
      <c r="S27" s="64"/>
      <c r="T27" s="64"/>
      <c r="U27" s="64"/>
      <c r="V27" s="64"/>
      <c r="W27" s="64"/>
      <c r="X27" s="64"/>
      <c r="Y27" s="65"/>
      <c r="Z27" s="65"/>
      <c r="AA27" s="65" t="s">
        <v>57</v>
      </c>
      <c r="AB27" s="64"/>
      <c r="AC27" s="64"/>
      <c r="AD27" s="65" t="s">
        <v>59</v>
      </c>
      <c r="AE27" s="110"/>
      <c r="AF27" s="23"/>
      <c r="AG27" s="62"/>
      <c r="AH27" s="111"/>
      <c r="AI27" s="64"/>
      <c r="AJ27" s="110"/>
      <c r="AK27" s="23"/>
      <c r="AL27" s="62"/>
      <c r="AM27" s="65"/>
      <c r="AN27" s="64"/>
      <c r="AO27" s="64"/>
      <c r="AP27" s="64"/>
      <c r="AQ27" s="110"/>
      <c r="AR27" s="48"/>
    </row>
    <row r="28" spans="1:45" ht="15" customHeight="1" x14ac:dyDescent="0.25">
      <c r="A28" s="2"/>
      <c r="B28" s="66" t="s">
        <v>16</v>
      </c>
      <c r="C28" s="67"/>
      <c r="D28" s="68"/>
      <c r="E28" s="31">
        <v>35</v>
      </c>
      <c r="F28" s="31">
        <v>0</v>
      </c>
      <c r="G28" s="31">
        <v>0</v>
      </c>
      <c r="H28" s="31">
        <v>42</v>
      </c>
      <c r="I28" s="31">
        <v>119</v>
      </c>
      <c r="J28" s="43"/>
      <c r="K28" s="69">
        <f>PRODUCT((F28+G28)/E28)</f>
        <v>0</v>
      </c>
      <c r="L28" s="69">
        <f>PRODUCT(H28/E28)</f>
        <v>1.2</v>
      </c>
      <c r="M28" s="69">
        <f>PRODUCT(I28/E28)</f>
        <v>3.4</v>
      </c>
      <c r="N28" s="112">
        <f>PRODUCT(I28/O28)</f>
        <v>0.56398104265402849</v>
      </c>
      <c r="O28" s="23">
        <v>211</v>
      </c>
      <c r="P28" s="62" t="s">
        <v>89</v>
      </c>
      <c r="Q28" s="63"/>
      <c r="R28" s="64" t="s">
        <v>40</v>
      </c>
      <c r="S28" s="64"/>
      <c r="T28" s="64"/>
      <c r="U28" s="64"/>
      <c r="V28" s="64"/>
      <c r="W28" s="64"/>
      <c r="X28" s="64"/>
      <c r="Y28" s="65"/>
      <c r="Z28" s="65"/>
      <c r="AA28" s="65" t="s">
        <v>11</v>
      </c>
      <c r="AB28" s="64"/>
      <c r="AC28" s="64"/>
      <c r="AD28" s="65" t="s">
        <v>41</v>
      </c>
      <c r="AE28" s="110"/>
      <c r="AF28" s="23"/>
      <c r="AG28" s="113"/>
      <c r="AH28" s="111"/>
      <c r="AI28" s="64"/>
      <c r="AJ28" s="110"/>
      <c r="AK28" s="23"/>
      <c r="AL28" s="62"/>
      <c r="AM28" s="65"/>
      <c r="AN28" s="64"/>
      <c r="AO28" s="64"/>
      <c r="AP28" s="64"/>
      <c r="AQ28" s="110"/>
      <c r="AR28" s="48"/>
    </row>
    <row r="29" spans="1:45" ht="15" customHeight="1" x14ac:dyDescent="0.25">
      <c r="A29" s="2"/>
      <c r="B29" s="71" t="s">
        <v>26</v>
      </c>
      <c r="C29" s="72"/>
      <c r="D29" s="73"/>
      <c r="E29" s="18">
        <f>SUM(E26:E28)</f>
        <v>217</v>
      </c>
      <c r="F29" s="18">
        <f>SUM(F26:F28)</f>
        <v>3</v>
      </c>
      <c r="G29" s="18">
        <f>SUM(G26:G28)</f>
        <v>4</v>
      </c>
      <c r="H29" s="18">
        <f>SUM(H26:H28)</f>
        <v>192</v>
      </c>
      <c r="I29" s="18">
        <f>SUM(I26:I28)</f>
        <v>645</v>
      </c>
      <c r="J29" s="43"/>
      <c r="K29" s="74">
        <f>PRODUCT((F29+G29)/E29)</f>
        <v>3.2258064516129031E-2</v>
      </c>
      <c r="L29" s="74">
        <f>PRODUCT(H29/E29)</f>
        <v>0.88479262672811065</v>
      </c>
      <c r="M29" s="74">
        <f>PRODUCT(I29/E29)</f>
        <v>2.9723502304147464</v>
      </c>
      <c r="N29" s="41">
        <f>PRODUCT(I29/O29)</f>
        <v>0.68033955108570965</v>
      </c>
      <c r="O29" s="23">
        <f>SUM(O26:O28)</f>
        <v>948.05600963619781</v>
      </c>
      <c r="P29" s="75" t="s">
        <v>10</v>
      </c>
      <c r="Q29" s="76"/>
      <c r="R29" s="77" t="s">
        <v>61</v>
      </c>
      <c r="S29" s="77"/>
      <c r="T29" s="77"/>
      <c r="U29" s="77"/>
      <c r="V29" s="77"/>
      <c r="W29" s="77"/>
      <c r="X29" s="77"/>
      <c r="Y29" s="78"/>
      <c r="Z29" s="78"/>
      <c r="AA29" s="78" t="s">
        <v>62</v>
      </c>
      <c r="AB29" s="77"/>
      <c r="AC29" s="77"/>
      <c r="AD29" s="78" t="s">
        <v>63</v>
      </c>
      <c r="AE29" s="114"/>
      <c r="AF29" s="23"/>
      <c r="AG29" s="115"/>
      <c r="AH29" s="116"/>
      <c r="AI29" s="117"/>
      <c r="AJ29" s="114"/>
      <c r="AK29" s="23"/>
      <c r="AL29" s="75"/>
      <c r="AM29" s="78"/>
      <c r="AN29" s="77"/>
      <c r="AO29" s="77"/>
      <c r="AP29" s="77"/>
      <c r="AQ29" s="114"/>
      <c r="AR29" s="48"/>
    </row>
    <row r="30" spans="1:45" ht="15" customHeight="1" x14ac:dyDescent="0.25">
      <c r="A30" s="2"/>
      <c r="B30" s="45"/>
      <c r="C30" s="45"/>
      <c r="D30" s="45"/>
      <c r="E30" s="45"/>
      <c r="F30" s="45"/>
      <c r="G30" s="45"/>
      <c r="H30" s="45"/>
      <c r="I30" s="45"/>
      <c r="J30" s="43"/>
      <c r="K30" s="45"/>
      <c r="L30" s="45"/>
      <c r="M30" s="45"/>
      <c r="N30" s="44"/>
      <c r="O30" s="23"/>
      <c r="P30" s="43"/>
      <c r="Q30" s="47"/>
      <c r="R30" s="43"/>
      <c r="S30" s="43"/>
      <c r="T30" s="23"/>
      <c r="U30" s="23"/>
      <c r="V30" s="47"/>
      <c r="W30" s="43"/>
      <c r="X30" s="43"/>
      <c r="Y30" s="23"/>
      <c r="Z30" s="23"/>
      <c r="AA30" s="23"/>
      <c r="AB30" s="23"/>
      <c r="AC30" s="23"/>
      <c r="AD30" s="23"/>
      <c r="AE30" s="23"/>
      <c r="AF30" s="23"/>
      <c r="AG30" s="23"/>
      <c r="AH30" s="79"/>
      <c r="AI30" s="43"/>
      <c r="AJ30" s="43"/>
      <c r="AK30" s="23"/>
      <c r="AL30" s="43"/>
      <c r="AM30" s="43"/>
      <c r="AN30" s="43"/>
      <c r="AO30" s="43"/>
      <c r="AP30" s="43"/>
      <c r="AQ30" s="43"/>
      <c r="AR30" s="48"/>
    </row>
    <row r="31" spans="1:45" ht="15" customHeight="1" x14ac:dyDescent="0.25">
      <c r="A31" s="2"/>
      <c r="B31" s="43" t="s">
        <v>52</v>
      </c>
      <c r="C31" s="43"/>
      <c r="D31" s="43" t="s">
        <v>60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3"/>
      <c r="P31" s="43"/>
      <c r="Q31" s="47"/>
      <c r="R31" s="43"/>
      <c r="S31" s="43"/>
      <c r="T31" s="43"/>
      <c r="U31" s="23"/>
      <c r="V31" s="79"/>
      <c r="W31" s="43"/>
      <c r="X31" s="43"/>
      <c r="Y31" s="43"/>
      <c r="Z31" s="43"/>
      <c r="AA31" s="43"/>
      <c r="AB31" s="43"/>
      <c r="AC31" s="43"/>
      <c r="AD31" s="43"/>
      <c r="AE31" s="43"/>
      <c r="AF31" s="48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ht="15" customHeight="1" x14ac:dyDescent="0.2">
      <c r="A32" s="2"/>
      <c r="B32" s="43"/>
      <c r="C32" s="43"/>
      <c r="D32" s="43" t="s">
        <v>53</v>
      </c>
      <c r="E32" s="43"/>
      <c r="F32" s="43"/>
      <c r="G32" s="43"/>
      <c r="H32" s="43"/>
      <c r="I32" s="43"/>
      <c r="J32" s="43"/>
      <c r="K32" s="43"/>
      <c r="L32" s="43"/>
      <c r="M32" s="43"/>
      <c r="N32" s="47"/>
      <c r="O32" s="23"/>
      <c r="P32" s="43"/>
      <c r="Q32" s="47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ht="15" customHeight="1" x14ac:dyDescent="0.2">
      <c r="A33" s="2"/>
      <c r="B33" s="43"/>
      <c r="C33" s="43"/>
      <c r="D33" s="43" t="s">
        <v>54</v>
      </c>
      <c r="E33" s="43"/>
      <c r="F33" s="43"/>
      <c r="G33" s="43"/>
      <c r="H33" s="43"/>
      <c r="I33" s="43"/>
      <c r="J33" s="43"/>
      <c r="K33" s="43"/>
      <c r="L33" s="43"/>
      <c r="M33" s="43"/>
      <c r="N33" s="47"/>
      <c r="O33" s="23"/>
      <c r="P33" s="43"/>
      <c r="Q33" s="47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85" customFormat="1" ht="15" customHeight="1" x14ac:dyDescent="0.2">
      <c r="A34" s="84"/>
      <c r="B34" s="43"/>
      <c r="C34" s="43"/>
      <c r="D34" s="43" t="s">
        <v>56</v>
      </c>
      <c r="E34" s="43"/>
      <c r="F34" s="43"/>
      <c r="G34" s="43"/>
      <c r="H34" s="43"/>
      <c r="I34" s="43"/>
      <c r="J34" s="43"/>
      <c r="K34" s="43"/>
      <c r="L34" s="43"/>
      <c r="M34" s="43"/>
      <c r="N34" s="47"/>
      <c r="O34" s="23"/>
      <c r="P34" s="43"/>
      <c r="Q34" s="47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s="85" customFormat="1" ht="15" customHeight="1" x14ac:dyDescent="0.2">
      <c r="A35" s="84"/>
      <c r="B35" s="43"/>
      <c r="C35" s="43"/>
      <c r="D35" s="43" t="s">
        <v>55</v>
      </c>
      <c r="E35" s="43"/>
      <c r="F35" s="43"/>
      <c r="G35" s="43"/>
      <c r="H35" s="43"/>
      <c r="I35" s="43"/>
      <c r="J35" s="43"/>
      <c r="K35" s="43"/>
      <c r="L35" s="43"/>
      <c r="M35" s="43"/>
      <c r="N35" s="47"/>
      <c r="O35" s="23"/>
      <c r="P35" s="43"/>
      <c r="Q35" s="47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5" s="85" customFormat="1" ht="15" customHeight="1" x14ac:dyDescent="0.25">
      <c r="A36" s="84"/>
      <c r="B36" s="43"/>
      <c r="C36" s="43"/>
      <c r="D36" s="43" t="s">
        <v>69</v>
      </c>
      <c r="E36" s="43"/>
      <c r="F36" s="43"/>
      <c r="G36" s="43"/>
      <c r="H36" s="43"/>
      <c r="I36" s="43"/>
      <c r="J36" s="43"/>
      <c r="K36" s="43"/>
      <c r="L36" s="43"/>
      <c r="M36" s="43"/>
      <c r="N36" s="47"/>
      <c r="O36" s="23"/>
      <c r="P36" s="43"/>
      <c r="Q36" s="47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8"/>
    </row>
    <row r="37" spans="1:45" s="85" customFormat="1" ht="15" customHeight="1" x14ac:dyDescent="0.25">
      <c r="A37" s="84"/>
      <c r="B37" s="47"/>
      <c r="C37" s="47"/>
      <c r="D37" s="118" t="s">
        <v>71</v>
      </c>
      <c r="E37" s="47"/>
      <c r="F37" s="47"/>
      <c r="G37" s="47"/>
      <c r="H37" s="47"/>
      <c r="I37" s="47"/>
      <c r="J37" s="43"/>
      <c r="K37" s="47"/>
      <c r="L37" s="47"/>
      <c r="M37" s="47"/>
      <c r="N37" s="44"/>
      <c r="O37" s="23"/>
      <c r="P37" s="43"/>
      <c r="Q37" s="47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8"/>
    </row>
    <row r="38" spans="1:45" s="85" customFormat="1" ht="15" customHeight="1" x14ac:dyDescent="0.25">
      <c r="A38" s="84"/>
      <c r="B38" s="47"/>
      <c r="C38" s="47"/>
      <c r="D38" s="47"/>
      <c r="E38" s="47"/>
      <c r="F38" s="47"/>
      <c r="G38" s="47"/>
      <c r="H38" s="47"/>
      <c r="I38" s="47"/>
      <c r="J38" s="43"/>
      <c r="K38" s="47"/>
      <c r="L38" s="47"/>
      <c r="M38" s="47"/>
      <c r="N38" s="44"/>
      <c r="O38" s="23"/>
      <c r="P38" s="43"/>
      <c r="Q38" s="47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8"/>
    </row>
    <row r="39" spans="1:45" s="85" customFormat="1" ht="15" customHeight="1" x14ac:dyDescent="0.25">
      <c r="A39" s="84"/>
      <c r="B39" s="47"/>
      <c r="C39" s="47"/>
      <c r="D39" s="47"/>
      <c r="E39" s="47"/>
      <c r="F39" s="47"/>
      <c r="G39" s="47"/>
      <c r="H39" s="47"/>
      <c r="I39" s="47"/>
      <c r="J39" s="43"/>
      <c r="K39" s="47"/>
      <c r="L39" s="47"/>
      <c r="M39" s="47"/>
      <c r="N39" s="44"/>
      <c r="O39" s="2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8"/>
    </row>
    <row r="40" spans="1:45" s="85" customFormat="1" ht="15" customHeight="1" x14ac:dyDescent="0.25">
      <c r="A40" s="84"/>
      <c r="B40" s="47"/>
      <c r="C40" s="47"/>
      <c r="D40" s="47"/>
      <c r="E40" s="47"/>
      <c r="F40" s="47"/>
      <c r="G40" s="47"/>
      <c r="H40" s="47"/>
      <c r="I40" s="47"/>
      <c r="J40" s="43"/>
      <c r="K40" s="47"/>
      <c r="L40" s="47"/>
      <c r="M40" s="47"/>
      <c r="N40" s="44"/>
      <c r="O40" s="2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8"/>
    </row>
    <row r="41" spans="1:45" s="85" customFormat="1" ht="15" customHeight="1" x14ac:dyDescent="0.25">
      <c r="A41" s="84"/>
      <c r="B41" s="47"/>
      <c r="C41" s="47"/>
      <c r="D41" s="47"/>
      <c r="E41" s="47"/>
      <c r="F41" s="47"/>
      <c r="G41" s="47"/>
      <c r="H41" s="47"/>
      <c r="I41" s="47"/>
      <c r="J41" s="43"/>
      <c r="K41" s="47"/>
      <c r="L41" s="47"/>
      <c r="M41" s="47"/>
      <c r="N41" s="44"/>
      <c r="O41" s="2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8"/>
    </row>
    <row r="42" spans="1:45" s="85" customFormat="1" ht="15" customHeight="1" x14ac:dyDescent="0.25">
      <c r="A42" s="84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8"/>
    </row>
    <row r="43" spans="1:45" s="85" customFormat="1" ht="15" customHeight="1" x14ac:dyDescent="0.25">
      <c r="A43" s="84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8"/>
    </row>
    <row r="44" spans="1:45" s="85" customFormat="1" ht="15" customHeight="1" x14ac:dyDescent="0.25">
      <c r="A44" s="84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79"/>
      <c r="AI44" s="43"/>
      <c r="AJ44" s="43"/>
      <c r="AK44" s="43"/>
      <c r="AL44" s="43"/>
      <c r="AM44" s="43"/>
      <c r="AN44" s="43"/>
      <c r="AO44" s="43"/>
      <c r="AP44" s="43"/>
      <c r="AQ44" s="43"/>
      <c r="AR44" s="48"/>
    </row>
    <row r="45" spans="1:45" s="85" customFormat="1" ht="15" customHeight="1" x14ac:dyDescent="0.25">
      <c r="A45" s="84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79"/>
      <c r="AI45" s="43"/>
      <c r="AJ45" s="43"/>
      <c r="AK45" s="43"/>
      <c r="AL45" s="43"/>
      <c r="AM45" s="43"/>
      <c r="AN45" s="43"/>
      <c r="AO45" s="43"/>
      <c r="AP45" s="43"/>
      <c r="AQ45" s="43"/>
      <c r="AR45" s="48"/>
    </row>
    <row r="46" spans="1:45" s="85" customFormat="1" ht="15" customHeight="1" x14ac:dyDescent="0.25">
      <c r="A46" s="84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79"/>
      <c r="AI46" s="43"/>
      <c r="AJ46" s="43"/>
      <c r="AK46" s="43"/>
      <c r="AL46" s="43"/>
      <c r="AM46" s="43"/>
      <c r="AN46" s="43"/>
      <c r="AO46" s="43"/>
      <c r="AP46" s="43"/>
      <c r="AQ46" s="43"/>
      <c r="AR46" s="48"/>
    </row>
    <row r="47" spans="1:45" s="85" customFormat="1" ht="15" customHeight="1" x14ac:dyDescent="0.25">
      <c r="A47" s="84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79"/>
      <c r="AI47" s="43"/>
      <c r="AJ47" s="43"/>
      <c r="AK47" s="43"/>
      <c r="AL47" s="43"/>
      <c r="AM47" s="43"/>
      <c r="AN47" s="43"/>
      <c r="AO47" s="43"/>
      <c r="AP47" s="43"/>
      <c r="AQ47" s="43"/>
      <c r="AR47" s="48"/>
    </row>
    <row r="48" spans="1:45" s="85" customFormat="1" ht="15" customHeight="1" x14ac:dyDescent="0.25">
      <c r="A48" s="84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79"/>
      <c r="AI48" s="43"/>
      <c r="AJ48" s="43"/>
      <c r="AK48" s="43"/>
      <c r="AL48" s="43"/>
      <c r="AM48" s="43"/>
      <c r="AN48" s="43"/>
      <c r="AO48" s="43"/>
      <c r="AP48" s="43"/>
      <c r="AQ48" s="43"/>
      <c r="AR48" s="48"/>
    </row>
    <row r="49" spans="1:44" s="85" customFormat="1" ht="15" customHeight="1" x14ac:dyDescent="0.25">
      <c r="A49" s="84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79"/>
      <c r="AI49" s="43"/>
      <c r="AJ49" s="43"/>
      <c r="AK49" s="43"/>
      <c r="AL49" s="43"/>
      <c r="AM49" s="43"/>
      <c r="AN49" s="43"/>
      <c r="AO49" s="43"/>
      <c r="AP49" s="43"/>
      <c r="AQ49" s="43"/>
      <c r="AR49" s="48"/>
    </row>
    <row r="50" spans="1:44" s="85" customFormat="1" ht="15" customHeight="1" x14ac:dyDescent="0.25">
      <c r="A50" s="84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79"/>
      <c r="AI50" s="43"/>
      <c r="AJ50" s="43"/>
      <c r="AK50" s="43"/>
      <c r="AL50" s="43"/>
      <c r="AM50" s="43"/>
      <c r="AN50" s="43"/>
      <c r="AO50" s="43"/>
      <c r="AP50" s="43"/>
      <c r="AQ50" s="43"/>
      <c r="AR50" s="48"/>
    </row>
    <row r="51" spans="1:44" s="85" customFormat="1" ht="15" customHeight="1" x14ac:dyDescent="0.25">
      <c r="A51" s="84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79"/>
      <c r="AI51" s="43"/>
      <c r="AJ51" s="43"/>
      <c r="AK51" s="43"/>
      <c r="AL51" s="43"/>
      <c r="AM51" s="43"/>
      <c r="AN51" s="43"/>
      <c r="AO51" s="43"/>
      <c r="AP51" s="43"/>
      <c r="AQ51" s="43"/>
      <c r="AR51" s="48"/>
    </row>
    <row r="52" spans="1:44" s="85" customFormat="1" ht="15" customHeight="1" x14ac:dyDescent="0.25">
      <c r="A52" s="84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79"/>
      <c r="AI52" s="43"/>
      <c r="AJ52" s="43"/>
      <c r="AK52" s="43"/>
      <c r="AL52" s="43"/>
      <c r="AM52" s="43"/>
      <c r="AN52" s="43"/>
      <c r="AO52" s="43"/>
      <c r="AP52" s="43"/>
      <c r="AQ52" s="43"/>
      <c r="AR52" s="48"/>
    </row>
    <row r="53" spans="1:44" s="85" customFormat="1" ht="15" customHeight="1" x14ac:dyDescent="0.25">
      <c r="A53" s="84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79"/>
      <c r="AI53" s="43"/>
      <c r="AJ53" s="43"/>
      <c r="AK53" s="43"/>
      <c r="AL53" s="43"/>
      <c r="AM53" s="43"/>
      <c r="AN53" s="43"/>
      <c r="AO53" s="43"/>
      <c r="AP53" s="43"/>
      <c r="AQ53" s="43"/>
      <c r="AR53" s="48"/>
    </row>
    <row r="54" spans="1:44" s="85" customFormat="1" ht="15" customHeight="1" x14ac:dyDescent="0.25">
      <c r="A54" s="84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79"/>
      <c r="AI54" s="43"/>
      <c r="AJ54" s="43"/>
      <c r="AK54" s="43"/>
      <c r="AL54" s="43"/>
      <c r="AM54" s="43"/>
      <c r="AN54" s="43"/>
      <c r="AO54" s="43"/>
      <c r="AP54" s="43"/>
      <c r="AQ54" s="43"/>
      <c r="AR54" s="48"/>
    </row>
    <row r="55" spans="1:44" s="85" customFormat="1" ht="15" customHeight="1" x14ac:dyDescent="0.25">
      <c r="A55" s="84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79"/>
      <c r="AI55" s="43"/>
      <c r="AJ55" s="43"/>
      <c r="AK55" s="43"/>
      <c r="AL55" s="43"/>
      <c r="AM55" s="43"/>
      <c r="AN55" s="43"/>
      <c r="AO55" s="43"/>
      <c r="AP55" s="43"/>
      <c r="AQ55" s="43"/>
      <c r="AR55" s="48"/>
    </row>
    <row r="56" spans="1:44" s="85" customFormat="1" ht="15" customHeight="1" x14ac:dyDescent="0.25">
      <c r="A56" s="84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79"/>
      <c r="AI56" s="43"/>
      <c r="AJ56" s="43"/>
      <c r="AK56" s="43"/>
      <c r="AL56" s="43"/>
      <c r="AM56" s="43"/>
      <c r="AN56" s="43"/>
      <c r="AO56" s="43"/>
      <c r="AP56" s="43"/>
      <c r="AQ56" s="43"/>
      <c r="AR56" s="48"/>
    </row>
    <row r="57" spans="1:44" s="85" customFormat="1" ht="15" customHeight="1" x14ac:dyDescent="0.25">
      <c r="A57" s="84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79"/>
      <c r="AI57" s="43"/>
      <c r="AJ57" s="43"/>
      <c r="AK57" s="43"/>
      <c r="AL57" s="43"/>
      <c r="AM57" s="43"/>
      <c r="AN57" s="43"/>
      <c r="AO57" s="43"/>
      <c r="AP57" s="43"/>
      <c r="AQ57" s="43"/>
      <c r="AR57" s="48"/>
    </row>
    <row r="58" spans="1:44" s="85" customFormat="1" ht="15" customHeight="1" x14ac:dyDescent="0.25">
      <c r="A58" s="84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79"/>
      <c r="AI58" s="43"/>
      <c r="AJ58" s="43"/>
      <c r="AK58" s="43"/>
      <c r="AL58" s="43"/>
      <c r="AM58" s="43"/>
      <c r="AN58" s="43"/>
      <c r="AO58" s="43"/>
      <c r="AP58" s="43"/>
      <c r="AQ58" s="43"/>
      <c r="AR58" s="48"/>
    </row>
    <row r="59" spans="1:44" s="85" customFormat="1" ht="15" customHeight="1" x14ac:dyDescent="0.25">
      <c r="A59" s="84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79"/>
      <c r="AI59" s="43"/>
      <c r="AJ59" s="43"/>
      <c r="AK59" s="43"/>
      <c r="AL59" s="43"/>
      <c r="AM59" s="43"/>
      <c r="AN59" s="43"/>
      <c r="AO59" s="43"/>
      <c r="AP59" s="43"/>
      <c r="AQ59" s="43"/>
      <c r="AR59" s="48"/>
    </row>
    <row r="60" spans="1:44" s="85" customFormat="1" ht="15" customHeight="1" x14ac:dyDescent="0.25">
      <c r="A60" s="84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79"/>
      <c r="AI60" s="43"/>
      <c r="AJ60" s="43"/>
      <c r="AK60" s="43"/>
      <c r="AL60" s="43"/>
      <c r="AM60" s="43"/>
      <c r="AN60" s="43"/>
      <c r="AO60" s="43"/>
      <c r="AP60" s="43"/>
      <c r="AQ60" s="43"/>
      <c r="AR60" s="48"/>
    </row>
    <row r="61" spans="1:44" s="85" customFormat="1" ht="15" customHeight="1" x14ac:dyDescent="0.25">
      <c r="A61" s="84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79"/>
      <c r="AI61" s="43"/>
      <c r="AJ61" s="43"/>
      <c r="AK61" s="43"/>
      <c r="AL61" s="43"/>
      <c r="AM61" s="43"/>
      <c r="AN61" s="43"/>
      <c r="AO61" s="43"/>
      <c r="AP61" s="43"/>
      <c r="AQ61" s="43"/>
      <c r="AR61" s="48"/>
    </row>
    <row r="62" spans="1:44" s="85" customFormat="1" ht="15" customHeight="1" x14ac:dyDescent="0.25">
      <c r="A62" s="84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79"/>
      <c r="AI62" s="43"/>
      <c r="AJ62" s="43"/>
      <c r="AK62" s="43"/>
      <c r="AL62" s="43"/>
      <c r="AM62" s="43"/>
      <c r="AN62" s="43"/>
      <c r="AO62" s="43"/>
      <c r="AP62" s="43"/>
      <c r="AQ62" s="43"/>
      <c r="AR62" s="48"/>
    </row>
    <row r="63" spans="1:44" s="85" customFormat="1" ht="15" customHeight="1" x14ac:dyDescent="0.25">
      <c r="A63" s="84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79"/>
      <c r="AI63" s="43"/>
      <c r="AJ63" s="43"/>
      <c r="AK63" s="43"/>
      <c r="AL63" s="43"/>
      <c r="AM63" s="43"/>
      <c r="AN63" s="43"/>
      <c r="AO63" s="43"/>
      <c r="AP63" s="43"/>
      <c r="AQ63" s="43"/>
      <c r="AR63" s="48"/>
    </row>
    <row r="64" spans="1:44" s="85" customFormat="1" ht="15" customHeight="1" x14ac:dyDescent="0.25">
      <c r="A64" s="84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79"/>
      <c r="AI64" s="43"/>
      <c r="AJ64" s="43"/>
      <c r="AK64" s="43"/>
      <c r="AL64" s="43"/>
      <c r="AM64" s="43"/>
      <c r="AN64" s="43"/>
      <c r="AO64" s="43"/>
      <c r="AP64" s="43"/>
      <c r="AQ64" s="43"/>
      <c r="AR64" s="48"/>
    </row>
    <row r="65" spans="1:44" s="85" customFormat="1" ht="15" customHeight="1" x14ac:dyDescent="0.25">
      <c r="A65" s="84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79"/>
      <c r="AI65" s="43"/>
      <c r="AJ65" s="43"/>
      <c r="AK65" s="43"/>
      <c r="AL65" s="43"/>
      <c r="AM65" s="43"/>
      <c r="AN65" s="43"/>
      <c r="AO65" s="43"/>
      <c r="AP65" s="43"/>
      <c r="AQ65" s="43"/>
      <c r="AR65" s="48"/>
    </row>
    <row r="66" spans="1:44" s="85" customFormat="1" ht="15" customHeight="1" x14ac:dyDescent="0.25">
      <c r="A66" s="84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79"/>
      <c r="AI66" s="43"/>
      <c r="AJ66" s="43"/>
      <c r="AK66" s="43"/>
      <c r="AL66" s="43"/>
      <c r="AM66" s="43"/>
      <c r="AN66" s="43"/>
      <c r="AO66" s="43"/>
      <c r="AP66" s="43"/>
      <c r="AQ66" s="43"/>
      <c r="AR66" s="48"/>
    </row>
    <row r="67" spans="1:44" s="85" customFormat="1" ht="15" customHeight="1" x14ac:dyDescent="0.25">
      <c r="A67" s="84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79"/>
      <c r="AI67" s="43"/>
      <c r="AJ67" s="43"/>
      <c r="AK67" s="43"/>
      <c r="AL67" s="43"/>
      <c r="AM67" s="43"/>
      <c r="AN67" s="43"/>
      <c r="AO67" s="43"/>
      <c r="AP67" s="43"/>
      <c r="AQ67" s="43"/>
      <c r="AR67" s="48"/>
    </row>
    <row r="68" spans="1:44" s="85" customFormat="1" ht="15" customHeight="1" x14ac:dyDescent="0.25">
      <c r="A68" s="84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79"/>
      <c r="AI68" s="43"/>
      <c r="AJ68" s="43"/>
      <c r="AK68" s="43"/>
      <c r="AL68" s="43"/>
      <c r="AM68" s="43"/>
      <c r="AN68" s="43"/>
      <c r="AO68" s="43"/>
      <c r="AP68" s="43"/>
      <c r="AQ68" s="43"/>
      <c r="AR68" s="48"/>
    </row>
    <row r="69" spans="1:44" s="85" customFormat="1" ht="15" customHeight="1" x14ac:dyDescent="0.25">
      <c r="A69" s="84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79"/>
      <c r="AI69" s="43"/>
      <c r="AJ69" s="43"/>
      <c r="AK69" s="43"/>
      <c r="AL69" s="43"/>
      <c r="AM69" s="43"/>
      <c r="AN69" s="43"/>
      <c r="AO69" s="43"/>
      <c r="AP69" s="43"/>
      <c r="AQ69" s="43"/>
    </row>
    <row r="70" spans="1:44" s="85" customFormat="1" ht="15" customHeight="1" x14ac:dyDescent="0.25">
      <c r="A70" s="84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79"/>
      <c r="AI70" s="43"/>
      <c r="AJ70" s="43"/>
      <c r="AK70" s="43"/>
      <c r="AL70" s="43"/>
      <c r="AM70" s="43"/>
      <c r="AN70" s="43"/>
      <c r="AO70" s="43"/>
      <c r="AP70" s="43"/>
      <c r="AQ70" s="43"/>
    </row>
    <row r="71" spans="1:44" s="85" customFormat="1" ht="15" customHeight="1" x14ac:dyDescent="0.25">
      <c r="A71" s="84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79"/>
      <c r="AI71" s="43"/>
      <c r="AJ71" s="43"/>
      <c r="AK71" s="43"/>
      <c r="AL71" s="43"/>
      <c r="AM71" s="43"/>
      <c r="AN71" s="43"/>
      <c r="AO71" s="43"/>
      <c r="AP71" s="43"/>
      <c r="AQ71" s="43"/>
    </row>
    <row r="72" spans="1:44" s="85" customFormat="1" ht="15" customHeight="1" x14ac:dyDescent="0.25">
      <c r="A72" s="84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79"/>
      <c r="AI72" s="43"/>
      <c r="AJ72" s="43"/>
      <c r="AK72" s="43"/>
      <c r="AL72" s="43"/>
      <c r="AM72" s="43"/>
      <c r="AN72" s="43"/>
      <c r="AO72" s="43"/>
      <c r="AP72" s="43"/>
      <c r="AQ72" s="43"/>
      <c r="AR72" s="3"/>
    </row>
    <row r="73" spans="1:44" s="85" customFormat="1" ht="15" customHeight="1" x14ac:dyDescent="0.25">
      <c r="A73" s="84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79"/>
      <c r="AI73" s="43"/>
      <c r="AJ73" s="43"/>
      <c r="AK73" s="43"/>
      <c r="AL73" s="43"/>
      <c r="AM73" s="43"/>
      <c r="AN73" s="43"/>
      <c r="AO73" s="43"/>
      <c r="AP73" s="43"/>
      <c r="AQ73" s="43"/>
      <c r="AR73" s="3"/>
    </row>
    <row r="74" spans="1:44" s="85" customFormat="1" ht="15" customHeight="1" x14ac:dyDescent="0.25">
      <c r="A74" s="84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79"/>
      <c r="AI74" s="43"/>
      <c r="AJ74" s="43"/>
      <c r="AK74" s="43"/>
      <c r="AL74" s="43"/>
      <c r="AM74" s="43"/>
      <c r="AN74" s="43"/>
      <c r="AO74" s="43"/>
      <c r="AP74" s="43"/>
      <c r="AQ74" s="43"/>
      <c r="AR74" s="3"/>
    </row>
    <row r="75" spans="1:44" s="85" customFormat="1" ht="15" customHeight="1" x14ac:dyDescent="0.25">
      <c r="A75" s="84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79"/>
      <c r="AI75" s="43"/>
      <c r="AJ75" s="43"/>
      <c r="AK75" s="43"/>
      <c r="AL75" s="43"/>
      <c r="AM75" s="43"/>
      <c r="AN75" s="43"/>
      <c r="AO75" s="43"/>
      <c r="AP75" s="43"/>
      <c r="AQ75" s="43"/>
      <c r="AR75" s="3"/>
    </row>
    <row r="76" spans="1:44" s="85" customFormat="1" ht="15" customHeight="1" x14ac:dyDescent="0.25">
      <c r="A76" s="84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79"/>
      <c r="AI76" s="43"/>
      <c r="AJ76" s="43"/>
      <c r="AK76" s="43"/>
      <c r="AL76" s="43"/>
      <c r="AM76" s="43"/>
      <c r="AN76" s="43"/>
      <c r="AO76" s="43"/>
      <c r="AP76" s="43"/>
      <c r="AQ76" s="43"/>
      <c r="AR76" s="3"/>
    </row>
    <row r="77" spans="1:44" s="85" customFormat="1" ht="15" customHeight="1" x14ac:dyDescent="0.25">
      <c r="A77" s="84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79"/>
      <c r="AI77" s="43"/>
      <c r="AJ77" s="43"/>
      <c r="AK77" s="43"/>
      <c r="AL77" s="43"/>
      <c r="AM77" s="43"/>
      <c r="AN77" s="43"/>
      <c r="AO77" s="43"/>
      <c r="AP77" s="43"/>
      <c r="AQ77" s="43"/>
      <c r="AR77" s="3"/>
    </row>
    <row r="78" spans="1:44" s="85" customFormat="1" ht="15" customHeight="1" x14ac:dyDescent="0.25">
      <c r="A78" s="84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79"/>
      <c r="AI78" s="43"/>
      <c r="AJ78" s="43"/>
      <c r="AK78" s="43"/>
      <c r="AL78" s="43"/>
      <c r="AM78" s="43"/>
      <c r="AN78" s="43"/>
      <c r="AO78" s="43"/>
      <c r="AP78" s="43"/>
      <c r="AQ78" s="43"/>
      <c r="AR78" s="3"/>
    </row>
    <row r="79" spans="1:44" s="85" customFormat="1" ht="15" customHeight="1" x14ac:dyDescent="0.25">
      <c r="A79" s="84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79"/>
      <c r="AI79" s="43"/>
      <c r="AJ79" s="43"/>
      <c r="AK79" s="43"/>
      <c r="AL79" s="43"/>
      <c r="AM79" s="43"/>
      <c r="AN79" s="43"/>
      <c r="AO79" s="43"/>
      <c r="AP79" s="43"/>
      <c r="AQ79" s="43"/>
      <c r="AR79" s="3"/>
    </row>
    <row r="80" spans="1:44" s="85" customFormat="1" ht="15" customHeight="1" x14ac:dyDescent="0.25">
      <c r="A80" s="84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79"/>
      <c r="AI80" s="43"/>
      <c r="AJ80" s="43"/>
      <c r="AK80" s="43"/>
      <c r="AL80" s="43"/>
      <c r="AM80" s="43"/>
      <c r="AN80" s="43"/>
      <c r="AO80" s="43"/>
      <c r="AP80" s="43"/>
      <c r="AQ80" s="43"/>
      <c r="AR80" s="3"/>
    </row>
    <row r="81" spans="1:44" s="85" customFormat="1" ht="15" customHeight="1" x14ac:dyDescent="0.25">
      <c r="A81" s="84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79"/>
      <c r="AI81" s="43"/>
      <c r="AJ81" s="43"/>
      <c r="AK81" s="43"/>
      <c r="AL81" s="43"/>
      <c r="AM81" s="43"/>
      <c r="AN81" s="43"/>
      <c r="AO81" s="43"/>
      <c r="AP81" s="43"/>
      <c r="AQ81" s="43"/>
      <c r="AR81" s="3"/>
    </row>
    <row r="82" spans="1:44" s="85" customFormat="1" ht="15" customHeight="1" x14ac:dyDescent="0.25">
      <c r="A82" s="84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79"/>
      <c r="AI82" s="43"/>
      <c r="AJ82" s="43"/>
      <c r="AK82" s="43"/>
      <c r="AL82" s="43"/>
      <c r="AM82" s="43"/>
      <c r="AN82" s="43"/>
      <c r="AO82" s="43"/>
      <c r="AP82" s="43"/>
      <c r="AQ82" s="43"/>
      <c r="AR82" s="3"/>
    </row>
    <row r="83" spans="1:44" s="85" customFormat="1" ht="15" customHeight="1" x14ac:dyDescent="0.25">
      <c r="A83" s="84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79"/>
      <c r="AI83" s="43"/>
      <c r="AJ83" s="43"/>
      <c r="AK83" s="43"/>
      <c r="AL83" s="43"/>
      <c r="AM83" s="43"/>
      <c r="AN83" s="43"/>
      <c r="AO83" s="43"/>
      <c r="AP83" s="43"/>
      <c r="AQ83" s="43"/>
      <c r="AR83" s="3"/>
    </row>
    <row r="84" spans="1:44" s="85" customFormat="1" ht="15" customHeight="1" x14ac:dyDescent="0.25">
      <c r="A84" s="84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79"/>
      <c r="AI84" s="43"/>
      <c r="AJ84" s="43"/>
      <c r="AK84" s="43"/>
      <c r="AL84" s="43"/>
      <c r="AM84" s="43"/>
      <c r="AN84" s="43"/>
      <c r="AO84" s="43"/>
      <c r="AP84" s="43"/>
      <c r="AQ84" s="43"/>
      <c r="AR84" s="3"/>
    </row>
    <row r="85" spans="1:44" s="85" customFormat="1" ht="15" customHeight="1" x14ac:dyDescent="0.25">
      <c r="A85" s="84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79"/>
      <c r="AI85" s="43"/>
      <c r="AJ85" s="43"/>
      <c r="AK85" s="43"/>
      <c r="AL85" s="43"/>
      <c r="AM85" s="43"/>
      <c r="AN85" s="43"/>
      <c r="AO85" s="43"/>
      <c r="AP85" s="43"/>
      <c r="AQ85" s="43"/>
      <c r="AR85" s="3"/>
    </row>
    <row r="86" spans="1:44" s="85" customFormat="1" ht="15" customHeight="1" x14ac:dyDescent="0.25">
      <c r="A86" s="84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3"/>
      <c r="AH86" s="79"/>
      <c r="AI86" s="43"/>
      <c r="AJ86" s="43"/>
      <c r="AK86" s="43"/>
      <c r="AL86" s="43"/>
      <c r="AM86" s="43"/>
      <c r="AN86" s="43"/>
      <c r="AO86" s="43"/>
      <c r="AP86" s="43"/>
      <c r="AQ86" s="43"/>
      <c r="AR86" s="3"/>
    </row>
    <row r="87" spans="1:44" s="85" customFormat="1" ht="15" customHeight="1" x14ac:dyDescent="0.25">
      <c r="A87" s="84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3"/>
      <c r="AH87" s="79"/>
      <c r="AI87" s="43"/>
      <c r="AJ87" s="43"/>
      <c r="AK87" s="43"/>
      <c r="AL87" s="43"/>
      <c r="AM87" s="43"/>
      <c r="AN87" s="43"/>
      <c r="AO87" s="43"/>
      <c r="AP87" s="43"/>
      <c r="AQ87" s="43"/>
      <c r="AR87" s="3"/>
    </row>
    <row r="88" spans="1:44" s="85" customFormat="1" ht="15" customHeight="1" x14ac:dyDescent="0.25">
      <c r="A88" s="84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3"/>
      <c r="AH88" s="79"/>
      <c r="AI88" s="43"/>
      <c r="AJ88" s="43"/>
      <c r="AK88" s="43"/>
      <c r="AL88" s="43"/>
      <c r="AM88" s="43"/>
      <c r="AN88" s="43"/>
      <c r="AO88" s="43"/>
      <c r="AP88" s="43"/>
      <c r="AQ88" s="43"/>
      <c r="AR88" s="3"/>
    </row>
    <row r="89" spans="1:44" s="85" customFormat="1" ht="15" customHeight="1" x14ac:dyDescent="0.25">
      <c r="A89" s="84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3"/>
      <c r="AH89" s="79"/>
      <c r="AI89" s="43"/>
      <c r="AJ89" s="43"/>
      <c r="AK89" s="43"/>
      <c r="AL89" s="43"/>
      <c r="AM89" s="43"/>
      <c r="AN89" s="43"/>
      <c r="AO89" s="43"/>
      <c r="AP89" s="43"/>
      <c r="AQ89" s="43"/>
      <c r="AR89" s="3"/>
    </row>
    <row r="90" spans="1:44" s="85" customFormat="1" ht="15" customHeight="1" x14ac:dyDescent="0.25">
      <c r="A90" s="84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3"/>
      <c r="AH90" s="79"/>
      <c r="AI90" s="43"/>
      <c r="AJ90" s="43"/>
      <c r="AK90" s="43"/>
      <c r="AL90" s="43"/>
      <c r="AM90" s="43"/>
      <c r="AN90" s="43"/>
      <c r="AO90" s="43"/>
      <c r="AP90" s="43"/>
      <c r="AQ90" s="43"/>
      <c r="AR90" s="3"/>
    </row>
    <row r="91" spans="1:44" s="85" customFormat="1" ht="15" customHeight="1" x14ac:dyDescent="0.25">
      <c r="A91" s="84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7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3"/>
      <c r="AJ91" s="43"/>
      <c r="AK91" s="23"/>
      <c r="AL91" s="23"/>
      <c r="AM91" s="23"/>
      <c r="AN91" s="23"/>
      <c r="AO91" s="23"/>
      <c r="AP91" s="23"/>
      <c r="AQ91" s="23"/>
      <c r="AR91" s="3"/>
    </row>
    <row r="92" spans="1:44" s="85" customFormat="1" ht="15" customHeight="1" x14ac:dyDescent="0.25">
      <c r="A92" s="84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7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3"/>
      <c r="AJ92" s="43"/>
      <c r="AK92" s="23"/>
      <c r="AL92" s="23"/>
      <c r="AM92" s="23"/>
      <c r="AN92" s="23"/>
      <c r="AO92" s="23"/>
      <c r="AP92" s="23"/>
      <c r="AQ92" s="23"/>
      <c r="AR92" s="3"/>
    </row>
    <row r="93" spans="1:44" s="85" customFormat="1" ht="15" customHeight="1" x14ac:dyDescent="0.25">
      <c r="A93" s="84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7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3"/>
      <c r="AJ93" s="43"/>
      <c r="AK93" s="23"/>
      <c r="AL93" s="23"/>
      <c r="AM93" s="23"/>
      <c r="AN93" s="23"/>
      <c r="AO93" s="23"/>
      <c r="AP93" s="23"/>
      <c r="AQ93" s="23"/>
      <c r="AR93" s="3"/>
    </row>
    <row r="94" spans="1:44" s="85" customFormat="1" ht="15" customHeight="1" x14ac:dyDescent="0.25">
      <c r="A94" s="84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7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3"/>
      <c r="AJ94" s="43"/>
      <c r="AK94" s="23"/>
      <c r="AL94" s="23"/>
      <c r="AM94" s="23"/>
      <c r="AN94" s="23"/>
      <c r="AO94" s="23"/>
      <c r="AP94" s="23"/>
      <c r="AQ94" s="23"/>
      <c r="AR94" s="3"/>
    </row>
    <row r="95" spans="1:44" s="85" customFormat="1" ht="15" customHeight="1" x14ac:dyDescent="0.25">
      <c r="A95" s="84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7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3"/>
      <c r="AJ95" s="43"/>
      <c r="AK95" s="23"/>
      <c r="AL95" s="23"/>
      <c r="AM95" s="23"/>
      <c r="AN95" s="23"/>
      <c r="AO95" s="23"/>
      <c r="AP95" s="23"/>
      <c r="AQ95" s="23"/>
      <c r="AR95" s="3"/>
    </row>
    <row r="96" spans="1:44" s="85" customFormat="1" ht="15" customHeight="1" x14ac:dyDescent="0.25">
      <c r="A96" s="84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7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3"/>
      <c r="AJ96" s="43"/>
      <c r="AK96" s="23"/>
      <c r="AL96" s="23"/>
      <c r="AM96" s="23"/>
      <c r="AN96" s="23"/>
      <c r="AO96" s="23"/>
      <c r="AP96" s="23"/>
      <c r="AQ96" s="23"/>
      <c r="AR96" s="3"/>
    </row>
    <row r="97" spans="1:44" s="85" customFormat="1" ht="15" customHeight="1" x14ac:dyDescent="0.25">
      <c r="A97" s="84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7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3"/>
      <c r="AJ97" s="43"/>
      <c r="AK97" s="23"/>
      <c r="AL97" s="23"/>
      <c r="AM97" s="23"/>
      <c r="AN97" s="23"/>
      <c r="AO97" s="23"/>
      <c r="AP97" s="23"/>
      <c r="AQ97" s="23"/>
      <c r="AR97" s="3"/>
    </row>
    <row r="98" spans="1:44" s="85" customFormat="1" ht="15" customHeight="1" x14ac:dyDescent="0.25">
      <c r="A98" s="84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7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3"/>
      <c r="AJ98" s="43"/>
      <c r="AK98" s="23"/>
      <c r="AL98" s="23"/>
      <c r="AM98" s="23"/>
      <c r="AN98" s="23"/>
      <c r="AO98" s="23"/>
      <c r="AP98" s="23"/>
      <c r="AQ98" s="23"/>
      <c r="AR98" s="3"/>
    </row>
    <row r="99" spans="1:44" s="85" customFormat="1" ht="15" customHeight="1" x14ac:dyDescent="0.25">
      <c r="A99" s="84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7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3"/>
      <c r="AJ99" s="43"/>
      <c r="AK99" s="23"/>
      <c r="AL99" s="23"/>
      <c r="AM99" s="23"/>
      <c r="AN99" s="23"/>
      <c r="AO99" s="23"/>
      <c r="AP99" s="23"/>
      <c r="AQ99" s="23"/>
      <c r="AR99" s="3"/>
    </row>
    <row r="100" spans="1:44" s="85" customFormat="1" ht="15" customHeight="1" x14ac:dyDescent="0.25">
      <c r="A100" s="84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7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3"/>
      <c r="AJ100" s="43"/>
      <c r="AK100" s="23"/>
      <c r="AL100" s="23"/>
      <c r="AM100" s="23"/>
      <c r="AN100" s="23"/>
      <c r="AO100" s="23"/>
      <c r="AP100" s="23"/>
      <c r="AQ100" s="23"/>
      <c r="AR100" s="3"/>
    </row>
    <row r="101" spans="1:44" s="85" customFormat="1" ht="15" customHeight="1" x14ac:dyDescent="0.25">
      <c r="A101" s="84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7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3"/>
      <c r="AJ101" s="43"/>
      <c r="AK101" s="23"/>
      <c r="AL101" s="23"/>
      <c r="AM101" s="23"/>
      <c r="AN101" s="23"/>
      <c r="AO101" s="23"/>
      <c r="AP101" s="23"/>
      <c r="AQ101" s="23"/>
      <c r="AR101" s="3"/>
    </row>
    <row r="102" spans="1:44" s="85" customFormat="1" ht="15" customHeight="1" x14ac:dyDescent="0.25">
      <c r="A102" s="84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7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3"/>
      <c r="AJ102" s="43"/>
      <c r="AK102" s="23"/>
      <c r="AL102" s="23"/>
      <c r="AM102" s="23"/>
      <c r="AN102" s="23"/>
      <c r="AO102" s="23"/>
      <c r="AP102" s="23"/>
      <c r="AQ102" s="23"/>
      <c r="AR102" s="3"/>
    </row>
    <row r="103" spans="1:44" s="85" customFormat="1" ht="15" customHeight="1" x14ac:dyDescent="0.25">
      <c r="A103" s="84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7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3"/>
      <c r="AJ103" s="43"/>
      <c r="AK103" s="23"/>
      <c r="AL103" s="23"/>
      <c r="AM103" s="23"/>
      <c r="AN103" s="23"/>
      <c r="AO103" s="23"/>
      <c r="AP103" s="23"/>
      <c r="AQ103" s="23"/>
      <c r="AR103" s="3"/>
    </row>
    <row r="104" spans="1:44" s="85" customFormat="1" ht="15" customHeight="1" x14ac:dyDescent="0.25">
      <c r="A104" s="84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7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3"/>
      <c r="AJ104" s="43"/>
      <c r="AK104" s="23"/>
      <c r="AL104" s="23"/>
      <c r="AM104" s="23"/>
      <c r="AN104" s="23"/>
      <c r="AO104" s="23"/>
      <c r="AP104" s="23"/>
      <c r="AQ104" s="23"/>
      <c r="AR104" s="3"/>
    </row>
    <row r="105" spans="1:44" s="85" customFormat="1" ht="15" customHeight="1" x14ac:dyDescent="0.25">
      <c r="A105" s="84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7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3"/>
      <c r="AJ105" s="43"/>
      <c r="AK105" s="23"/>
      <c r="AL105" s="23"/>
      <c r="AM105" s="23"/>
      <c r="AN105" s="23"/>
      <c r="AO105" s="23"/>
      <c r="AP105" s="23"/>
      <c r="AQ105" s="23"/>
      <c r="AR105" s="3"/>
    </row>
    <row r="106" spans="1:44" s="85" customFormat="1" ht="15" customHeight="1" x14ac:dyDescent="0.25">
      <c r="A106" s="84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7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3"/>
      <c r="AJ106" s="43"/>
      <c r="AK106" s="23"/>
      <c r="AL106" s="23"/>
      <c r="AM106" s="23"/>
      <c r="AN106" s="23"/>
      <c r="AO106" s="23"/>
      <c r="AP106" s="23"/>
      <c r="AQ106" s="23"/>
      <c r="AR106" s="3"/>
    </row>
    <row r="107" spans="1:44" s="85" customFormat="1" ht="15" customHeight="1" x14ac:dyDescent="0.25">
      <c r="A107" s="84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7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3"/>
      <c r="AJ107" s="43"/>
      <c r="AK107" s="23"/>
      <c r="AL107" s="23"/>
      <c r="AM107" s="23"/>
      <c r="AN107" s="23"/>
      <c r="AO107" s="23"/>
      <c r="AP107" s="23"/>
      <c r="AQ107" s="23"/>
      <c r="AR107" s="3"/>
    </row>
    <row r="108" spans="1:44" s="85" customFormat="1" ht="15" customHeight="1" x14ac:dyDescent="0.25">
      <c r="A108" s="84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7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3"/>
      <c r="AJ108" s="43"/>
      <c r="AK108" s="23"/>
      <c r="AL108" s="23"/>
      <c r="AM108" s="23"/>
      <c r="AN108" s="23"/>
      <c r="AO108" s="23"/>
      <c r="AP108" s="23"/>
      <c r="AQ108" s="23"/>
      <c r="AR108" s="3"/>
    </row>
    <row r="109" spans="1:44" s="85" customFormat="1" ht="15" customHeight="1" x14ac:dyDescent="0.25">
      <c r="A109" s="84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7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3"/>
      <c r="AJ109" s="43"/>
      <c r="AK109" s="23"/>
      <c r="AL109" s="23"/>
      <c r="AM109" s="23"/>
      <c r="AN109" s="23"/>
      <c r="AO109" s="23"/>
      <c r="AP109" s="23"/>
      <c r="AQ109" s="23"/>
      <c r="AR109" s="3"/>
    </row>
    <row r="110" spans="1:44" s="85" customFormat="1" ht="15" customHeight="1" x14ac:dyDescent="0.25">
      <c r="A110" s="84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7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3"/>
      <c r="AJ110" s="43"/>
      <c r="AK110" s="23"/>
      <c r="AL110" s="23"/>
      <c r="AM110" s="23"/>
      <c r="AN110" s="23"/>
      <c r="AO110" s="23"/>
      <c r="AP110" s="23"/>
      <c r="AQ110" s="23"/>
      <c r="AR110" s="3"/>
    </row>
    <row r="111" spans="1:44" s="85" customFormat="1" ht="15" customHeight="1" x14ac:dyDescent="0.25">
      <c r="A111" s="84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7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3"/>
      <c r="AJ111" s="43"/>
      <c r="AK111" s="23"/>
      <c r="AL111" s="23"/>
      <c r="AM111" s="23"/>
      <c r="AN111" s="23"/>
      <c r="AO111" s="23"/>
      <c r="AP111" s="23"/>
      <c r="AQ111" s="23"/>
      <c r="AR111" s="3"/>
    </row>
    <row r="112" spans="1:44" s="85" customFormat="1" ht="15" customHeight="1" x14ac:dyDescent="0.25">
      <c r="A112" s="84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7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3"/>
      <c r="AJ112" s="43"/>
      <c r="AK112" s="23"/>
      <c r="AL112" s="23"/>
      <c r="AM112" s="23"/>
      <c r="AN112" s="23"/>
      <c r="AO112" s="23"/>
      <c r="AP112" s="23"/>
      <c r="AQ112" s="23"/>
      <c r="AR112" s="3"/>
    </row>
    <row r="113" spans="1:44" s="85" customFormat="1" ht="15" customHeight="1" x14ac:dyDescent="0.25">
      <c r="A113" s="84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7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3"/>
      <c r="AJ113" s="43"/>
      <c r="AK113" s="23"/>
      <c r="AL113" s="23"/>
      <c r="AM113" s="23"/>
      <c r="AN113" s="23"/>
      <c r="AO113" s="23"/>
      <c r="AP113" s="23"/>
      <c r="AQ113" s="23"/>
      <c r="AR113" s="3"/>
    </row>
    <row r="114" spans="1:44" s="85" customFormat="1" ht="15" customHeight="1" x14ac:dyDescent="0.25">
      <c r="A114" s="84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7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3"/>
      <c r="AJ114" s="43"/>
      <c r="AK114" s="23"/>
      <c r="AL114" s="23"/>
      <c r="AM114" s="23"/>
      <c r="AN114" s="23"/>
      <c r="AO114" s="23"/>
      <c r="AP114" s="23"/>
      <c r="AQ114" s="23"/>
      <c r="AR114" s="3"/>
    </row>
    <row r="115" spans="1:44" s="85" customFormat="1" ht="15" customHeight="1" x14ac:dyDescent="0.25">
      <c r="A115" s="84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7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3"/>
      <c r="AJ115" s="43"/>
      <c r="AK115" s="23"/>
      <c r="AL115" s="23"/>
      <c r="AM115" s="23"/>
      <c r="AN115" s="23"/>
      <c r="AO115" s="23"/>
      <c r="AP115" s="23"/>
      <c r="AQ115" s="23"/>
      <c r="AR115" s="3"/>
    </row>
    <row r="116" spans="1:44" s="85" customFormat="1" ht="15" customHeight="1" x14ac:dyDescent="0.25">
      <c r="A116" s="84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7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3"/>
      <c r="AJ116" s="43"/>
      <c r="AK116" s="23"/>
      <c r="AL116" s="23"/>
      <c r="AM116" s="23"/>
      <c r="AN116" s="23"/>
      <c r="AO116" s="23"/>
      <c r="AP116" s="23"/>
      <c r="AQ116" s="23"/>
      <c r="AR116" s="3"/>
    </row>
    <row r="117" spans="1:44" s="85" customFormat="1" ht="15" customHeight="1" x14ac:dyDescent="0.25">
      <c r="A117" s="84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7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3"/>
      <c r="AJ117" s="43"/>
      <c r="AK117" s="23"/>
      <c r="AL117" s="23"/>
      <c r="AM117" s="23"/>
      <c r="AN117" s="23"/>
      <c r="AO117" s="23"/>
      <c r="AP117" s="23"/>
      <c r="AQ117" s="23"/>
      <c r="AR117" s="3"/>
    </row>
    <row r="118" spans="1:44" s="85" customFormat="1" ht="15" customHeight="1" x14ac:dyDescent="0.25">
      <c r="A118" s="84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7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3"/>
      <c r="AJ118" s="43"/>
      <c r="AK118" s="23"/>
      <c r="AL118" s="23"/>
      <c r="AM118" s="23"/>
      <c r="AN118" s="23"/>
      <c r="AO118" s="23"/>
      <c r="AP118" s="23"/>
      <c r="AQ118" s="23"/>
      <c r="AR118" s="3"/>
    </row>
    <row r="119" spans="1:44" s="85" customFormat="1" ht="15" customHeight="1" x14ac:dyDescent="0.25">
      <c r="A119" s="84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7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3"/>
      <c r="AJ119" s="43"/>
      <c r="AK119" s="23"/>
      <c r="AL119" s="23"/>
      <c r="AM119" s="23"/>
      <c r="AN119" s="23"/>
      <c r="AO119" s="23"/>
      <c r="AP119" s="23"/>
      <c r="AQ119" s="23"/>
      <c r="AR119" s="3"/>
    </row>
    <row r="120" spans="1:44" s="85" customFormat="1" ht="15" customHeight="1" x14ac:dyDescent="0.25">
      <c r="A120" s="84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7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3"/>
      <c r="AJ120" s="43"/>
      <c r="AK120" s="23"/>
      <c r="AL120" s="23"/>
      <c r="AM120" s="23"/>
      <c r="AN120" s="23"/>
      <c r="AO120" s="23"/>
      <c r="AP120" s="23"/>
      <c r="AQ120" s="23"/>
      <c r="AR120" s="3"/>
    </row>
    <row r="121" spans="1:44" s="85" customFormat="1" ht="15" customHeight="1" x14ac:dyDescent="0.25">
      <c r="A121" s="84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7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3"/>
      <c r="AJ121" s="43"/>
      <c r="AK121" s="23"/>
      <c r="AL121" s="23"/>
      <c r="AM121" s="23"/>
      <c r="AN121" s="23"/>
      <c r="AO121" s="23"/>
      <c r="AP121" s="23"/>
      <c r="AQ121" s="23"/>
      <c r="AR121" s="3"/>
    </row>
    <row r="122" spans="1:44" s="85" customFormat="1" ht="15" customHeight="1" x14ac:dyDescent="0.25">
      <c r="A122" s="84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7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3"/>
      <c r="AJ122" s="43"/>
      <c r="AK122" s="23"/>
      <c r="AL122" s="23"/>
      <c r="AM122" s="23"/>
      <c r="AN122" s="23"/>
      <c r="AO122" s="23"/>
      <c r="AP122" s="23"/>
      <c r="AQ122" s="23"/>
      <c r="AR122" s="3"/>
    </row>
    <row r="123" spans="1:44" s="85" customFormat="1" ht="15" customHeight="1" x14ac:dyDescent="0.25">
      <c r="A123" s="84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7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3"/>
      <c r="AJ123" s="43"/>
      <c r="AK123" s="23"/>
      <c r="AL123" s="23"/>
      <c r="AM123" s="23"/>
      <c r="AN123" s="23"/>
      <c r="AO123" s="23"/>
      <c r="AP123" s="23"/>
      <c r="AQ123" s="23"/>
      <c r="AR123" s="3"/>
    </row>
    <row r="124" spans="1:44" s="85" customFormat="1" ht="15" customHeight="1" x14ac:dyDescent="0.25">
      <c r="A124" s="84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7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3"/>
      <c r="AJ124" s="43"/>
      <c r="AK124" s="23"/>
      <c r="AL124" s="23"/>
      <c r="AM124" s="23"/>
      <c r="AN124" s="23"/>
      <c r="AO124" s="23"/>
      <c r="AP124" s="23"/>
      <c r="AQ124" s="23"/>
      <c r="AR124" s="3"/>
    </row>
    <row r="125" spans="1:44" s="85" customFormat="1" ht="15" customHeight="1" x14ac:dyDescent="0.25">
      <c r="A125" s="84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7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3"/>
      <c r="AJ125" s="43"/>
      <c r="AK125" s="23"/>
      <c r="AL125" s="23"/>
      <c r="AM125" s="23"/>
      <c r="AN125" s="23"/>
      <c r="AO125" s="23"/>
      <c r="AP125" s="23"/>
      <c r="AQ125" s="23"/>
      <c r="AR125" s="3"/>
    </row>
    <row r="126" spans="1:44" s="85" customFormat="1" ht="15" customHeight="1" x14ac:dyDescent="0.25">
      <c r="A126" s="84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7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3"/>
      <c r="AJ126" s="43"/>
      <c r="AK126" s="23"/>
      <c r="AL126" s="23"/>
      <c r="AM126" s="23"/>
      <c r="AN126" s="23"/>
      <c r="AO126" s="23"/>
      <c r="AP126" s="23"/>
      <c r="AQ126" s="23"/>
      <c r="AR126" s="3"/>
    </row>
    <row r="127" spans="1:44" s="85" customFormat="1" ht="15" customHeight="1" x14ac:dyDescent="0.25">
      <c r="A127" s="84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7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3"/>
      <c r="AJ127" s="43"/>
      <c r="AK127" s="23"/>
      <c r="AL127" s="23"/>
      <c r="AM127" s="23"/>
      <c r="AN127" s="23"/>
      <c r="AO127" s="23"/>
      <c r="AP127" s="23"/>
      <c r="AQ127" s="23"/>
      <c r="AR127" s="3"/>
    </row>
    <row r="128" spans="1:44" s="85" customFormat="1" ht="15" customHeight="1" x14ac:dyDescent="0.25">
      <c r="A128" s="84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7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3"/>
      <c r="AJ128" s="43"/>
      <c r="AK128" s="23"/>
      <c r="AL128" s="23"/>
      <c r="AM128" s="23"/>
      <c r="AN128" s="23"/>
      <c r="AO128" s="23"/>
      <c r="AP128" s="23"/>
      <c r="AQ128" s="23"/>
      <c r="AR128" s="3"/>
    </row>
    <row r="129" spans="1:44" s="85" customFormat="1" ht="15" customHeight="1" x14ac:dyDescent="0.25">
      <c r="A129" s="84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7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3"/>
      <c r="AJ129" s="43"/>
      <c r="AK129" s="23"/>
      <c r="AL129" s="23"/>
      <c r="AM129" s="23"/>
      <c r="AN129" s="23"/>
      <c r="AO129" s="23"/>
      <c r="AP129" s="23"/>
      <c r="AQ129" s="23"/>
      <c r="AR129" s="3"/>
    </row>
    <row r="130" spans="1:44" s="85" customFormat="1" ht="15" customHeight="1" x14ac:dyDescent="0.25">
      <c r="A130" s="84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7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3"/>
      <c r="AJ130" s="43"/>
      <c r="AK130" s="23"/>
      <c r="AL130" s="23"/>
      <c r="AM130" s="23"/>
      <c r="AN130" s="23"/>
      <c r="AO130" s="23"/>
      <c r="AP130" s="23"/>
      <c r="AQ130" s="23"/>
      <c r="AR130" s="3"/>
    </row>
    <row r="131" spans="1:44" s="85" customFormat="1" ht="15" customHeight="1" x14ac:dyDescent="0.25">
      <c r="A131" s="84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7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3"/>
      <c r="AJ131" s="43"/>
      <c r="AK131" s="23"/>
      <c r="AL131" s="23"/>
      <c r="AM131" s="23"/>
      <c r="AN131" s="23"/>
      <c r="AO131" s="23"/>
      <c r="AP131" s="23"/>
      <c r="AQ131" s="23"/>
      <c r="AR131" s="3"/>
    </row>
    <row r="132" spans="1:44" s="85" customFormat="1" ht="15" customHeight="1" x14ac:dyDescent="0.25">
      <c r="A132" s="84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7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3"/>
      <c r="AJ132" s="43"/>
      <c r="AK132" s="23"/>
      <c r="AL132" s="23"/>
      <c r="AM132" s="23"/>
      <c r="AN132" s="23"/>
      <c r="AO132" s="23"/>
      <c r="AP132" s="23"/>
      <c r="AQ132" s="23"/>
      <c r="AR132" s="3"/>
    </row>
    <row r="133" spans="1:44" s="85" customFormat="1" ht="15" customHeight="1" x14ac:dyDescent="0.25">
      <c r="A133" s="84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7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3"/>
      <c r="AJ133" s="43"/>
      <c r="AK133" s="23"/>
      <c r="AL133" s="23"/>
      <c r="AM133" s="23"/>
      <c r="AN133" s="23"/>
      <c r="AO133" s="23"/>
      <c r="AP133" s="23"/>
      <c r="AQ133" s="23"/>
      <c r="AR133" s="3"/>
    </row>
    <row r="134" spans="1:44" s="85" customFormat="1" ht="15" customHeight="1" x14ac:dyDescent="0.25">
      <c r="A134" s="84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7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3"/>
      <c r="AJ134" s="43"/>
      <c r="AK134" s="23"/>
      <c r="AL134" s="23"/>
      <c r="AM134" s="23"/>
      <c r="AN134" s="23"/>
      <c r="AO134" s="23"/>
      <c r="AP134" s="23"/>
      <c r="AQ134" s="23"/>
      <c r="AR134" s="3"/>
    </row>
    <row r="135" spans="1:44" s="85" customFormat="1" ht="15" customHeight="1" x14ac:dyDescent="0.25">
      <c r="A135" s="84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7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3"/>
      <c r="AJ135" s="43"/>
      <c r="AK135" s="23"/>
      <c r="AL135" s="23"/>
      <c r="AM135" s="23"/>
      <c r="AN135" s="23"/>
      <c r="AO135" s="23"/>
      <c r="AP135" s="23"/>
      <c r="AQ135" s="23"/>
      <c r="AR135" s="3"/>
    </row>
    <row r="136" spans="1:44" s="85" customFormat="1" ht="15" customHeight="1" x14ac:dyDescent="0.25">
      <c r="A136" s="84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7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3"/>
      <c r="AJ136" s="43"/>
      <c r="AK136" s="23"/>
      <c r="AL136" s="23"/>
      <c r="AM136" s="23"/>
      <c r="AN136" s="23"/>
      <c r="AO136" s="23"/>
      <c r="AP136" s="23"/>
      <c r="AQ136" s="23"/>
      <c r="AR136" s="3"/>
    </row>
    <row r="137" spans="1:44" s="85" customFormat="1" ht="15" customHeight="1" x14ac:dyDescent="0.25">
      <c r="A137" s="84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7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3"/>
      <c r="AJ137" s="43"/>
      <c r="AK137" s="23"/>
      <c r="AL137" s="23"/>
      <c r="AM137" s="23"/>
      <c r="AN137" s="23"/>
      <c r="AO137" s="23"/>
      <c r="AP137" s="23"/>
      <c r="AQ137" s="23"/>
      <c r="AR137" s="3"/>
    </row>
    <row r="138" spans="1:44" s="85" customFormat="1" ht="15" customHeight="1" x14ac:dyDescent="0.25">
      <c r="A138" s="84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7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3"/>
      <c r="AJ138" s="43"/>
      <c r="AK138" s="23"/>
      <c r="AL138" s="23"/>
      <c r="AM138" s="23"/>
      <c r="AN138" s="23"/>
      <c r="AO138" s="23"/>
      <c r="AP138" s="23"/>
      <c r="AQ138" s="23"/>
      <c r="AR138" s="3"/>
    </row>
    <row r="139" spans="1:44" s="85" customFormat="1" ht="15" customHeight="1" x14ac:dyDescent="0.25">
      <c r="A139" s="84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7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3"/>
      <c r="AJ139" s="43"/>
      <c r="AK139" s="23"/>
      <c r="AL139" s="23"/>
      <c r="AM139" s="23"/>
      <c r="AN139" s="23"/>
      <c r="AO139" s="23"/>
      <c r="AP139" s="23"/>
      <c r="AQ139" s="23"/>
      <c r="AR139" s="3"/>
    </row>
    <row r="140" spans="1:44" s="85" customFormat="1" ht="15" customHeight="1" x14ac:dyDescent="0.25">
      <c r="A140" s="84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7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3"/>
      <c r="AJ140" s="43"/>
      <c r="AK140" s="23"/>
      <c r="AL140" s="23"/>
      <c r="AM140" s="23"/>
      <c r="AN140" s="23"/>
      <c r="AO140" s="23"/>
      <c r="AP140" s="23"/>
      <c r="AQ140" s="23"/>
      <c r="AR140" s="3"/>
    </row>
    <row r="141" spans="1:44" s="85" customFormat="1" ht="15" customHeight="1" x14ac:dyDescent="0.25">
      <c r="A141" s="84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7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3"/>
      <c r="AJ141" s="43"/>
      <c r="AK141" s="23"/>
      <c r="AL141" s="23"/>
      <c r="AM141" s="23"/>
      <c r="AN141" s="23"/>
      <c r="AO141" s="23"/>
      <c r="AP141" s="23"/>
      <c r="AQ141" s="23"/>
      <c r="AR141" s="3"/>
    </row>
    <row r="142" spans="1:44" s="85" customFormat="1" ht="15" customHeight="1" x14ac:dyDescent="0.25">
      <c r="A142" s="84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7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3"/>
      <c r="AJ142" s="43"/>
      <c r="AK142" s="23"/>
      <c r="AL142" s="23"/>
      <c r="AM142" s="23"/>
      <c r="AN142" s="23"/>
      <c r="AO142" s="23"/>
      <c r="AP142" s="23"/>
      <c r="AQ142" s="23"/>
      <c r="AR142" s="3"/>
    </row>
    <row r="143" spans="1:44" s="85" customFormat="1" ht="15" customHeight="1" x14ac:dyDescent="0.25">
      <c r="A143" s="84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7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3"/>
      <c r="AJ143" s="43"/>
      <c r="AK143" s="23"/>
      <c r="AL143" s="23"/>
      <c r="AM143" s="23"/>
      <c r="AN143" s="23"/>
      <c r="AO143" s="23"/>
      <c r="AP143" s="23"/>
      <c r="AQ143" s="23"/>
      <c r="AR143" s="3"/>
    </row>
    <row r="144" spans="1:44" s="85" customFormat="1" ht="15" customHeight="1" x14ac:dyDescent="0.25">
      <c r="A144" s="84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7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3"/>
      <c r="AJ144" s="43"/>
      <c r="AK144" s="23"/>
      <c r="AL144" s="23"/>
      <c r="AM144" s="23"/>
      <c r="AN144" s="23"/>
      <c r="AO144" s="23"/>
      <c r="AP144" s="23"/>
      <c r="AQ144" s="23"/>
      <c r="AR144" s="3"/>
    </row>
    <row r="145" spans="1:44" s="85" customFormat="1" ht="15" customHeight="1" x14ac:dyDescent="0.25">
      <c r="A145" s="84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7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3"/>
      <c r="AJ145" s="43"/>
      <c r="AK145" s="23"/>
      <c r="AL145" s="23"/>
      <c r="AM145" s="23"/>
      <c r="AN145" s="23"/>
      <c r="AO145" s="23"/>
      <c r="AP145" s="23"/>
      <c r="AQ145" s="23"/>
      <c r="AR145" s="3"/>
    </row>
    <row r="146" spans="1:44" s="85" customFormat="1" ht="15" customHeight="1" x14ac:dyDescent="0.25">
      <c r="A146" s="84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7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3"/>
      <c r="AJ146" s="43"/>
      <c r="AK146" s="23"/>
      <c r="AL146" s="23"/>
      <c r="AM146" s="23"/>
      <c r="AN146" s="23"/>
      <c r="AO146" s="23"/>
      <c r="AP146" s="23"/>
      <c r="AQ146" s="23"/>
      <c r="AR146" s="3"/>
    </row>
    <row r="147" spans="1:44" s="85" customFormat="1" ht="15" customHeight="1" x14ac:dyDescent="0.25">
      <c r="A147" s="84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7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3"/>
      <c r="AJ147" s="43"/>
      <c r="AK147" s="23"/>
      <c r="AL147" s="23"/>
      <c r="AM147" s="23"/>
      <c r="AN147" s="23"/>
      <c r="AO147" s="23"/>
      <c r="AP147" s="23"/>
      <c r="AQ147" s="23"/>
      <c r="AR147" s="3"/>
    </row>
    <row r="148" spans="1:44" s="85" customFormat="1" ht="15" customHeight="1" x14ac:dyDescent="0.25">
      <c r="A148" s="84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7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3"/>
      <c r="AJ148" s="43"/>
      <c r="AK148" s="23"/>
      <c r="AL148" s="23"/>
      <c r="AM148" s="23"/>
      <c r="AN148" s="23"/>
      <c r="AO148" s="23"/>
      <c r="AP148" s="23"/>
      <c r="AQ148" s="23"/>
      <c r="AR148" s="3"/>
    </row>
    <row r="149" spans="1:44" s="85" customFormat="1" ht="15" customHeight="1" x14ac:dyDescent="0.25">
      <c r="A149" s="84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7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3"/>
      <c r="AJ149" s="43"/>
      <c r="AK149" s="23"/>
      <c r="AL149" s="23"/>
      <c r="AM149" s="23"/>
      <c r="AN149" s="23"/>
      <c r="AO149" s="23"/>
      <c r="AP149" s="23"/>
      <c r="AQ149" s="23"/>
      <c r="AR149" s="3"/>
    </row>
    <row r="150" spans="1:44" s="85" customFormat="1" ht="15" customHeight="1" x14ac:dyDescent="0.25">
      <c r="A150" s="84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7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3"/>
      <c r="AJ150" s="43"/>
      <c r="AK150" s="23"/>
      <c r="AL150" s="23"/>
      <c r="AM150" s="23"/>
      <c r="AN150" s="23"/>
      <c r="AO150" s="23"/>
      <c r="AP150" s="23"/>
      <c r="AQ150" s="23"/>
      <c r="AR150" s="3"/>
    </row>
    <row r="151" spans="1:44" s="85" customFormat="1" ht="15" customHeight="1" x14ac:dyDescent="0.25">
      <c r="A151" s="84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7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3"/>
      <c r="AJ151" s="43"/>
      <c r="AK151" s="23"/>
      <c r="AL151" s="23"/>
      <c r="AM151" s="23"/>
      <c r="AN151" s="23"/>
      <c r="AO151" s="23"/>
      <c r="AP151" s="23"/>
      <c r="AQ151" s="23"/>
      <c r="AR151" s="3"/>
    </row>
    <row r="152" spans="1:44" s="85" customFormat="1" ht="15" customHeight="1" x14ac:dyDescent="0.25">
      <c r="A152" s="84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7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3"/>
      <c r="AJ152" s="43"/>
      <c r="AK152" s="23"/>
      <c r="AL152" s="23"/>
      <c r="AM152" s="23"/>
      <c r="AN152" s="23"/>
      <c r="AO152" s="23"/>
      <c r="AP152" s="23"/>
      <c r="AQ152" s="23"/>
      <c r="AR152" s="3"/>
    </row>
    <row r="153" spans="1:44" s="85" customFormat="1" ht="15" customHeight="1" x14ac:dyDescent="0.25">
      <c r="A153" s="84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7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3"/>
      <c r="AJ153" s="43"/>
      <c r="AK153" s="23"/>
      <c r="AL153" s="23"/>
      <c r="AM153" s="23"/>
      <c r="AN153" s="23"/>
      <c r="AO153" s="23"/>
      <c r="AP153" s="23"/>
      <c r="AQ153" s="23"/>
      <c r="AR153" s="3"/>
    </row>
    <row r="154" spans="1:44" s="85" customFormat="1" ht="15" customHeight="1" x14ac:dyDescent="0.25">
      <c r="A154" s="84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7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3"/>
      <c r="AJ154" s="43"/>
      <c r="AK154" s="23"/>
      <c r="AL154" s="23"/>
      <c r="AM154" s="23"/>
      <c r="AN154" s="23"/>
      <c r="AO154" s="23"/>
      <c r="AP154" s="23"/>
      <c r="AQ154" s="23"/>
      <c r="AR154" s="3"/>
    </row>
    <row r="155" spans="1:44" s="85" customFormat="1" ht="15" customHeight="1" x14ac:dyDescent="0.25">
      <c r="A155" s="84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7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3"/>
      <c r="AJ155" s="43"/>
      <c r="AK155" s="23"/>
      <c r="AL155" s="23"/>
      <c r="AM155" s="23"/>
      <c r="AN155" s="23"/>
      <c r="AO155" s="23"/>
      <c r="AP155" s="23"/>
      <c r="AQ155" s="23"/>
      <c r="AR155" s="3"/>
    </row>
    <row r="156" spans="1:44" s="85" customFormat="1" ht="15" customHeight="1" x14ac:dyDescent="0.25">
      <c r="A156" s="84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7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3"/>
      <c r="AJ156" s="43"/>
      <c r="AK156" s="23"/>
      <c r="AL156" s="23"/>
      <c r="AM156" s="23"/>
      <c r="AN156" s="23"/>
      <c r="AO156" s="23"/>
      <c r="AP156" s="23"/>
      <c r="AQ156" s="23"/>
      <c r="AR156" s="3"/>
    </row>
    <row r="157" spans="1:44" s="85" customFormat="1" ht="15" customHeight="1" x14ac:dyDescent="0.25">
      <c r="A157" s="84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7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3"/>
      <c r="AJ157" s="43"/>
      <c r="AK157" s="23"/>
      <c r="AL157" s="23"/>
      <c r="AM157" s="23"/>
      <c r="AN157" s="23"/>
      <c r="AO157" s="23"/>
      <c r="AP157" s="23"/>
      <c r="AQ157" s="23"/>
      <c r="AR157" s="3"/>
    </row>
    <row r="158" spans="1:44" s="85" customFormat="1" ht="15" customHeight="1" x14ac:dyDescent="0.25">
      <c r="A158" s="84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7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3"/>
      <c r="AJ158" s="43"/>
      <c r="AK158" s="23"/>
      <c r="AL158" s="23"/>
      <c r="AM158" s="23"/>
      <c r="AN158" s="23"/>
      <c r="AO158" s="23"/>
      <c r="AP158" s="23"/>
      <c r="AQ158" s="23"/>
      <c r="AR158" s="3"/>
    </row>
    <row r="159" spans="1:44" s="85" customFormat="1" ht="15" customHeight="1" x14ac:dyDescent="0.25">
      <c r="A159" s="84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7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3"/>
      <c r="AJ159" s="43"/>
      <c r="AK159" s="23"/>
      <c r="AL159" s="23"/>
      <c r="AM159" s="23"/>
      <c r="AN159" s="23"/>
      <c r="AO159" s="23"/>
      <c r="AP159" s="23"/>
      <c r="AQ159" s="23"/>
      <c r="AR159" s="3"/>
    </row>
    <row r="160" spans="1:44" s="85" customFormat="1" ht="15" customHeight="1" x14ac:dyDescent="0.25">
      <c r="A160" s="84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7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3"/>
      <c r="AJ160" s="43"/>
      <c r="AK160" s="23"/>
      <c r="AL160" s="23"/>
      <c r="AM160" s="23"/>
      <c r="AN160" s="23"/>
      <c r="AO160" s="23"/>
      <c r="AP160" s="23"/>
      <c r="AQ160" s="23"/>
      <c r="AR160" s="3"/>
    </row>
    <row r="161" spans="1:44" s="85" customFormat="1" ht="15" customHeight="1" x14ac:dyDescent="0.25">
      <c r="A161" s="84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7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3"/>
      <c r="AJ161" s="43"/>
      <c r="AK161" s="23"/>
      <c r="AL161" s="23"/>
      <c r="AM161" s="23"/>
      <c r="AN161" s="23"/>
      <c r="AO161" s="23"/>
      <c r="AP161" s="23"/>
      <c r="AQ161" s="23"/>
      <c r="AR161" s="3"/>
    </row>
    <row r="162" spans="1:44" s="85" customFormat="1" ht="15" customHeight="1" x14ac:dyDescent="0.25">
      <c r="A162" s="84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7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3"/>
      <c r="AJ162" s="43"/>
      <c r="AK162" s="23"/>
      <c r="AL162" s="23"/>
      <c r="AM162" s="23"/>
      <c r="AN162" s="23"/>
      <c r="AO162" s="23"/>
      <c r="AP162" s="23"/>
      <c r="AQ162" s="23"/>
      <c r="AR162" s="3"/>
    </row>
    <row r="163" spans="1:44" s="85" customFormat="1" ht="15" customHeight="1" x14ac:dyDescent="0.25">
      <c r="A163" s="84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7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3"/>
      <c r="AJ163" s="43"/>
      <c r="AK163" s="23"/>
      <c r="AL163" s="23"/>
      <c r="AM163" s="23"/>
      <c r="AN163" s="23"/>
      <c r="AO163" s="23"/>
      <c r="AP163" s="23"/>
      <c r="AQ163" s="23"/>
      <c r="AR163" s="3"/>
    </row>
    <row r="164" spans="1:44" s="85" customFormat="1" ht="15" customHeight="1" x14ac:dyDescent="0.25">
      <c r="A164" s="84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7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3"/>
      <c r="AJ164" s="43"/>
      <c r="AK164" s="23"/>
      <c r="AL164" s="23"/>
      <c r="AM164" s="23"/>
      <c r="AN164" s="23"/>
      <c r="AO164" s="23"/>
      <c r="AP164" s="23"/>
      <c r="AQ164" s="23"/>
      <c r="AR164" s="3"/>
    </row>
    <row r="165" spans="1:44" s="85" customFormat="1" ht="15" customHeight="1" x14ac:dyDescent="0.25">
      <c r="A165" s="84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7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3"/>
      <c r="AJ165" s="43"/>
      <c r="AK165" s="23"/>
      <c r="AL165" s="23"/>
      <c r="AM165" s="23"/>
      <c r="AN165" s="23"/>
      <c r="AO165" s="23"/>
      <c r="AP165" s="23"/>
      <c r="AQ165" s="23"/>
      <c r="AR165" s="3"/>
    </row>
    <row r="166" spans="1:44" s="85" customFormat="1" ht="15" customHeight="1" x14ac:dyDescent="0.25">
      <c r="A166" s="84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7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3"/>
      <c r="AJ166" s="43"/>
      <c r="AK166" s="23"/>
      <c r="AL166" s="23"/>
      <c r="AM166" s="23"/>
      <c r="AN166" s="23"/>
      <c r="AO166" s="23"/>
      <c r="AP166" s="23"/>
      <c r="AQ166" s="23"/>
      <c r="AR166" s="3"/>
    </row>
    <row r="167" spans="1:44" s="85" customFormat="1" ht="15" customHeight="1" x14ac:dyDescent="0.25">
      <c r="A167" s="84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7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3"/>
      <c r="AJ167" s="43"/>
      <c r="AK167" s="23"/>
      <c r="AL167" s="23"/>
      <c r="AM167" s="23"/>
      <c r="AN167" s="23"/>
      <c r="AO167" s="23"/>
      <c r="AP167" s="23"/>
      <c r="AQ167" s="23"/>
      <c r="AR167" s="3"/>
    </row>
    <row r="168" spans="1:44" s="85" customFormat="1" ht="15" customHeight="1" x14ac:dyDescent="0.25">
      <c r="A168" s="84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7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3"/>
      <c r="AJ168" s="43"/>
      <c r="AK168" s="23"/>
      <c r="AL168" s="23"/>
      <c r="AM168" s="23"/>
      <c r="AN168" s="23"/>
      <c r="AO168" s="23"/>
      <c r="AP168" s="23"/>
      <c r="AQ168" s="23"/>
      <c r="AR168" s="3"/>
    </row>
    <row r="169" spans="1:44" s="85" customFormat="1" ht="15" customHeight="1" x14ac:dyDescent="0.25">
      <c r="A169" s="84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7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3"/>
      <c r="AJ169" s="43"/>
      <c r="AK169" s="23"/>
      <c r="AL169" s="23"/>
      <c r="AM169" s="23"/>
      <c r="AN169" s="23"/>
      <c r="AO169" s="23"/>
      <c r="AP169" s="23"/>
      <c r="AQ169" s="23"/>
      <c r="AR169" s="3"/>
    </row>
    <row r="170" spans="1:44" s="85" customFormat="1" ht="15" customHeight="1" x14ac:dyDescent="0.25">
      <c r="A170" s="84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7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3"/>
      <c r="AJ170" s="43"/>
      <c r="AK170" s="23"/>
      <c r="AL170" s="23"/>
      <c r="AM170" s="23"/>
      <c r="AN170" s="23"/>
      <c r="AO170" s="23"/>
      <c r="AP170" s="23"/>
      <c r="AQ170" s="23"/>
      <c r="AR170" s="3"/>
    </row>
    <row r="171" spans="1:44" s="85" customFormat="1" ht="15" customHeight="1" x14ac:dyDescent="0.25">
      <c r="A171" s="84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7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3"/>
      <c r="AJ171" s="43"/>
      <c r="AK171" s="23"/>
      <c r="AL171" s="23"/>
      <c r="AM171" s="23"/>
      <c r="AN171" s="23"/>
      <c r="AO171" s="23"/>
      <c r="AP171" s="23"/>
      <c r="AQ171" s="23"/>
      <c r="AR171" s="3"/>
    </row>
    <row r="172" spans="1:44" s="85" customFormat="1" ht="15" customHeight="1" x14ac:dyDescent="0.25">
      <c r="A172" s="84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7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3"/>
      <c r="AJ172" s="43"/>
      <c r="AK172" s="23"/>
      <c r="AL172" s="23"/>
      <c r="AM172" s="23"/>
      <c r="AN172" s="23"/>
      <c r="AO172" s="23"/>
      <c r="AP172" s="23"/>
      <c r="AQ172" s="23"/>
      <c r="AR172" s="3"/>
    </row>
    <row r="173" spans="1:44" s="85" customFormat="1" ht="15" customHeight="1" x14ac:dyDescent="0.25">
      <c r="A173" s="84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7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3"/>
      <c r="AJ173" s="43"/>
      <c r="AK173" s="23"/>
      <c r="AL173" s="23"/>
      <c r="AM173" s="23"/>
      <c r="AN173" s="23"/>
      <c r="AO173" s="23"/>
      <c r="AP173" s="23"/>
      <c r="AQ173" s="23"/>
      <c r="AR173" s="3"/>
    </row>
    <row r="174" spans="1:44" s="85" customFormat="1" ht="15" customHeight="1" x14ac:dyDescent="0.25">
      <c r="A174" s="84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7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3"/>
      <c r="AJ174" s="43"/>
      <c r="AK174" s="23"/>
      <c r="AL174" s="23"/>
      <c r="AM174" s="23"/>
      <c r="AN174" s="23"/>
      <c r="AO174" s="23"/>
      <c r="AP174" s="23"/>
      <c r="AQ174" s="23"/>
      <c r="AR174" s="3"/>
    </row>
    <row r="175" spans="1:44" s="85" customFormat="1" ht="15" customHeight="1" x14ac:dyDescent="0.25">
      <c r="A175" s="84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7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3"/>
      <c r="AJ175" s="43"/>
      <c r="AK175" s="23"/>
      <c r="AL175" s="23"/>
      <c r="AM175" s="23"/>
      <c r="AN175" s="23"/>
      <c r="AO175" s="23"/>
      <c r="AP175" s="23"/>
      <c r="AQ175" s="23"/>
      <c r="AR175" s="3"/>
    </row>
    <row r="176" spans="1:44" s="85" customFormat="1" ht="15" customHeight="1" x14ac:dyDescent="0.25">
      <c r="A176" s="84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7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79"/>
      <c r="AI176" s="43"/>
      <c r="AJ176" s="43"/>
      <c r="AK176" s="23"/>
      <c r="AL176" s="23"/>
      <c r="AM176" s="23"/>
      <c r="AN176" s="23"/>
      <c r="AO176" s="23"/>
      <c r="AP176" s="23"/>
      <c r="AQ176" s="23"/>
      <c r="AR176" s="3"/>
    </row>
    <row r="177" spans="1:44" s="85" customFormat="1" ht="15" customHeight="1" x14ac:dyDescent="0.25">
      <c r="A177" s="84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7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79"/>
      <c r="AI177" s="43"/>
      <c r="AJ177" s="43"/>
      <c r="AK177" s="23"/>
      <c r="AL177" s="23"/>
      <c r="AM177" s="23"/>
      <c r="AN177" s="23"/>
      <c r="AO177" s="23"/>
      <c r="AP177" s="23"/>
      <c r="AQ177" s="23"/>
      <c r="AR177" s="3"/>
    </row>
    <row r="178" spans="1:44" s="85" customFormat="1" ht="15" customHeight="1" x14ac:dyDescent="0.25">
      <c r="A178" s="84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7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79"/>
      <c r="AI178" s="43"/>
      <c r="AJ178" s="43"/>
      <c r="AK178" s="23"/>
      <c r="AL178" s="23"/>
      <c r="AM178" s="23"/>
      <c r="AN178" s="23"/>
      <c r="AO178" s="23"/>
      <c r="AP178" s="23"/>
      <c r="AQ178" s="23"/>
      <c r="AR178" s="3"/>
    </row>
    <row r="179" spans="1:44" s="85" customFormat="1" ht="15" customHeight="1" x14ac:dyDescent="0.25">
      <c r="A179" s="84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23"/>
      <c r="Q179" s="23"/>
      <c r="R179" s="23"/>
      <c r="S179" s="23"/>
      <c r="T179" s="23"/>
      <c r="U179" s="43"/>
      <c r="V179" s="47"/>
      <c r="W179" s="43"/>
      <c r="X179" s="43"/>
      <c r="Y179" s="23"/>
      <c r="Z179" s="23"/>
      <c r="AA179" s="23"/>
      <c r="AB179" s="23"/>
      <c r="AC179" s="23"/>
      <c r="AD179" s="23"/>
      <c r="AE179" s="23"/>
      <c r="AF179" s="23"/>
      <c r="AG179" s="23"/>
      <c r="AH179" s="79"/>
      <c r="AI179" s="43"/>
      <c r="AJ179" s="43"/>
      <c r="AK179" s="23"/>
      <c r="AL179" s="23"/>
      <c r="AM179" s="23"/>
      <c r="AN179" s="23"/>
      <c r="AO179" s="23"/>
      <c r="AP179" s="23"/>
      <c r="AQ179" s="23"/>
      <c r="AR179" s="3"/>
    </row>
    <row r="180" spans="1:44" s="85" customFormat="1" ht="15" customHeight="1" x14ac:dyDescent="0.25">
      <c r="A180" s="84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23"/>
      <c r="Q180" s="23"/>
      <c r="R180" s="23"/>
      <c r="S180" s="23"/>
      <c r="T180" s="23"/>
      <c r="U180" s="43"/>
      <c r="V180" s="47"/>
      <c r="W180" s="43"/>
      <c r="X180" s="43"/>
      <c r="Y180" s="23"/>
      <c r="Z180" s="23"/>
      <c r="AA180" s="23"/>
      <c r="AB180" s="23"/>
      <c r="AC180" s="23"/>
      <c r="AD180" s="23"/>
      <c r="AE180" s="23"/>
      <c r="AF180" s="23"/>
      <c r="AG180" s="23"/>
      <c r="AH180" s="79"/>
      <c r="AI180" s="43"/>
      <c r="AJ180" s="43"/>
      <c r="AK180" s="23"/>
      <c r="AL180" s="23"/>
      <c r="AM180" s="23"/>
      <c r="AN180" s="23"/>
      <c r="AO180" s="23"/>
      <c r="AP180" s="23"/>
      <c r="AQ180" s="23"/>
      <c r="AR180" s="3"/>
    </row>
    <row r="181" spans="1:44" s="85" customFormat="1" ht="15" customHeight="1" x14ac:dyDescent="0.25">
      <c r="A181" s="84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23"/>
      <c r="Q181" s="23"/>
      <c r="R181" s="23"/>
      <c r="S181" s="23"/>
      <c r="T181" s="23"/>
      <c r="U181" s="43"/>
      <c r="V181" s="47"/>
      <c r="W181" s="43"/>
      <c r="X181" s="43"/>
      <c r="Y181" s="23"/>
      <c r="Z181" s="23"/>
      <c r="AA181" s="23"/>
      <c r="AB181" s="23"/>
      <c r="AC181" s="23"/>
      <c r="AD181" s="23"/>
      <c r="AE181" s="23"/>
      <c r="AF181" s="23"/>
      <c r="AG181" s="23"/>
      <c r="AH181" s="79"/>
      <c r="AI181" s="43"/>
      <c r="AJ181" s="43"/>
      <c r="AK181" s="23"/>
      <c r="AL181" s="23"/>
      <c r="AM181" s="23"/>
      <c r="AN181" s="23"/>
      <c r="AO181" s="23"/>
      <c r="AP181" s="23"/>
      <c r="AQ181" s="23"/>
      <c r="AR181" s="3"/>
    </row>
    <row r="182" spans="1:44" s="85" customFormat="1" ht="15" customHeight="1" x14ac:dyDescent="0.25">
      <c r="A182" s="84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23"/>
      <c r="Q182" s="23"/>
      <c r="R182" s="23"/>
      <c r="S182" s="23"/>
      <c r="T182" s="23"/>
      <c r="U182" s="43"/>
      <c r="V182" s="47"/>
      <c r="W182" s="43"/>
      <c r="X182" s="43"/>
      <c r="Y182" s="23"/>
      <c r="Z182" s="23"/>
      <c r="AA182" s="23"/>
      <c r="AB182" s="23"/>
      <c r="AC182" s="23"/>
      <c r="AD182" s="23"/>
      <c r="AE182" s="23"/>
      <c r="AF182" s="23"/>
      <c r="AG182" s="23"/>
      <c r="AH182" s="79"/>
      <c r="AI182" s="43"/>
      <c r="AJ182" s="43"/>
      <c r="AK182" s="23"/>
      <c r="AL182" s="23"/>
      <c r="AM182" s="23"/>
      <c r="AN182" s="23"/>
      <c r="AO182" s="23"/>
      <c r="AP182" s="23"/>
      <c r="AQ182" s="23"/>
      <c r="AR182" s="3"/>
    </row>
    <row r="183" spans="1:44" s="85" customFormat="1" ht="15" customHeight="1" x14ac:dyDescent="0.25">
      <c r="A183" s="84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23"/>
      <c r="Q183" s="23"/>
      <c r="R183" s="23"/>
      <c r="S183" s="23"/>
      <c r="T183" s="23"/>
      <c r="U183" s="43"/>
      <c r="V183" s="47"/>
      <c r="W183" s="43"/>
      <c r="X183" s="43"/>
      <c r="Y183" s="23"/>
      <c r="Z183" s="23"/>
      <c r="AA183" s="23"/>
      <c r="AB183" s="23"/>
      <c r="AC183" s="23"/>
      <c r="AD183" s="23"/>
      <c r="AE183" s="23"/>
      <c r="AF183" s="23"/>
      <c r="AG183" s="23"/>
      <c r="AH183" s="79"/>
      <c r="AI183" s="43"/>
      <c r="AJ183" s="43"/>
      <c r="AK183" s="23"/>
      <c r="AL183" s="23"/>
      <c r="AM183" s="23"/>
      <c r="AN183" s="23"/>
      <c r="AO183" s="23"/>
      <c r="AP183" s="23"/>
      <c r="AQ183" s="23"/>
      <c r="AR183" s="3"/>
    </row>
    <row r="184" spans="1:44" ht="15" customHeight="1" x14ac:dyDescent="0.25">
      <c r="AG184" s="23"/>
      <c r="AH184" s="79"/>
      <c r="AI184" s="43"/>
      <c r="AJ184" s="43"/>
    </row>
    <row r="185" spans="1:44" ht="15" customHeight="1" x14ac:dyDescent="0.25">
      <c r="AG185" s="23"/>
      <c r="AH185" s="79"/>
      <c r="AI185" s="43"/>
      <c r="AJ185" s="43"/>
    </row>
    <row r="186" spans="1:44" ht="15" customHeight="1" x14ac:dyDescent="0.25">
      <c r="AG186" s="23"/>
      <c r="AH186" s="79"/>
      <c r="AI186" s="43"/>
      <c r="AJ186" s="43"/>
    </row>
    <row r="187" spans="1:44" ht="15" customHeight="1" x14ac:dyDescent="0.25">
      <c r="AG187" s="23"/>
      <c r="AH187" s="79"/>
      <c r="AI187" s="43"/>
      <c r="AJ187" s="43"/>
    </row>
    <row r="188" spans="1:44" ht="15" customHeight="1" x14ac:dyDescent="0.25">
      <c r="AG188" s="23"/>
      <c r="AH188" s="79"/>
      <c r="AI188" s="43"/>
      <c r="AJ188" s="43"/>
    </row>
    <row r="189" spans="1:44" ht="15" customHeight="1" x14ac:dyDescent="0.25">
      <c r="AG189" s="23"/>
      <c r="AH189" s="79"/>
      <c r="AI189" s="43"/>
      <c r="AJ189" s="43"/>
    </row>
    <row r="190" spans="1:44" ht="15" customHeight="1" x14ac:dyDescent="0.25">
      <c r="AG190" s="23"/>
      <c r="AH190" s="79"/>
      <c r="AI190" s="43"/>
      <c r="AJ190" s="43"/>
    </row>
  </sheetData>
  <sortState ref="U32:Y41">
    <sortCondition ref="U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" customWidth="1"/>
    <col min="5" max="9" width="5.42578125" customWidth="1"/>
    <col min="10" max="10" width="8.28515625" customWidth="1"/>
    <col min="11" max="11" width="0.7109375" customWidth="1"/>
    <col min="12" max="12" width="6.140625" style="46" customWidth="1"/>
    <col min="13" max="13" width="6.28515625" style="46" customWidth="1"/>
    <col min="14" max="14" width="6.140625" style="46" customWidth="1"/>
    <col min="15" max="15" width="6.28515625" style="46" customWidth="1"/>
    <col min="16" max="16" width="0.7109375" style="46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46" customWidth="1"/>
    <col min="38" max="38" width="0.7109375" style="46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3"/>
      <c r="B1" s="5" t="s">
        <v>34</v>
      </c>
      <c r="C1" s="6"/>
      <c r="D1" s="7"/>
      <c r="E1" s="8" t="s">
        <v>93</v>
      </c>
      <c r="F1" s="5"/>
      <c r="G1" s="120"/>
      <c r="H1" s="120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19"/>
      <c r="AB1" s="119"/>
      <c r="AC1" s="120"/>
      <c r="AD1" s="120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6" t="s">
        <v>64</v>
      </c>
      <c r="C2" s="87"/>
      <c r="D2" s="94"/>
      <c r="E2" s="13" t="s">
        <v>13</v>
      </c>
      <c r="F2" s="14"/>
      <c r="G2" s="14"/>
      <c r="H2" s="14"/>
      <c r="I2" s="20"/>
      <c r="J2" s="15"/>
      <c r="K2" s="95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21" t="s">
        <v>96</v>
      </c>
      <c r="Y2" s="122"/>
      <c r="Z2" s="123"/>
      <c r="AA2" s="13" t="s">
        <v>13</v>
      </c>
      <c r="AB2" s="14"/>
      <c r="AC2" s="14"/>
      <c r="AD2" s="14"/>
      <c r="AE2" s="20"/>
      <c r="AF2" s="15"/>
      <c r="AG2" s="95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124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4"/>
      <c r="L3" s="18" t="s">
        <v>5</v>
      </c>
      <c r="M3" s="18" t="s">
        <v>6</v>
      </c>
      <c r="N3" s="18" t="s">
        <v>76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4"/>
      <c r="AH3" s="18" t="s">
        <v>5</v>
      </c>
      <c r="AI3" s="18" t="s">
        <v>6</v>
      </c>
      <c r="AJ3" s="18" t="s">
        <v>76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4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/>
      <c r="C4" s="33"/>
      <c r="D4" s="39"/>
      <c r="E4" s="29"/>
      <c r="F4" s="29"/>
      <c r="G4" s="29"/>
      <c r="H4" s="30"/>
      <c r="I4" s="29"/>
      <c r="J4" s="40"/>
      <c r="K4" s="46"/>
      <c r="L4" s="99"/>
      <c r="M4" s="18"/>
      <c r="N4" s="18"/>
      <c r="O4" s="18"/>
      <c r="P4" s="23"/>
      <c r="Q4" s="29"/>
      <c r="R4" s="29"/>
      <c r="S4" s="30"/>
      <c r="T4" s="29"/>
      <c r="U4" s="29"/>
      <c r="V4" s="125"/>
      <c r="W4" s="46"/>
      <c r="X4" s="29">
        <v>2003</v>
      </c>
      <c r="Y4" s="29" t="s">
        <v>46</v>
      </c>
      <c r="Z4" s="39" t="s">
        <v>48</v>
      </c>
      <c r="AA4" s="29">
        <v>6</v>
      </c>
      <c r="AB4" s="29">
        <v>0</v>
      </c>
      <c r="AC4" s="29">
        <v>0</v>
      </c>
      <c r="AD4" s="29">
        <v>9</v>
      </c>
      <c r="AE4" s="29">
        <v>32</v>
      </c>
      <c r="AF4" s="54">
        <v>0.65300000000000002</v>
      </c>
      <c r="AG4" s="23">
        <v>49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6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33"/>
      <c r="D5" s="39"/>
      <c r="E5" s="29"/>
      <c r="F5" s="29"/>
      <c r="G5" s="29"/>
      <c r="H5" s="30"/>
      <c r="I5" s="29"/>
      <c r="J5" s="40"/>
      <c r="K5" s="46"/>
      <c r="L5" s="99"/>
      <c r="M5" s="18"/>
      <c r="N5" s="18"/>
      <c r="O5" s="18"/>
      <c r="P5" s="23"/>
      <c r="Q5" s="29"/>
      <c r="R5" s="29"/>
      <c r="S5" s="30"/>
      <c r="T5" s="29"/>
      <c r="U5" s="29"/>
      <c r="V5" s="125"/>
      <c r="W5" s="46"/>
      <c r="X5" s="29">
        <v>2004</v>
      </c>
      <c r="Y5" s="29" t="s">
        <v>47</v>
      </c>
      <c r="Z5" s="39" t="s">
        <v>48</v>
      </c>
      <c r="AA5" s="29">
        <v>16</v>
      </c>
      <c r="AB5" s="29">
        <v>0</v>
      </c>
      <c r="AC5" s="29">
        <v>2</v>
      </c>
      <c r="AD5" s="29">
        <v>11</v>
      </c>
      <c r="AE5" s="29">
        <v>61</v>
      </c>
      <c r="AF5" s="54">
        <v>0.54459999999999997</v>
      </c>
      <c r="AG5" s="23">
        <v>112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6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2005</v>
      </c>
      <c r="C6" s="33" t="s">
        <v>49</v>
      </c>
      <c r="D6" s="39" t="s">
        <v>42</v>
      </c>
      <c r="E6" s="29">
        <v>20</v>
      </c>
      <c r="F6" s="29">
        <v>2</v>
      </c>
      <c r="G6" s="29">
        <v>5</v>
      </c>
      <c r="H6" s="30">
        <v>11</v>
      </c>
      <c r="I6" s="29">
        <v>58</v>
      </c>
      <c r="J6" s="40">
        <v>0.46</v>
      </c>
      <c r="K6" s="46">
        <v>126</v>
      </c>
      <c r="L6" s="99"/>
      <c r="M6" s="18"/>
      <c r="N6" s="18"/>
      <c r="O6" s="18"/>
      <c r="P6" s="23"/>
      <c r="Q6" s="29"/>
      <c r="R6" s="29"/>
      <c r="S6" s="30"/>
      <c r="T6" s="29"/>
      <c r="U6" s="29"/>
      <c r="V6" s="125"/>
      <c r="W6" s="46"/>
      <c r="X6" s="29">
        <v>2005</v>
      </c>
      <c r="Y6" s="29" t="s">
        <v>46</v>
      </c>
      <c r="Z6" s="39" t="s">
        <v>44</v>
      </c>
      <c r="AA6" s="29">
        <v>1</v>
      </c>
      <c r="AB6" s="29">
        <v>0</v>
      </c>
      <c r="AC6" s="29">
        <v>0</v>
      </c>
      <c r="AD6" s="29">
        <v>2</v>
      </c>
      <c r="AE6" s="29">
        <v>5</v>
      </c>
      <c r="AF6" s="54">
        <v>0.71419999999999995</v>
      </c>
      <c r="AG6" s="23">
        <v>7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6"/>
      <c r="AS6" s="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3"/>
      <c r="D7" s="39"/>
      <c r="E7" s="29"/>
      <c r="F7" s="29"/>
      <c r="G7" s="29"/>
      <c r="H7" s="30"/>
      <c r="I7" s="29"/>
      <c r="J7" s="40"/>
      <c r="K7" s="46"/>
      <c r="L7" s="99"/>
      <c r="M7" s="18"/>
      <c r="N7" s="18"/>
      <c r="O7" s="18"/>
      <c r="P7" s="23"/>
      <c r="Q7" s="29"/>
      <c r="R7" s="29"/>
      <c r="S7" s="30"/>
      <c r="T7" s="29"/>
      <c r="U7" s="29"/>
      <c r="V7" s="125"/>
      <c r="W7" s="46"/>
      <c r="X7" s="29">
        <v>2006</v>
      </c>
      <c r="Y7" s="29" t="s">
        <v>50</v>
      </c>
      <c r="Z7" s="39" t="s">
        <v>42</v>
      </c>
      <c r="AA7" s="29">
        <v>17</v>
      </c>
      <c r="AB7" s="29">
        <v>2</v>
      </c>
      <c r="AC7" s="29">
        <v>3</v>
      </c>
      <c r="AD7" s="29">
        <v>38</v>
      </c>
      <c r="AE7" s="29">
        <v>90</v>
      </c>
      <c r="AF7" s="54">
        <v>0.7258</v>
      </c>
      <c r="AG7" s="23">
        <v>124</v>
      </c>
      <c r="AH7" s="18"/>
      <c r="AI7" s="18" t="s">
        <v>72</v>
      </c>
      <c r="AJ7" s="18"/>
      <c r="AK7" s="18"/>
      <c r="AL7" s="23"/>
      <c r="AM7" s="29"/>
      <c r="AN7" s="29"/>
      <c r="AO7" s="29"/>
      <c r="AP7" s="29"/>
      <c r="AQ7" s="29"/>
      <c r="AR7" s="126"/>
      <c r="AS7" s="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/>
      <c r="C8" s="33"/>
      <c r="D8" s="39"/>
      <c r="E8" s="29"/>
      <c r="F8" s="29"/>
      <c r="G8" s="29"/>
      <c r="H8" s="30"/>
      <c r="I8" s="29"/>
      <c r="J8" s="40"/>
      <c r="K8" s="46"/>
      <c r="L8" s="99"/>
      <c r="M8" s="18"/>
      <c r="N8" s="18"/>
      <c r="O8" s="18"/>
      <c r="P8" s="23"/>
      <c r="Q8" s="29"/>
      <c r="R8" s="29"/>
      <c r="S8" s="30"/>
      <c r="T8" s="29"/>
      <c r="U8" s="29"/>
      <c r="V8" s="125"/>
      <c r="W8" s="46"/>
      <c r="X8" s="29">
        <v>2007</v>
      </c>
      <c r="Y8" s="29" t="s">
        <v>51</v>
      </c>
      <c r="Z8" s="39" t="s">
        <v>45</v>
      </c>
      <c r="AA8" s="29">
        <v>1</v>
      </c>
      <c r="AB8" s="29">
        <v>0</v>
      </c>
      <c r="AC8" s="29">
        <v>1</v>
      </c>
      <c r="AD8" s="29">
        <v>5</v>
      </c>
      <c r="AE8" s="29">
        <v>4</v>
      </c>
      <c r="AF8" s="54">
        <v>0.66659999999999997</v>
      </c>
      <c r="AG8" s="23">
        <v>6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6"/>
      <c r="AS8" s="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>
        <v>2008</v>
      </c>
      <c r="C9" s="33" t="s">
        <v>37</v>
      </c>
      <c r="D9" s="39" t="s">
        <v>36</v>
      </c>
      <c r="E9" s="29">
        <v>21</v>
      </c>
      <c r="F9" s="29">
        <v>0</v>
      </c>
      <c r="G9" s="29">
        <v>2</v>
      </c>
      <c r="H9" s="30">
        <v>16</v>
      </c>
      <c r="I9" s="29">
        <v>48</v>
      </c>
      <c r="J9" s="40">
        <v>0.55813953488372092</v>
      </c>
      <c r="K9" s="46">
        <v>86</v>
      </c>
      <c r="L9" s="99"/>
      <c r="M9" s="18"/>
      <c r="N9" s="18"/>
      <c r="O9" s="18"/>
      <c r="P9" s="23"/>
      <c r="Q9" s="29">
        <v>2</v>
      </c>
      <c r="R9" s="29">
        <v>0</v>
      </c>
      <c r="S9" s="30">
        <v>0</v>
      </c>
      <c r="T9" s="29">
        <v>3</v>
      </c>
      <c r="U9" s="29">
        <v>3</v>
      </c>
      <c r="V9" s="125">
        <v>0.6</v>
      </c>
      <c r="W9" s="46">
        <v>5</v>
      </c>
      <c r="X9" s="29"/>
      <c r="Y9" s="33"/>
      <c r="Z9" s="39"/>
      <c r="AA9" s="29"/>
      <c r="AB9" s="29"/>
      <c r="AC9" s="29"/>
      <c r="AD9" s="30"/>
      <c r="AE9" s="29"/>
      <c r="AF9" s="40"/>
      <c r="AG9" s="46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6"/>
      <c r="AS9" s="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2009</v>
      </c>
      <c r="C10" s="33" t="s">
        <v>37</v>
      </c>
      <c r="D10" s="39" t="s">
        <v>36</v>
      </c>
      <c r="E10" s="29">
        <v>22</v>
      </c>
      <c r="F10" s="29">
        <v>1</v>
      </c>
      <c r="G10" s="29">
        <v>0</v>
      </c>
      <c r="H10" s="30">
        <v>34</v>
      </c>
      <c r="I10" s="29">
        <v>68</v>
      </c>
      <c r="J10" s="40">
        <v>0.72340425531914898</v>
      </c>
      <c r="K10" s="46">
        <v>94</v>
      </c>
      <c r="L10" s="99"/>
      <c r="M10" s="18" t="s">
        <v>103</v>
      </c>
      <c r="N10" s="18"/>
      <c r="O10" s="18"/>
      <c r="P10" s="23"/>
      <c r="Q10" s="29">
        <v>6</v>
      </c>
      <c r="R10" s="29">
        <v>0</v>
      </c>
      <c r="S10" s="30">
        <v>0</v>
      </c>
      <c r="T10" s="29">
        <v>7</v>
      </c>
      <c r="U10" s="29">
        <v>13</v>
      </c>
      <c r="V10" s="125">
        <v>0.52</v>
      </c>
      <c r="W10" s="46">
        <v>25</v>
      </c>
      <c r="X10" s="29"/>
      <c r="Y10" s="33"/>
      <c r="Z10" s="39"/>
      <c r="AA10" s="29"/>
      <c r="AB10" s="29"/>
      <c r="AC10" s="29"/>
      <c r="AD10" s="30"/>
      <c r="AE10" s="29"/>
      <c r="AF10" s="40"/>
      <c r="AG10" s="46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6"/>
      <c r="AS10" s="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/>
      <c r="C11" s="33"/>
      <c r="D11" s="39"/>
      <c r="E11" s="29"/>
      <c r="F11" s="29"/>
      <c r="G11" s="29"/>
      <c r="H11" s="30"/>
      <c r="I11" s="29"/>
      <c r="J11" s="40"/>
      <c r="K11" s="46"/>
      <c r="L11" s="99"/>
      <c r="M11" s="18"/>
      <c r="N11" s="18"/>
      <c r="O11" s="18"/>
      <c r="P11" s="23"/>
      <c r="Q11" s="29"/>
      <c r="R11" s="29"/>
      <c r="S11" s="30"/>
      <c r="T11" s="29"/>
      <c r="U11" s="29"/>
      <c r="V11" s="125"/>
      <c r="W11" s="46"/>
      <c r="X11" s="29"/>
      <c r="Y11" s="33"/>
      <c r="Z11" s="39"/>
      <c r="AA11" s="29"/>
      <c r="AB11" s="29"/>
      <c r="AC11" s="29"/>
      <c r="AD11" s="30"/>
      <c r="AE11" s="29"/>
      <c r="AF11" s="40"/>
      <c r="AG11" s="46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6"/>
      <c r="AS11" s="1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2015</v>
      </c>
      <c r="C12" s="33" t="s">
        <v>67</v>
      </c>
      <c r="D12" s="39" t="s">
        <v>68</v>
      </c>
      <c r="E12" s="29">
        <v>24</v>
      </c>
      <c r="F12" s="29">
        <v>0</v>
      </c>
      <c r="G12" s="29">
        <v>0</v>
      </c>
      <c r="H12" s="30">
        <v>35</v>
      </c>
      <c r="I12" s="29">
        <v>89</v>
      </c>
      <c r="J12" s="40">
        <v>0.5</v>
      </c>
      <c r="K12" s="46">
        <v>178</v>
      </c>
      <c r="L12" s="99"/>
      <c r="M12" s="18" t="s">
        <v>50</v>
      </c>
      <c r="N12" s="18"/>
      <c r="O12" s="18"/>
      <c r="P12" s="23"/>
      <c r="Q12" s="29">
        <v>7</v>
      </c>
      <c r="R12" s="29">
        <v>0</v>
      </c>
      <c r="S12" s="30">
        <v>0</v>
      </c>
      <c r="T12" s="29">
        <v>8</v>
      </c>
      <c r="U12" s="29">
        <v>29</v>
      </c>
      <c r="V12" s="125">
        <v>0.40799999999999997</v>
      </c>
      <c r="W12" s="46">
        <v>71</v>
      </c>
      <c r="X12" s="29"/>
      <c r="Y12" s="33"/>
      <c r="Z12" s="39"/>
      <c r="AA12" s="29"/>
      <c r="AB12" s="29"/>
      <c r="AC12" s="29"/>
      <c r="AD12" s="30"/>
      <c r="AE12" s="29"/>
      <c r="AF12" s="40"/>
      <c r="AG12" s="46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6"/>
      <c r="AS12" s="1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>
        <v>2016</v>
      </c>
      <c r="C13" s="33" t="s">
        <v>67</v>
      </c>
      <c r="D13" s="39" t="s">
        <v>70</v>
      </c>
      <c r="E13" s="29">
        <v>23</v>
      </c>
      <c r="F13" s="29">
        <v>1</v>
      </c>
      <c r="G13" s="29">
        <v>0</v>
      </c>
      <c r="H13" s="30">
        <v>38</v>
      </c>
      <c r="I13" s="29">
        <v>109</v>
      </c>
      <c r="J13" s="40">
        <v>0.64900000000000002</v>
      </c>
      <c r="K13" s="46">
        <v>168</v>
      </c>
      <c r="L13" s="99"/>
      <c r="M13" s="18" t="s">
        <v>50</v>
      </c>
      <c r="N13" s="18"/>
      <c r="O13" s="18"/>
      <c r="P13" s="23"/>
      <c r="Q13" s="29">
        <v>4</v>
      </c>
      <c r="R13" s="29">
        <v>0</v>
      </c>
      <c r="S13" s="30">
        <v>0</v>
      </c>
      <c r="T13" s="29">
        <v>11</v>
      </c>
      <c r="U13" s="29">
        <v>26</v>
      </c>
      <c r="V13" s="125">
        <v>0.68400000000000005</v>
      </c>
      <c r="W13" s="46">
        <v>38</v>
      </c>
      <c r="X13" s="29"/>
      <c r="Y13" s="33"/>
      <c r="Z13" s="39"/>
      <c r="AA13" s="29"/>
      <c r="AB13" s="29"/>
      <c r="AC13" s="29"/>
      <c r="AD13" s="30"/>
      <c r="AE13" s="29"/>
      <c r="AF13" s="40"/>
      <c r="AG13" s="46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26"/>
      <c r="AS13" s="1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>
        <v>2017</v>
      </c>
      <c r="C14" s="33" t="s">
        <v>72</v>
      </c>
      <c r="D14" s="39" t="s">
        <v>70</v>
      </c>
      <c r="E14" s="29">
        <v>23</v>
      </c>
      <c r="F14" s="29">
        <v>1</v>
      </c>
      <c r="G14" s="29">
        <v>4</v>
      </c>
      <c r="H14" s="30">
        <v>34</v>
      </c>
      <c r="I14" s="29">
        <v>101</v>
      </c>
      <c r="J14" s="40">
        <v>0.54590000000000005</v>
      </c>
      <c r="K14" s="46">
        <v>185</v>
      </c>
      <c r="L14" s="99"/>
      <c r="M14" s="18" t="s">
        <v>51</v>
      </c>
      <c r="N14" s="18"/>
      <c r="O14" s="18"/>
      <c r="P14" s="23"/>
      <c r="Q14" s="29">
        <v>3</v>
      </c>
      <c r="R14" s="29">
        <v>0</v>
      </c>
      <c r="S14" s="30">
        <v>0</v>
      </c>
      <c r="T14" s="29">
        <v>2</v>
      </c>
      <c r="U14" s="29">
        <v>12</v>
      </c>
      <c r="V14" s="125">
        <v>0.48</v>
      </c>
      <c r="W14" s="46">
        <v>25</v>
      </c>
      <c r="X14" s="29"/>
      <c r="Y14" s="33"/>
      <c r="Z14" s="39"/>
      <c r="AA14" s="29"/>
      <c r="AB14" s="29"/>
      <c r="AC14" s="29"/>
      <c r="AD14" s="30"/>
      <c r="AE14" s="29"/>
      <c r="AF14" s="40"/>
      <c r="AG14" s="46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26"/>
      <c r="AS14" s="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27" t="s">
        <v>98</v>
      </c>
      <c r="C15" s="91"/>
      <c r="D15" s="90"/>
      <c r="E15" s="89">
        <f>SUM(E4:E14)</f>
        <v>133</v>
      </c>
      <c r="F15" s="89">
        <f>SUM(F4:F14)</f>
        <v>5</v>
      </c>
      <c r="G15" s="89">
        <f>SUM(G4:G14)</f>
        <v>11</v>
      </c>
      <c r="H15" s="89">
        <f>SUM(H4:H14)</f>
        <v>168</v>
      </c>
      <c r="I15" s="89">
        <f>SUM(I4:I14)</f>
        <v>473</v>
      </c>
      <c r="J15" s="128">
        <f>PRODUCT(I15/K15)</f>
        <v>0.56511350059737153</v>
      </c>
      <c r="K15" s="95">
        <f>SUM(K4:K14)</f>
        <v>837</v>
      </c>
      <c r="L15" s="22"/>
      <c r="M15" s="20"/>
      <c r="N15" s="101"/>
      <c r="O15" s="102"/>
      <c r="P15" s="23"/>
      <c r="Q15" s="89">
        <f>SUM(Q4:Q14)</f>
        <v>22</v>
      </c>
      <c r="R15" s="89">
        <f>SUM(R4:R14)</f>
        <v>0</v>
      </c>
      <c r="S15" s="89">
        <f>SUM(S4:S14)</f>
        <v>0</v>
      </c>
      <c r="T15" s="89">
        <f>SUM(T4:T14)</f>
        <v>31</v>
      </c>
      <c r="U15" s="89">
        <f>SUM(U4:U14)</f>
        <v>83</v>
      </c>
      <c r="V15" s="128">
        <f>PRODUCT(U15/W15)</f>
        <v>0.50609756097560976</v>
      </c>
      <c r="W15" s="95">
        <f>SUM(W4:W14)</f>
        <v>164</v>
      </c>
      <c r="X15" s="16" t="s">
        <v>98</v>
      </c>
      <c r="Y15" s="17"/>
      <c r="Z15" s="15"/>
      <c r="AA15" s="89">
        <f>SUM(AA4:AA14)</f>
        <v>41</v>
      </c>
      <c r="AB15" s="89">
        <f>SUM(AB4:AB14)</f>
        <v>2</v>
      </c>
      <c r="AC15" s="89">
        <f>SUM(AC4:AC14)</f>
        <v>6</v>
      </c>
      <c r="AD15" s="89">
        <f>SUM(AD4:AD14)</f>
        <v>65</v>
      </c>
      <c r="AE15" s="89">
        <f>SUM(AE4:AE14)</f>
        <v>192</v>
      </c>
      <c r="AF15" s="128">
        <f>PRODUCT(AE15/AG15)</f>
        <v>0.64429530201342278</v>
      </c>
      <c r="AG15" s="95">
        <f>SUM(AG4:AG14)</f>
        <v>298</v>
      </c>
      <c r="AH15" s="22"/>
      <c r="AI15" s="20"/>
      <c r="AJ15" s="101"/>
      <c r="AK15" s="102"/>
      <c r="AL15" s="23"/>
      <c r="AM15" s="89">
        <f>SUM(AM4:AM14)</f>
        <v>0</v>
      </c>
      <c r="AN15" s="89">
        <f>SUM(AN4:AN14)</f>
        <v>0</v>
      </c>
      <c r="AO15" s="89">
        <f>SUM(AO4:AO14)</f>
        <v>0</v>
      </c>
      <c r="AP15" s="89">
        <f>SUM(AP4:AP14)</f>
        <v>0</v>
      </c>
      <c r="AQ15" s="89">
        <f>SUM(AQ4:AQ14)</f>
        <v>0</v>
      </c>
      <c r="AR15" s="128">
        <v>0</v>
      </c>
      <c r="AS15" s="124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46"/>
      <c r="L16" s="23"/>
      <c r="M16" s="23"/>
      <c r="N16" s="23"/>
      <c r="O16" s="23"/>
      <c r="P16" s="43"/>
      <c r="Q16" s="43"/>
      <c r="R16" s="47"/>
      <c r="S16" s="43"/>
      <c r="T16" s="43"/>
      <c r="U16" s="23"/>
      <c r="V16" s="23"/>
      <c r="W16" s="46"/>
      <c r="X16" s="43"/>
      <c r="Y16" s="43"/>
      <c r="Z16" s="43"/>
      <c r="AA16" s="43"/>
      <c r="AB16" s="43"/>
      <c r="AC16" s="43"/>
      <c r="AD16" s="43"/>
      <c r="AE16" s="43"/>
      <c r="AF16" s="44"/>
      <c r="AG16" s="46"/>
      <c r="AH16" s="23"/>
      <c r="AI16" s="23"/>
      <c r="AJ16" s="23"/>
      <c r="AK16" s="23"/>
      <c r="AL16" s="43"/>
      <c r="AM16" s="43"/>
      <c r="AN16" s="47"/>
      <c r="AO16" s="43"/>
      <c r="AP16" s="43"/>
      <c r="AQ16" s="23"/>
      <c r="AR16" s="23"/>
      <c r="AS16" s="4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9" t="s">
        <v>99</v>
      </c>
      <c r="C17" s="130"/>
      <c r="D17" s="131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100</v>
      </c>
      <c r="O17" s="18" t="s">
        <v>101</v>
      </c>
      <c r="Q17" s="47"/>
      <c r="R17" s="47" t="s">
        <v>52</v>
      </c>
      <c r="S17" s="47"/>
      <c r="T17" s="43" t="s">
        <v>60</v>
      </c>
      <c r="U17" s="23"/>
      <c r="V17" s="46"/>
      <c r="W17" s="46"/>
      <c r="X17" s="132"/>
      <c r="Y17" s="132"/>
      <c r="Z17" s="132"/>
      <c r="AA17" s="132"/>
      <c r="AB17" s="132"/>
      <c r="AC17" s="47"/>
      <c r="AD17" s="47"/>
      <c r="AE17" s="47"/>
      <c r="AF17" s="43"/>
      <c r="AG17" s="43"/>
      <c r="AH17" s="43"/>
      <c r="AI17" s="43"/>
      <c r="AJ17" s="43"/>
      <c r="AK17" s="43"/>
      <c r="AM17" s="46"/>
      <c r="AN17" s="132"/>
      <c r="AO17" s="132"/>
      <c r="AP17" s="132"/>
      <c r="AQ17" s="132"/>
      <c r="AR17" s="132"/>
      <c r="AS17" s="132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50" t="s">
        <v>12</v>
      </c>
      <c r="C18" s="12"/>
      <c r="D18" s="52"/>
      <c r="E18" s="133">
        <v>217</v>
      </c>
      <c r="F18" s="133">
        <v>3</v>
      </c>
      <c r="G18" s="133">
        <v>4</v>
      </c>
      <c r="H18" s="133">
        <v>192</v>
      </c>
      <c r="I18" s="133">
        <v>645</v>
      </c>
      <c r="J18" s="134">
        <v>0.68</v>
      </c>
      <c r="K18" s="43">
        <f>PRODUCT(I18/J18)</f>
        <v>948.52941176470586</v>
      </c>
      <c r="L18" s="135">
        <f>PRODUCT((F18+G18)/E18)</f>
        <v>3.2258064516129031E-2</v>
      </c>
      <c r="M18" s="135">
        <f>PRODUCT(H18/E18)</f>
        <v>0.88479262672811065</v>
      </c>
      <c r="N18" s="135">
        <f>PRODUCT((F18+G18+H18)/E18)</f>
        <v>0.91705069124423966</v>
      </c>
      <c r="O18" s="135">
        <f>PRODUCT(I18/E18)</f>
        <v>2.9723502304147464</v>
      </c>
      <c r="Q18" s="47"/>
      <c r="R18" s="47"/>
      <c r="S18" s="47"/>
      <c r="T18" s="43" t="s">
        <v>102</v>
      </c>
      <c r="U18" s="43"/>
      <c r="V18" s="43"/>
      <c r="W18" s="43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3"/>
      <c r="AL18" s="43"/>
      <c r="AM18" s="43"/>
      <c r="AN18" s="47"/>
      <c r="AO18" s="47"/>
      <c r="AP18" s="47"/>
      <c r="AQ18" s="47"/>
      <c r="AR18" s="47"/>
      <c r="AS18" s="47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36" t="s">
        <v>64</v>
      </c>
      <c r="C19" s="137"/>
      <c r="D19" s="138"/>
      <c r="E19" s="133">
        <f>PRODUCT(E15+Q15)</f>
        <v>155</v>
      </c>
      <c r="F19" s="133">
        <f>PRODUCT(F15+R15)</f>
        <v>5</v>
      </c>
      <c r="G19" s="133">
        <f>PRODUCT(G15+S15)</f>
        <v>11</v>
      </c>
      <c r="H19" s="133">
        <f>PRODUCT(H15+T15)</f>
        <v>199</v>
      </c>
      <c r="I19" s="133">
        <f>PRODUCT(I15+U15)</f>
        <v>556</v>
      </c>
      <c r="J19" s="134">
        <f>PRODUCT(I19/K19)</f>
        <v>0.5554445554445554</v>
      </c>
      <c r="K19" s="43">
        <f>PRODUCT(K15+W15)</f>
        <v>1001</v>
      </c>
      <c r="L19" s="135">
        <f>PRODUCT((F19+G19)/E19)</f>
        <v>0.1032258064516129</v>
      </c>
      <c r="M19" s="135">
        <f>PRODUCT(H19/E19)</f>
        <v>1.2838709677419355</v>
      </c>
      <c r="N19" s="135">
        <f>PRODUCT((F19+G19+H19)/E19)</f>
        <v>1.3870967741935485</v>
      </c>
      <c r="O19" s="135">
        <f>PRODUCT(I19/E19)</f>
        <v>3.5870967741935482</v>
      </c>
      <c r="Q19" s="47"/>
      <c r="R19" s="47"/>
      <c r="S19" s="47"/>
      <c r="T19" s="43" t="s">
        <v>53</v>
      </c>
      <c r="U19" s="43"/>
      <c r="V19" s="43"/>
      <c r="W19" s="43"/>
      <c r="X19" s="43"/>
      <c r="Y19" s="43"/>
      <c r="Z19" s="43"/>
      <c r="AA19" s="43"/>
      <c r="AB19" s="43"/>
      <c r="AC19" s="47"/>
      <c r="AD19" s="47"/>
      <c r="AE19" s="47"/>
      <c r="AF19" s="47"/>
      <c r="AG19" s="47"/>
      <c r="AH19" s="47"/>
      <c r="AI19" s="47"/>
      <c r="AJ19" s="47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6" t="s">
        <v>96</v>
      </c>
      <c r="C20" s="34"/>
      <c r="D20" s="35"/>
      <c r="E20" s="133">
        <f>PRODUCT(AA15+AM15)</f>
        <v>41</v>
      </c>
      <c r="F20" s="133">
        <f>PRODUCT(AB15+AN15)</f>
        <v>2</v>
      </c>
      <c r="G20" s="133">
        <f>PRODUCT(AC15+AO15)</f>
        <v>6</v>
      </c>
      <c r="H20" s="133">
        <f>PRODUCT(AD15+AP15)</f>
        <v>65</v>
      </c>
      <c r="I20" s="133">
        <f>PRODUCT(AE15+AQ15)</f>
        <v>192</v>
      </c>
      <c r="J20" s="134">
        <f>PRODUCT(I20/K20)</f>
        <v>0.64429530201342278</v>
      </c>
      <c r="K20" s="23">
        <f>PRODUCT(AG15+AS15)</f>
        <v>298</v>
      </c>
      <c r="L20" s="135">
        <f>PRODUCT((F20+G20)/E20)</f>
        <v>0.1951219512195122</v>
      </c>
      <c r="M20" s="135">
        <f>PRODUCT(H20/E20)</f>
        <v>1.5853658536585367</v>
      </c>
      <c r="N20" s="135">
        <f>PRODUCT((F20+G20+H20)/E20)</f>
        <v>1.7804878048780488</v>
      </c>
      <c r="O20" s="135">
        <f>PRODUCT(I20/E20)</f>
        <v>4.6829268292682924</v>
      </c>
      <c r="Q20" s="47"/>
      <c r="R20" s="47"/>
      <c r="S20" s="43"/>
      <c r="T20" s="43" t="s">
        <v>54</v>
      </c>
      <c r="U20" s="23"/>
      <c r="V20" s="23"/>
      <c r="W20" s="43"/>
      <c r="X20" s="43"/>
      <c r="Y20" s="43"/>
      <c r="Z20" s="43"/>
      <c r="AA20" s="43"/>
      <c r="AB20" s="43"/>
      <c r="AC20" s="47"/>
      <c r="AD20" s="47"/>
      <c r="AE20" s="47"/>
      <c r="AF20" s="47"/>
      <c r="AG20" s="47"/>
      <c r="AH20" s="47"/>
      <c r="AI20" s="47"/>
      <c r="AJ20" s="47"/>
      <c r="AK20" s="43"/>
      <c r="AL20" s="2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39" t="s">
        <v>98</v>
      </c>
      <c r="C21" s="140"/>
      <c r="D21" s="141"/>
      <c r="E21" s="133">
        <f>SUM(E18:E20)</f>
        <v>413</v>
      </c>
      <c r="F21" s="133">
        <f t="shared" ref="F21:I21" si="0">SUM(F18:F20)</f>
        <v>10</v>
      </c>
      <c r="G21" s="133">
        <f t="shared" si="0"/>
        <v>21</v>
      </c>
      <c r="H21" s="133">
        <f t="shared" si="0"/>
        <v>456</v>
      </c>
      <c r="I21" s="133">
        <f t="shared" si="0"/>
        <v>1393</v>
      </c>
      <c r="J21" s="134">
        <f>PRODUCT(I21/K21)</f>
        <v>0.61979166666666663</v>
      </c>
      <c r="K21" s="43">
        <f>SUM(K18:K20)</f>
        <v>2247.5294117647059</v>
      </c>
      <c r="L21" s="135">
        <f>PRODUCT((F21+G21)/E21)</f>
        <v>7.5060532687651338E-2</v>
      </c>
      <c r="M21" s="135">
        <f>PRODUCT(H21/E21)</f>
        <v>1.1041162227602905</v>
      </c>
      <c r="N21" s="135">
        <f>PRODUCT((F21+G21+H21)/E21)</f>
        <v>1.179176755447942</v>
      </c>
      <c r="O21" s="135">
        <f>PRODUCT(I21/E21)</f>
        <v>3.3728813559322033</v>
      </c>
      <c r="Q21" s="23"/>
      <c r="R21" s="23"/>
      <c r="S21" s="23"/>
      <c r="T21" s="43" t="s">
        <v>56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7"/>
      <c r="AF21" s="47"/>
      <c r="AG21" s="47"/>
      <c r="AH21" s="47"/>
      <c r="AI21" s="47"/>
      <c r="AJ21" s="47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3"/>
      <c r="F22" s="23"/>
      <c r="G22" s="23"/>
      <c r="H22" s="23"/>
      <c r="I22" s="23"/>
      <c r="J22" s="43"/>
      <c r="K22" s="43"/>
      <c r="L22" s="23"/>
      <c r="M22" s="23"/>
      <c r="N22" s="23"/>
      <c r="O22" s="23"/>
      <c r="P22" s="43"/>
      <c r="Q22" s="43"/>
      <c r="R22" s="43"/>
      <c r="S22" s="43"/>
      <c r="T22" s="43" t="s">
        <v>55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7"/>
      <c r="AF22" s="47"/>
      <c r="AG22" s="47"/>
      <c r="AH22" s="47"/>
      <c r="AI22" s="47"/>
      <c r="AJ22" s="47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 t="s">
        <v>69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7"/>
      <c r="AF23" s="47"/>
      <c r="AG23" s="47"/>
      <c r="AH23" s="47"/>
      <c r="AI23" s="47"/>
      <c r="AJ23" s="47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118" t="s">
        <v>71</v>
      </c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7"/>
      <c r="AF24" s="47"/>
      <c r="AG24" s="47"/>
      <c r="AH24" s="47"/>
      <c r="AI24" s="47"/>
      <c r="AJ24" s="47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7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7"/>
      <c r="AF25" s="47"/>
      <c r="AG25" s="47"/>
      <c r="AH25" s="47"/>
      <c r="AI25" s="47"/>
      <c r="AJ25" s="47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7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7"/>
      <c r="AF26" s="47"/>
      <c r="AG26" s="47"/>
      <c r="AH26" s="47"/>
      <c r="AI26" s="47"/>
      <c r="AJ26" s="47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7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7"/>
      <c r="AF27" s="47"/>
      <c r="AG27" s="47"/>
      <c r="AH27" s="47"/>
      <c r="AI27" s="47"/>
      <c r="AJ27" s="47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7"/>
      <c r="AF28" s="47"/>
      <c r="AG28" s="47"/>
      <c r="AH28" s="47"/>
      <c r="AI28" s="47"/>
      <c r="AJ28" s="47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7"/>
      <c r="AF29" s="47"/>
      <c r="AG29" s="47"/>
      <c r="AH29" s="47"/>
      <c r="AI29" s="47"/>
      <c r="AJ29" s="47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7"/>
      <c r="AF30" s="47"/>
      <c r="AG30" s="47"/>
      <c r="AH30" s="47"/>
      <c r="AI30" s="47"/>
      <c r="AJ30" s="47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7"/>
      <c r="AF31" s="47"/>
      <c r="AG31" s="47"/>
      <c r="AH31" s="47"/>
      <c r="AI31" s="47"/>
      <c r="AJ31" s="47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3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23"/>
      <c r="AL186" s="23"/>
    </row>
    <row r="187" spans="1:57" x14ac:dyDescent="0.25">
      <c r="R187" s="46"/>
      <c r="S187" s="46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46"/>
      <c r="S188" s="46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R189" s="46"/>
      <c r="S189" s="4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L190"/>
      <c r="M190"/>
      <c r="N190"/>
      <c r="O190"/>
      <c r="P190"/>
      <c r="R190" s="46"/>
      <c r="S190" s="4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46"/>
      <c r="S191" s="4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46"/>
      <c r="S192" s="4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6"/>
      <c r="S193" s="4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6"/>
      <c r="S194" s="4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6"/>
      <c r="S195" s="4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6"/>
      <c r="S197" s="4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6"/>
      <c r="S198" s="4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6"/>
      <c r="S199" s="4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6"/>
      <c r="S200" s="4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6"/>
      <c r="S201" s="4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6"/>
      <c r="S203" s="4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6"/>
      <c r="S204" s="4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6"/>
      <c r="S205" s="4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6"/>
      <c r="S206" s="4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6"/>
      <c r="S207" s="4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6"/>
      <c r="S208" s="4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46"/>
      <c r="S209" s="4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46"/>
      <c r="S210" s="4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46"/>
      <c r="S211" s="46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46"/>
      <c r="S212" s="46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46"/>
      <c r="S213" s="4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46"/>
      <c r="S214" s="46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2018-11-19T18:48:16Z</dcterms:modified>
</cp:coreProperties>
</file>