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0" i="2" l="1"/>
  <c r="AQ20" i="2"/>
  <c r="AP20" i="2"/>
  <c r="AO20" i="2"/>
  <c r="AN20" i="2"/>
  <c r="AM20" i="2"/>
  <c r="AG20" i="2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K24" i="2" s="1"/>
  <c r="I20" i="2"/>
  <c r="H20" i="2"/>
  <c r="H24" i="2" s="1"/>
  <c r="G20" i="2"/>
  <c r="G24" i="2" s="1"/>
  <c r="G26" i="2" s="1"/>
  <c r="F20" i="2"/>
  <c r="F24" i="2" s="1"/>
  <c r="E20" i="2"/>
  <c r="E24" i="2" s="1"/>
  <c r="E26" i="2" s="1"/>
  <c r="AR20" i="2" l="1"/>
  <c r="K25" i="2"/>
  <c r="K26" i="2" s="1"/>
  <c r="N24" i="2"/>
  <c r="L24" i="2"/>
  <c r="I24" i="2"/>
  <c r="J20" i="2"/>
  <c r="M24" i="2"/>
  <c r="F25" i="2"/>
  <c r="L25" i="2" s="1"/>
  <c r="H25" i="2"/>
  <c r="M25" i="2" s="1"/>
  <c r="F26" i="2"/>
  <c r="O25" i="2"/>
  <c r="J25" i="2"/>
  <c r="AF20" i="2"/>
  <c r="H26" i="2" l="1"/>
  <c r="M26" i="2" s="1"/>
  <c r="N25" i="2"/>
  <c r="N26" i="2"/>
  <c r="L26" i="2"/>
  <c r="I26" i="2"/>
  <c r="J24" i="2"/>
  <c r="O24" i="2"/>
  <c r="J26" i="2" l="1"/>
  <c r="O26" i="2"/>
</calcChain>
</file>

<file path=xl/sharedStrings.xml><?xml version="1.0" encoding="utf-8"?>
<sst xmlns="http://schemas.openxmlformats.org/spreadsheetml/2006/main" count="109" uniqueCount="45">
  <si>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</si>
  <si>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</si>
  <si>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</si>
  <si>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</si>
  <si>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</si>
  <si>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</si>
  <si>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</si>
  <si>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</si>
  <si>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</si>
  <si>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</si>
  <si>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</si>
  <si>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</si>
  <si>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</si>
  <si>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JäPe = Järvenpään Pesis  (1998)</t>
  </si>
  <si>
    <t>Tahko = Hyvinkään Tahko  (1915)</t>
  </si>
  <si>
    <t>YKKÖSPESIS</t>
  </si>
  <si>
    <t>VJJ = Vantaanjoen Juoksu  (2001)</t>
  </si>
  <si>
    <t>KiPe* = Kinnarin Pesis 2006  (2005)</t>
  </si>
  <si>
    <t>Joonas Kaarela</t>
  </si>
  <si>
    <t>15.</t>
  </si>
  <si>
    <t>JäPe</t>
  </si>
  <si>
    <t>VJJ</t>
  </si>
  <si>
    <t>Tahko  2</t>
  </si>
  <si>
    <t>8.</t>
  </si>
  <si>
    <t>4.</t>
  </si>
  <si>
    <t>7.</t>
  </si>
  <si>
    <t>5.</t>
  </si>
  <si>
    <t>6.</t>
  </si>
  <si>
    <t>9.</t>
  </si>
  <si>
    <t>18.8.1989   Järvenpää</t>
  </si>
  <si>
    <t>KiPe = Kinnarin Pesis  (1998),  kasvattajaseura</t>
  </si>
  <si>
    <t>3.</t>
  </si>
  <si>
    <t>JoKo = Jokioisten Koetus  (1902)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</si>
  <si>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</si>
  <si>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</si>
  <si>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</si>
  <si>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</si>
  <si>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</si>
  <si>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</si>
  <si>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</si>
  <si>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</si>
  <si>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</si>
  <si>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</si>
  <si>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KiPe*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</si>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</sst>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2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18</v>
      </c>
      <c r="C1" s="2"/>
      <c r="D1" s="3"/>
      <c r="E1" s="4" t="s">
        <v>29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15</v>
      </c>
      <c r="C2" s="33"/>
      <c r="D2" s="34"/>
      <c r="E2" s="8" t="s">
        <v>7</v>
      </c>
      <c r="F2" s="9"/>
      <c r="G2" s="9"/>
      <c r="H2" s="9"/>
      <c r="I2" s="15"/>
      <c r="J2" s="10"/>
      <c r="K2" s="38"/>
      <c r="L2" s="17" t="s">
        <v>33</v>
      </c>
      <c r="M2" s="9"/>
      <c r="N2" s="9"/>
      <c r="O2" s="16"/>
      <c r="P2" s="14"/>
      <c r="Q2" s="17" t="s">
        <v>34</v>
      </c>
      <c r="R2" s="9"/>
      <c r="S2" s="9"/>
      <c r="T2" s="9"/>
      <c r="U2" s="15"/>
      <c r="V2" s="16"/>
      <c r="W2" s="14"/>
      <c r="X2" s="39" t="s">
        <v>35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36</v>
      </c>
      <c r="AI2" s="9"/>
      <c r="AJ2" s="9"/>
      <c r="AK2" s="16"/>
      <c r="AL2" s="14"/>
      <c r="AM2" s="17" t="s">
        <v>34</v>
      </c>
      <c r="AN2" s="9"/>
      <c r="AO2" s="9"/>
      <c r="AP2" s="9"/>
      <c r="AQ2" s="15"/>
      <c r="AR2" s="16"/>
      <c r="AS2" s="4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2005</v>
      </c>
      <c r="C4" s="23" t="s">
        <v>19</v>
      </c>
      <c r="D4" s="43" t="s">
        <v>20</v>
      </c>
      <c r="E4" s="22">
        <v>3</v>
      </c>
      <c r="F4" s="22">
        <v>0</v>
      </c>
      <c r="G4" s="22">
        <v>0</v>
      </c>
      <c r="H4" s="35">
        <v>0</v>
      </c>
      <c r="I4" s="22">
        <v>3</v>
      </c>
      <c r="J4" s="44">
        <v>0.42899999999999999</v>
      </c>
      <c r="K4" s="21">
        <v>7</v>
      </c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>
        <v>2005</v>
      </c>
      <c r="Y4" s="22" t="s">
        <v>23</v>
      </c>
      <c r="Z4" s="43" t="s">
        <v>21</v>
      </c>
      <c r="AA4" s="22">
        <v>2</v>
      </c>
      <c r="AB4" s="22">
        <v>0</v>
      </c>
      <c r="AC4" s="22">
        <v>0</v>
      </c>
      <c r="AD4" s="22">
        <v>0</v>
      </c>
      <c r="AE4" s="22">
        <v>2</v>
      </c>
      <c r="AF4" s="29">
        <v>0.28570000000000001</v>
      </c>
      <c r="AG4" s="18">
        <v>7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3"/>
      <c r="E5" s="22"/>
      <c r="F5" s="22"/>
      <c r="G5" s="22"/>
      <c r="H5" s="35"/>
      <c r="I5" s="22"/>
      <c r="J5" s="44"/>
      <c r="K5" s="21"/>
      <c r="L5" s="45"/>
      <c r="M5" s="13"/>
      <c r="N5" s="13"/>
      <c r="O5" s="13"/>
      <c r="P5" s="18"/>
      <c r="Q5" s="22"/>
      <c r="R5" s="22"/>
      <c r="S5" s="35"/>
      <c r="T5" s="22"/>
      <c r="U5" s="22"/>
      <c r="V5" s="46"/>
      <c r="W5" s="21"/>
      <c r="X5" s="22"/>
      <c r="Y5" s="22"/>
      <c r="Z5" s="43"/>
      <c r="AA5" s="22"/>
      <c r="AB5" s="22"/>
      <c r="AC5" s="22"/>
      <c r="AD5" s="22"/>
      <c r="AE5" s="22"/>
      <c r="AF5" s="29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3"/>
      <c r="E6" s="22"/>
      <c r="F6" s="22"/>
      <c r="G6" s="22"/>
      <c r="H6" s="35"/>
      <c r="I6" s="22"/>
      <c r="J6" s="44"/>
      <c r="K6" s="21"/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2007</v>
      </c>
      <c r="Y6" s="22" t="s">
        <v>24</v>
      </c>
      <c r="Z6" s="43" t="s">
        <v>22</v>
      </c>
      <c r="AA6" s="22">
        <v>10</v>
      </c>
      <c r="AB6" s="22">
        <v>1</v>
      </c>
      <c r="AC6" s="22">
        <v>3</v>
      </c>
      <c r="AD6" s="22">
        <v>14</v>
      </c>
      <c r="AE6" s="22">
        <v>36</v>
      </c>
      <c r="AF6" s="29">
        <v>0.52170000000000005</v>
      </c>
      <c r="AG6" s="18">
        <v>69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3"/>
      <c r="E7" s="22"/>
      <c r="F7" s="22"/>
      <c r="G7" s="22"/>
      <c r="H7" s="35"/>
      <c r="I7" s="22"/>
      <c r="J7" s="44"/>
      <c r="K7" s="21"/>
      <c r="L7" s="45"/>
      <c r="M7" s="13"/>
      <c r="N7" s="13"/>
      <c r="O7" s="13"/>
      <c r="P7" s="18"/>
      <c r="Q7" s="22"/>
      <c r="R7" s="22"/>
      <c r="S7" s="35"/>
      <c r="T7" s="22"/>
      <c r="U7" s="22"/>
      <c r="V7" s="46"/>
      <c r="W7" s="21"/>
      <c r="X7" s="22">
        <v>2008</v>
      </c>
      <c r="Y7" s="22" t="s">
        <v>25</v>
      </c>
      <c r="Z7" s="43" t="s">
        <v>22</v>
      </c>
      <c r="AA7" s="22">
        <v>11</v>
      </c>
      <c r="AB7" s="22">
        <v>0</v>
      </c>
      <c r="AC7" s="22">
        <v>1</v>
      </c>
      <c r="AD7" s="22">
        <v>7</v>
      </c>
      <c r="AE7" s="22">
        <v>35</v>
      </c>
      <c r="AF7" s="29">
        <v>0.52229999999999999</v>
      </c>
      <c r="AG7" s="18">
        <v>67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3"/>
      <c r="E8" s="22"/>
      <c r="F8" s="22"/>
      <c r="G8" s="22"/>
      <c r="H8" s="35"/>
      <c r="I8" s="22"/>
      <c r="J8" s="44"/>
      <c r="K8" s="21"/>
      <c r="L8" s="45"/>
      <c r="M8" s="13"/>
      <c r="N8" s="13"/>
      <c r="O8" s="13"/>
      <c r="P8" s="18"/>
      <c r="Q8" s="22"/>
      <c r="R8" s="22"/>
      <c r="S8" s="35"/>
      <c r="T8" s="22"/>
      <c r="U8" s="22"/>
      <c r="V8" s="46"/>
      <c r="W8" s="21"/>
      <c r="X8" s="22">
        <v>2009</v>
      </c>
      <c r="Y8" s="22" t="s">
        <v>26</v>
      </c>
      <c r="Z8" s="43" t="s">
        <v>43</v>
      </c>
      <c r="AA8" s="22">
        <v>6</v>
      </c>
      <c r="AB8" s="22">
        <v>0</v>
      </c>
      <c r="AC8" s="22">
        <v>4</v>
      </c>
      <c r="AD8" s="22">
        <v>6</v>
      </c>
      <c r="AE8" s="22">
        <v>15</v>
      </c>
      <c r="AF8" s="29">
        <v>0.44109999999999999</v>
      </c>
      <c r="AG8" s="18">
        <v>34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3"/>
      <c r="E9" s="22"/>
      <c r="F9" s="22"/>
      <c r="G9" s="22"/>
      <c r="H9" s="35"/>
      <c r="I9" s="22"/>
      <c r="J9" s="44"/>
      <c r="K9" s="21"/>
      <c r="L9" s="45"/>
      <c r="M9" s="13"/>
      <c r="N9" s="13"/>
      <c r="O9" s="13"/>
      <c r="P9" s="18"/>
      <c r="Q9" s="22"/>
      <c r="R9" s="22"/>
      <c r="S9" s="35"/>
      <c r="T9" s="22"/>
      <c r="U9" s="22"/>
      <c r="V9" s="46"/>
      <c r="W9" s="21"/>
      <c r="X9" s="22">
        <v>2010</v>
      </c>
      <c r="Y9" s="22" t="s">
        <v>27</v>
      </c>
      <c r="Z9" s="43" t="s">
        <v>43</v>
      </c>
      <c r="AA9" s="22">
        <v>13</v>
      </c>
      <c r="AB9" s="22">
        <v>1</v>
      </c>
      <c r="AC9" s="22">
        <v>4</v>
      </c>
      <c r="AD9" s="22">
        <v>11</v>
      </c>
      <c r="AE9" s="22">
        <v>67</v>
      </c>
      <c r="AF9" s="29">
        <v>0.64419999999999999</v>
      </c>
      <c r="AG9" s="18">
        <v>104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3"/>
      <c r="E10" s="22"/>
      <c r="F10" s="22"/>
      <c r="G10" s="22"/>
      <c r="H10" s="35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5"/>
      <c r="T10" s="22"/>
      <c r="U10" s="22"/>
      <c r="V10" s="46"/>
      <c r="W10" s="21"/>
      <c r="X10" s="22">
        <v>2011</v>
      </c>
      <c r="Y10" s="22" t="s">
        <v>24</v>
      </c>
      <c r="Z10" s="43" t="s">
        <v>43</v>
      </c>
      <c r="AA10" s="22">
        <v>18</v>
      </c>
      <c r="AB10" s="22">
        <v>1</v>
      </c>
      <c r="AC10" s="22">
        <v>6</v>
      </c>
      <c r="AD10" s="22">
        <v>19</v>
      </c>
      <c r="AE10" s="22">
        <v>75</v>
      </c>
      <c r="AF10" s="29">
        <v>0.52439999999999998</v>
      </c>
      <c r="AG10" s="18">
        <v>143</v>
      </c>
      <c r="AH10" s="13"/>
      <c r="AI10" s="13"/>
      <c r="AJ10" s="13"/>
      <c r="AK10" s="13"/>
      <c r="AL10" s="18"/>
      <c r="AM10" s="22">
        <v>2</v>
      </c>
      <c r="AN10" s="22">
        <v>0</v>
      </c>
      <c r="AO10" s="22">
        <v>0</v>
      </c>
      <c r="AP10" s="22">
        <v>0</v>
      </c>
      <c r="AQ10" s="22">
        <v>3</v>
      </c>
      <c r="AR10" s="47">
        <v>0.25</v>
      </c>
      <c r="AS10" s="1">
        <v>12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3"/>
      <c r="E11" s="22"/>
      <c r="F11" s="22"/>
      <c r="G11" s="22"/>
      <c r="H11" s="35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5"/>
      <c r="T11" s="22"/>
      <c r="U11" s="22"/>
      <c r="V11" s="46"/>
      <c r="W11" s="21"/>
      <c r="X11" s="22">
        <v>2012</v>
      </c>
      <c r="Y11" s="22" t="s">
        <v>28</v>
      </c>
      <c r="Z11" s="43" t="s">
        <v>43</v>
      </c>
      <c r="AA11" s="22">
        <v>18</v>
      </c>
      <c r="AB11" s="22">
        <v>0</v>
      </c>
      <c r="AC11" s="22">
        <v>4</v>
      </c>
      <c r="AD11" s="22">
        <v>20</v>
      </c>
      <c r="AE11" s="22">
        <v>94</v>
      </c>
      <c r="AF11" s="29">
        <v>0.59109999999999996</v>
      </c>
      <c r="AG11" s="18">
        <v>159</v>
      </c>
      <c r="AH11" s="13"/>
      <c r="AI11" s="13"/>
      <c r="AJ11" s="13"/>
      <c r="AK11" s="13" t="s">
        <v>28</v>
      </c>
      <c r="AL11" s="18"/>
      <c r="AM11" s="22"/>
      <c r="AN11" s="22"/>
      <c r="AO11" s="22"/>
      <c r="AP11" s="22"/>
      <c r="AQ11" s="22"/>
      <c r="AR11" s="47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43"/>
      <c r="E12" s="22"/>
      <c r="F12" s="22"/>
      <c r="G12" s="22"/>
      <c r="H12" s="35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5"/>
      <c r="T12" s="22"/>
      <c r="U12" s="22"/>
      <c r="V12" s="46"/>
      <c r="W12" s="21"/>
      <c r="X12" s="22">
        <v>2013</v>
      </c>
      <c r="Y12" s="22" t="s">
        <v>24</v>
      </c>
      <c r="Z12" s="43" t="s">
        <v>43</v>
      </c>
      <c r="AA12" s="22">
        <v>15</v>
      </c>
      <c r="AB12" s="22">
        <v>2</v>
      </c>
      <c r="AC12" s="22">
        <v>16</v>
      </c>
      <c r="AD12" s="22">
        <v>21</v>
      </c>
      <c r="AE12" s="22">
        <v>75</v>
      </c>
      <c r="AF12" s="29">
        <v>0.68179999999999996</v>
      </c>
      <c r="AG12" s="18">
        <v>110</v>
      </c>
      <c r="AH12" s="13"/>
      <c r="AI12" s="13"/>
      <c r="AJ12" s="13"/>
      <c r="AK12" s="13"/>
      <c r="AL12" s="18"/>
      <c r="AM12" s="22">
        <v>2</v>
      </c>
      <c r="AN12" s="22">
        <v>0</v>
      </c>
      <c r="AO12" s="22">
        <v>3</v>
      </c>
      <c r="AP12" s="22">
        <v>1</v>
      </c>
      <c r="AQ12" s="22">
        <v>11</v>
      </c>
      <c r="AR12" s="47">
        <v>0.57889999999999997</v>
      </c>
      <c r="AS12" s="1">
        <v>19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43"/>
      <c r="E13" s="22"/>
      <c r="F13" s="22"/>
      <c r="G13" s="22"/>
      <c r="H13" s="35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5"/>
      <c r="T13" s="22"/>
      <c r="U13" s="22"/>
      <c r="V13" s="46"/>
      <c r="W13" s="21"/>
      <c r="X13" s="22">
        <v>2014</v>
      </c>
      <c r="Y13" s="22" t="s">
        <v>26</v>
      </c>
      <c r="Z13" s="43" t="s">
        <v>43</v>
      </c>
      <c r="AA13" s="22">
        <v>17</v>
      </c>
      <c r="AB13" s="22">
        <v>5</v>
      </c>
      <c r="AC13" s="22">
        <v>18</v>
      </c>
      <c r="AD13" s="22">
        <v>26</v>
      </c>
      <c r="AE13" s="22">
        <v>107</v>
      </c>
      <c r="AF13" s="29">
        <v>0.74299999999999999</v>
      </c>
      <c r="AG13" s="18">
        <v>144</v>
      </c>
      <c r="AH13" s="13"/>
      <c r="AI13" s="13"/>
      <c r="AJ13" s="13"/>
      <c r="AK13" s="13" t="s">
        <v>26</v>
      </c>
      <c r="AL13" s="18"/>
      <c r="AM13" s="22"/>
      <c r="AN13" s="22"/>
      <c r="AO13" s="22"/>
      <c r="AP13" s="22"/>
      <c r="AQ13" s="22"/>
      <c r="AR13" s="47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2"/>
      <c r="C14" s="23"/>
      <c r="D14" s="43"/>
      <c r="E14" s="22"/>
      <c r="F14" s="22"/>
      <c r="G14" s="22"/>
      <c r="H14" s="35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5"/>
      <c r="T14" s="22"/>
      <c r="U14" s="22"/>
      <c r="V14" s="46"/>
      <c r="W14" s="21"/>
      <c r="X14" s="22">
        <v>2015</v>
      </c>
      <c r="Y14" s="22" t="s">
        <v>31</v>
      </c>
      <c r="Z14" s="43" t="s">
        <v>43</v>
      </c>
      <c r="AA14" s="22">
        <v>17</v>
      </c>
      <c r="AB14" s="22">
        <v>1</v>
      </c>
      <c r="AC14" s="22">
        <v>12</v>
      </c>
      <c r="AD14" s="22">
        <v>9</v>
      </c>
      <c r="AE14" s="22">
        <v>72</v>
      </c>
      <c r="AF14" s="29">
        <v>0.59009999999999996</v>
      </c>
      <c r="AG14" s="18">
        <v>122</v>
      </c>
      <c r="AH14" s="13"/>
      <c r="AI14" s="13"/>
      <c r="AJ14" s="13"/>
      <c r="AK14" s="13"/>
      <c r="AL14" s="18"/>
      <c r="AM14" s="22">
        <v>3</v>
      </c>
      <c r="AN14" s="22">
        <v>0</v>
      </c>
      <c r="AO14" s="22">
        <v>0</v>
      </c>
      <c r="AP14" s="22">
        <v>3</v>
      </c>
      <c r="AQ14" s="22">
        <v>10</v>
      </c>
      <c r="AR14" s="47">
        <v>0.58819999999999995</v>
      </c>
      <c r="AS14" s="1">
        <v>17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2"/>
      <c r="C15" s="23"/>
      <c r="D15" s="43"/>
      <c r="E15" s="22"/>
      <c r="F15" s="22"/>
      <c r="G15" s="22"/>
      <c r="H15" s="35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5"/>
      <c r="T15" s="22"/>
      <c r="U15" s="22"/>
      <c r="V15" s="46"/>
      <c r="W15" s="21"/>
      <c r="X15" s="22">
        <v>2016</v>
      </c>
      <c r="Y15" s="22" t="s">
        <v>24</v>
      </c>
      <c r="Z15" s="43" t="s">
        <v>43</v>
      </c>
      <c r="AA15" s="22">
        <v>15</v>
      </c>
      <c r="AB15" s="22">
        <v>3</v>
      </c>
      <c r="AC15" s="22">
        <v>25</v>
      </c>
      <c r="AD15" s="22">
        <v>9</v>
      </c>
      <c r="AE15" s="22">
        <v>56</v>
      </c>
      <c r="AF15" s="29">
        <v>0.5544</v>
      </c>
      <c r="AG15" s="18">
        <v>101</v>
      </c>
      <c r="AH15" s="13" t="s">
        <v>28</v>
      </c>
      <c r="AI15" s="13"/>
      <c r="AJ15" s="13"/>
      <c r="AK15" s="13"/>
      <c r="AL15" s="18"/>
      <c r="AM15" s="22">
        <v>3</v>
      </c>
      <c r="AN15" s="22">
        <v>0</v>
      </c>
      <c r="AO15" s="22">
        <v>3</v>
      </c>
      <c r="AP15" s="22">
        <v>0</v>
      </c>
      <c r="AQ15" s="22">
        <v>8</v>
      </c>
      <c r="AR15" s="47">
        <v>0.47049999999999997</v>
      </c>
      <c r="AS15" s="1">
        <v>17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2"/>
      <c r="C16" s="23"/>
      <c r="D16" s="43"/>
      <c r="E16" s="22"/>
      <c r="F16" s="22"/>
      <c r="G16" s="22"/>
      <c r="H16" s="35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5"/>
      <c r="T16" s="22"/>
      <c r="U16" s="22"/>
      <c r="V16" s="46"/>
      <c r="W16" s="21"/>
      <c r="X16" s="22">
        <v>2017</v>
      </c>
      <c r="Y16" s="22" t="s">
        <v>24</v>
      </c>
      <c r="Z16" s="43" t="s">
        <v>43</v>
      </c>
      <c r="AA16" s="22">
        <v>16</v>
      </c>
      <c r="AB16" s="22">
        <v>1</v>
      </c>
      <c r="AC16" s="22">
        <v>27</v>
      </c>
      <c r="AD16" s="22">
        <v>5</v>
      </c>
      <c r="AE16" s="22">
        <v>59</v>
      </c>
      <c r="AF16" s="29">
        <v>0.51749999999999996</v>
      </c>
      <c r="AG16" s="18">
        <v>114</v>
      </c>
      <c r="AH16" s="13" t="s">
        <v>23</v>
      </c>
      <c r="AI16" s="13"/>
      <c r="AJ16" s="13"/>
      <c r="AK16" s="13"/>
      <c r="AL16" s="18"/>
      <c r="AM16" s="22">
        <v>2</v>
      </c>
      <c r="AN16" s="22">
        <v>0</v>
      </c>
      <c r="AO16" s="22">
        <v>2</v>
      </c>
      <c r="AP16" s="22">
        <v>0</v>
      </c>
      <c r="AQ16" s="22">
        <v>5</v>
      </c>
      <c r="AR16" s="47">
        <v>0.35709999999999997</v>
      </c>
      <c r="AS16" s="21">
        <v>14</v>
      </c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2"/>
      <c r="C17" s="23"/>
      <c r="D17" s="43"/>
      <c r="E17" s="22"/>
      <c r="F17" s="22"/>
      <c r="G17" s="22"/>
      <c r="H17" s="35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5"/>
      <c r="T17" s="22"/>
      <c r="U17" s="22"/>
      <c r="V17" s="46"/>
      <c r="W17" s="21"/>
      <c r="X17" s="22">
        <v>2018</v>
      </c>
      <c r="Y17" s="22" t="s">
        <v>24</v>
      </c>
      <c r="Z17" s="43" t="s">
        <v>43</v>
      </c>
      <c r="AA17" s="22">
        <v>13</v>
      </c>
      <c r="AB17" s="22">
        <v>3</v>
      </c>
      <c r="AC17" s="22">
        <v>23</v>
      </c>
      <c r="AD17" s="22">
        <v>6</v>
      </c>
      <c r="AE17" s="22">
        <v>66</v>
      </c>
      <c r="AF17" s="29">
        <v>0.64070000000000005</v>
      </c>
      <c r="AG17" s="18">
        <v>103</v>
      </c>
      <c r="AH17" s="13" t="s">
        <v>25</v>
      </c>
      <c r="AI17" s="13"/>
      <c r="AJ17" s="13"/>
      <c r="AK17" s="13"/>
      <c r="AL17" s="18"/>
      <c r="AM17" s="22">
        <v>3</v>
      </c>
      <c r="AN17" s="22">
        <v>1</v>
      </c>
      <c r="AO17" s="22">
        <v>6</v>
      </c>
      <c r="AP17" s="22">
        <v>1</v>
      </c>
      <c r="AQ17" s="22">
        <v>12</v>
      </c>
      <c r="AR17" s="46">
        <v>0.375</v>
      </c>
      <c r="AS17" s="18">
        <v>32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2"/>
      <c r="C18" s="23"/>
      <c r="D18" s="43"/>
      <c r="E18" s="22"/>
      <c r="F18" s="22"/>
      <c r="G18" s="22"/>
      <c r="H18" s="35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5"/>
      <c r="T18" s="22"/>
      <c r="U18" s="22"/>
      <c r="V18" s="46"/>
      <c r="W18" s="21"/>
      <c r="X18" s="22">
        <v>2019</v>
      </c>
      <c r="Y18" s="22" t="s">
        <v>27</v>
      </c>
      <c r="Z18" s="43" t="s">
        <v>43</v>
      </c>
      <c r="AA18" s="22">
        <v>6</v>
      </c>
      <c r="AB18" s="22">
        <v>1</v>
      </c>
      <c r="AC18" s="22">
        <v>3</v>
      </c>
      <c r="AD18" s="22">
        <v>2</v>
      </c>
      <c r="AE18" s="22">
        <v>12</v>
      </c>
      <c r="AF18" s="29">
        <v>0.30759999999999998</v>
      </c>
      <c r="AG18" s="21">
        <v>39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21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2"/>
      <c r="C19" s="23"/>
      <c r="D19" s="43"/>
      <c r="E19" s="22"/>
      <c r="F19" s="22"/>
      <c r="G19" s="22"/>
      <c r="H19" s="35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5"/>
      <c r="T19" s="22"/>
      <c r="U19" s="22"/>
      <c r="V19" s="46"/>
      <c r="W19" s="21"/>
      <c r="X19" s="22">
        <v>2020</v>
      </c>
      <c r="Y19" s="22" t="s">
        <v>44</v>
      </c>
      <c r="Z19" s="43" t="s">
        <v>43</v>
      </c>
      <c r="AA19" s="22">
        <v>10</v>
      </c>
      <c r="AB19" s="22">
        <v>0</v>
      </c>
      <c r="AC19" s="22">
        <v>16</v>
      </c>
      <c r="AD19" s="22">
        <v>1</v>
      </c>
      <c r="AE19" s="22">
        <v>23</v>
      </c>
      <c r="AF19" s="44">
        <v>0.377</v>
      </c>
      <c r="AG19" s="21">
        <v>61</v>
      </c>
      <c r="AH19" s="45"/>
      <c r="AI19" s="13"/>
      <c r="AJ19" s="13"/>
      <c r="AK19" s="13"/>
      <c r="AL19" s="69"/>
      <c r="AM19" s="22">
        <v>2</v>
      </c>
      <c r="AN19" s="22">
        <v>0</v>
      </c>
      <c r="AO19" s="35">
        <v>0</v>
      </c>
      <c r="AP19" s="22">
        <v>0</v>
      </c>
      <c r="AQ19" s="22">
        <v>1</v>
      </c>
      <c r="AR19" s="47">
        <v>0.16700000000000001</v>
      </c>
      <c r="AS19" s="21">
        <v>6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48" t="s">
        <v>38</v>
      </c>
      <c r="C20" s="49"/>
      <c r="D20" s="50"/>
      <c r="E20" s="51">
        <f>SUM(E4:E19)</f>
        <v>3</v>
      </c>
      <c r="F20" s="51">
        <f>SUM(F4:F19)</f>
        <v>0</v>
      </c>
      <c r="G20" s="51">
        <f>SUM(G4:G19)</f>
        <v>0</v>
      </c>
      <c r="H20" s="51">
        <f>SUM(H4:H19)</f>
        <v>0</v>
      </c>
      <c r="I20" s="51">
        <f>SUM(I4:I19)</f>
        <v>3</v>
      </c>
      <c r="J20" s="52">
        <f>PRODUCT(I20/K20)</f>
        <v>0.42857142857142855</v>
      </c>
      <c r="K20" s="38">
        <f>SUM(K4:K19)</f>
        <v>7</v>
      </c>
      <c r="L20" s="17"/>
      <c r="M20" s="15"/>
      <c r="N20" s="53"/>
      <c r="O20" s="54"/>
      <c r="P20" s="18"/>
      <c r="Q20" s="51">
        <f>SUM(Q4:Q19)</f>
        <v>0</v>
      </c>
      <c r="R20" s="51">
        <f>SUM(R4:R19)</f>
        <v>0</v>
      </c>
      <c r="S20" s="51">
        <f>SUM(S4:S19)</f>
        <v>0</v>
      </c>
      <c r="T20" s="51">
        <f>SUM(T4:T19)</f>
        <v>0</v>
      </c>
      <c r="U20" s="51">
        <f>SUM(U4:U19)</f>
        <v>0</v>
      </c>
      <c r="V20" s="24">
        <v>0</v>
      </c>
      <c r="W20" s="38">
        <f>SUM(W4:W19)</f>
        <v>0</v>
      </c>
      <c r="X20" s="11" t="s">
        <v>38</v>
      </c>
      <c r="Y20" s="12"/>
      <c r="Z20" s="10"/>
      <c r="AA20" s="51">
        <f>SUM(AA4:AA19)</f>
        <v>187</v>
      </c>
      <c r="AB20" s="51">
        <f>SUM(AB4:AB19)</f>
        <v>19</v>
      </c>
      <c r="AC20" s="51">
        <f>SUM(AC4:AC19)</f>
        <v>162</v>
      </c>
      <c r="AD20" s="51">
        <f>SUM(AD4:AD19)</f>
        <v>156</v>
      </c>
      <c r="AE20" s="51">
        <f>SUM(AE4:AE19)</f>
        <v>794</v>
      </c>
      <c r="AF20" s="52">
        <f>PRODUCT(AE20/AG20)</f>
        <v>0.57661583151779228</v>
      </c>
      <c r="AG20" s="38">
        <f>SUM(AG4:AG19)</f>
        <v>1377</v>
      </c>
      <c r="AH20" s="17"/>
      <c r="AI20" s="15"/>
      <c r="AJ20" s="53"/>
      <c r="AK20" s="54"/>
      <c r="AL20" s="18"/>
      <c r="AM20" s="51">
        <f>SUM(AM4:AM19)</f>
        <v>17</v>
      </c>
      <c r="AN20" s="51">
        <f>SUM(AN4:AN19)</f>
        <v>1</v>
      </c>
      <c r="AO20" s="51">
        <f>SUM(AO4:AO19)</f>
        <v>14</v>
      </c>
      <c r="AP20" s="51">
        <f>SUM(AP4:AP19)</f>
        <v>5</v>
      </c>
      <c r="AQ20" s="51">
        <f>SUM(AQ4:AQ19)</f>
        <v>50</v>
      </c>
      <c r="AR20" s="52">
        <f>PRODUCT(AQ20/AS20)</f>
        <v>0.42735042735042733</v>
      </c>
      <c r="AS20" s="42">
        <f>SUM(AS4:AS19)</f>
        <v>117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55"/>
      <c r="K21" s="21"/>
      <c r="L21" s="18"/>
      <c r="M21" s="18"/>
      <c r="N21" s="18"/>
      <c r="O21" s="18"/>
      <c r="P21" s="25"/>
      <c r="Q21" s="25"/>
      <c r="R21" s="26"/>
      <c r="S21" s="25"/>
      <c r="T21" s="25"/>
      <c r="U21" s="18"/>
      <c r="V21" s="18"/>
      <c r="W21" s="21"/>
      <c r="X21" s="25"/>
      <c r="Y21" s="25"/>
      <c r="Z21" s="25"/>
      <c r="AA21" s="25"/>
      <c r="AB21" s="25"/>
      <c r="AC21" s="25"/>
      <c r="AD21" s="25"/>
      <c r="AE21" s="25"/>
      <c r="AF21" s="55"/>
      <c r="AG21" s="21"/>
      <c r="AH21" s="18"/>
      <c r="AI21" s="18"/>
      <c r="AJ21" s="18"/>
      <c r="AK21" s="18"/>
      <c r="AL21" s="25"/>
      <c r="AM21" s="25"/>
      <c r="AN21" s="26"/>
      <c r="AO21" s="25"/>
      <c r="AP21" s="25"/>
      <c r="AQ21" s="18"/>
      <c r="AR21" s="18"/>
      <c r="AS21" s="21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56" t="s">
        <v>39</v>
      </c>
      <c r="C22" s="57"/>
      <c r="D22" s="58"/>
      <c r="E22" s="10" t="s">
        <v>2</v>
      </c>
      <c r="F22" s="13" t="s">
        <v>6</v>
      </c>
      <c r="G22" s="10" t="s">
        <v>4</v>
      </c>
      <c r="H22" s="13" t="s">
        <v>5</v>
      </c>
      <c r="I22" s="13" t="s">
        <v>8</v>
      </c>
      <c r="J22" s="13" t="s">
        <v>9</v>
      </c>
      <c r="K22" s="18"/>
      <c r="L22" s="13" t="s">
        <v>10</v>
      </c>
      <c r="M22" s="13" t="s">
        <v>11</v>
      </c>
      <c r="N22" s="13" t="s">
        <v>40</v>
      </c>
      <c r="O22" s="13" t="s">
        <v>41</v>
      </c>
      <c r="Q22" s="26"/>
      <c r="R22" s="26" t="s">
        <v>12</v>
      </c>
      <c r="S22" s="26"/>
      <c r="T22" s="25" t="s">
        <v>30</v>
      </c>
      <c r="U22" s="18"/>
      <c r="V22" s="21"/>
      <c r="W22" s="21"/>
      <c r="X22" s="59"/>
      <c r="Y22" s="59"/>
      <c r="Z22" s="59"/>
      <c r="AA22" s="59"/>
      <c r="AB22" s="59"/>
      <c r="AC22" s="26"/>
      <c r="AD22" s="26"/>
      <c r="AE22" s="26"/>
      <c r="AF22" s="25"/>
      <c r="AG22" s="25"/>
      <c r="AH22" s="25"/>
      <c r="AI22" s="25"/>
      <c r="AJ22" s="25"/>
      <c r="AK22" s="25"/>
      <c r="AM22" s="21"/>
      <c r="AN22" s="59"/>
      <c r="AO22" s="59"/>
      <c r="AP22" s="59"/>
      <c r="AQ22" s="59"/>
      <c r="AR22" s="59"/>
      <c r="AS22" s="59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7" t="s">
        <v>42</v>
      </c>
      <c r="C23" s="7"/>
      <c r="D23" s="28"/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1">
        <v>0</v>
      </c>
      <c r="K23" s="25">
        <v>0</v>
      </c>
      <c r="L23" s="62">
        <v>0</v>
      </c>
      <c r="M23" s="62">
        <v>0</v>
      </c>
      <c r="N23" s="62">
        <v>0</v>
      </c>
      <c r="O23" s="62">
        <v>0</v>
      </c>
      <c r="Q23" s="26"/>
      <c r="R23" s="26"/>
      <c r="S23" s="26"/>
      <c r="T23" s="25" t="s">
        <v>16</v>
      </c>
      <c r="U23" s="25"/>
      <c r="V23" s="25"/>
      <c r="W23" s="25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6"/>
      <c r="AO23" s="26"/>
      <c r="AP23" s="26"/>
      <c r="AQ23" s="26"/>
      <c r="AR23" s="26"/>
      <c r="AS23" s="26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63" t="s">
        <v>15</v>
      </c>
      <c r="C24" s="64"/>
      <c r="D24" s="65"/>
      <c r="E24" s="60">
        <f>PRODUCT(E20+Q20)</f>
        <v>3</v>
      </c>
      <c r="F24" s="60">
        <f>PRODUCT(F20+R20)</f>
        <v>0</v>
      </c>
      <c r="G24" s="60">
        <f>PRODUCT(G20+S20)</f>
        <v>0</v>
      </c>
      <c r="H24" s="60">
        <f>PRODUCT(H20+T20)</f>
        <v>0</v>
      </c>
      <c r="I24" s="60">
        <f>PRODUCT(I20+U20)</f>
        <v>3</v>
      </c>
      <c r="J24" s="61">
        <f>PRODUCT(I24/K24)</f>
        <v>0.42857142857142855</v>
      </c>
      <c r="K24" s="25">
        <f>PRODUCT(K20+W20)</f>
        <v>7</v>
      </c>
      <c r="L24" s="62">
        <f>PRODUCT((F24+G24)/E24)</f>
        <v>0</v>
      </c>
      <c r="M24" s="62">
        <f>PRODUCT(H24/E24)</f>
        <v>0</v>
      </c>
      <c r="N24" s="62">
        <f>PRODUCT((F24+G24+H24)/E24)</f>
        <v>0</v>
      </c>
      <c r="O24" s="62">
        <f>PRODUCT(I24/E24)</f>
        <v>1</v>
      </c>
      <c r="Q24" s="26"/>
      <c r="R24" s="26"/>
      <c r="S24" s="26"/>
      <c r="T24" s="25" t="s">
        <v>13</v>
      </c>
      <c r="U24" s="25"/>
      <c r="V24" s="25"/>
      <c r="W24" s="25"/>
      <c r="X24" s="25"/>
      <c r="Y24" s="25"/>
      <c r="Z24" s="25"/>
      <c r="AA24" s="25"/>
      <c r="AB24" s="25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20" t="s">
        <v>35</v>
      </c>
      <c r="C25" s="19"/>
      <c r="D25" s="30"/>
      <c r="E25" s="60">
        <f>PRODUCT(AA20+AM20)</f>
        <v>204</v>
      </c>
      <c r="F25" s="60">
        <f>PRODUCT(AB20+AN20)</f>
        <v>20</v>
      </c>
      <c r="G25" s="60">
        <f>PRODUCT(AC20+AO20)</f>
        <v>176</v>
      </c>
      <c r="H25" s="60">
        <f>PRODUCT(AD20+AP20)</f>
        <v>161</v>
      </c>
      <c r="I25" s="60">
        <f>PRODUCT(AE20+AQ20)</f>
        <v>844</v>
      </c>
      <c r="J25" s="61">
        <f>PRODUCT(I25/K25)</f>
        <v>0.56492637215528785</v>
      </c>
      <c r="K25" s="18">
        <f>PRODUCT(AG20+AS20)</f>
        <v>1494</v>
      </c>
      <c r="L25" s="62">
        <f>PRODUCT((F25+G25)/E25)</f>
        <v>0.96078431372549022</v>
      </c>
      <c r="M25" s="62">
        <f>PRODUCT(H25/E25)</f>
        <v>0.78921568627450978</v>
      </c>
      <c r="N25" s="62">
        <f>PRODUCT((F25+G25+H25)/E25)</f>
        <v>1.75</v>
      </c>
      <c r="O25" s="62">
        <f>PRODUCT(I25/E25)</f>
        <v>4.1372549019607847</v>
      </c>
      <c r="Q25" s="26"/>
      <c r="R25" s="26"/>
      <c r="S25" s="25"/>
      <c r="T25" s="25" t="s">
        <v>14</v>
      </c>
      <c r="U25" s="18"/>
      <c r="V25" s="18"/>
      <c r="W25" s="25"/>
      <c r="X25" s="25"/>
      <c r="Y25" s="25"/>
      <c r="Z25" s="25"/>
      <c r="AA25" s="25"/>
      <c r="AB25" s="25"/>
      <c r="AC25" s="26"/>
      <c r="AD25" s="26"/>
      <c r="AE25" s="26"/>
      <c r="AF25" s="26"/>
      <c r="AG25" s="26"/>
      <c r="AH25" s="26"/>
      <c r="AI25" s="26"/>
      <c r="AJ25" s="26"/>
      <c r="AK25" s="25"/>
      <c r="AL25" s="18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66" t="s">
        <v>38</v>
      </c>
      <c r="C26" s="67"/>
      <c r="D26" s="68"/>
      <c r="E26" s="60">
        <f>SUM(E23:E25)</f>
        <v>207</v>
      </c>
      <c r="F26" s="60">
        <f t="shared" ref="F26:I26" si="0">SUM(F23:F25)</f>
        <v>20</v>
      </c>
      <c r="G26" s="60">
        <f t="shared" si="0"/>
        <v>176</v>
      </c>
      <c r="H26" s="60">
        <f t="shared" si="0"/>
        <v>161</v>
      </c>
      <c r="I26" s="60">
        <f t="shared" si="0"/>
        <v>847</v>
      </c>
      <c r="J26" s="61">
        <f>PRODUCT(I26/K26)</f>
        <v>0.56429047301798796</v>
      </c>
      <c r="K26" s="25">
        <f>SUM(K23:K25)</f>
        <v>1501</v>
      </c>
      <c r="L26" s="62">
        <f>PRODUCT((F26+G26)/E26)</f>
        <v>0.9468599033816425</v>
      </c>
      <c r="M26" s="62">
        <f>PRODUCT(H26/E26)</f>
        <v>0.77777777777777779</v>
      </c>
      <c r="N26" s="62">
        <f>PRODUCT((F26+G26+H26)/E26)</f>
        <v>1.7246376811594204</v>
      </c>
      <c r="O26" s="62">
        <f>PRODUCT(I26/E26)</f>
        <v>4.091787439613527</v>
      </c>
      <c r="Q26" s="18"/>
      <c r="R26" s="18"/>
      <c r="S26" s="18"/>
      <c r="T26" s="25" t="s">
        <v>17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18"/>
      <c r="F27" s="18"/>
      <c r="G27" s="18"/>
      <c r="H27" s="18"/>
      <c r="I27" s="18"/>
      <c r="J27" s="25"/>
      <c r="K27" s="25"/>
      <c r="L27" s="18"/>
      <c r="M27" s="18"/>
      <c r="N27" s="18"/>
      <c r="O27" s="18"/>
      <c r="P27" s="25"/>
      <c r="Q27" s="25"/>
      <c r="R27" s="25"/>
      <c r="S27" s="25"/>
      <c r="T27" s="25" t="s">
        <v>32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26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26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26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26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26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26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26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26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26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26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26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26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26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26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26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26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26"/>
      <c r="AK179" s="25"/>
      <c r="AL179" s="18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26"/>
      <c r="AK180" s="25"/>
      <c r="AL180" s="18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26"/>
      <c r="AK181" s="25"/>
      <c r="AL181" s="18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26"/>
      <c r="AK182" s="25"/>
      <c r="AL182" s="18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26"/>
      <c r="AK183" s="25"/>
      <c r="AL183" s="18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26"/>
      <c r="AK184" s="25"/>
      <c r="AL184" s="18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26"/>
      <c r="AK185" s="25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26"/>
      <c r="AK186" s="25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26"/>
      <c r="AK187" s="25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26"/>
      <c r="AK188" s="25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26"/>
      <c r="AK189" s="25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26"/>
      <c r="AK190" s="25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26"/>
      <c r="AK191" s="18"/>
      <c r="AL191" s="18"/>
    </row>
    <row r="192" spans="1:57" x14ac:dyDescent="0.25">
      <c r="R192" s="21"/>
      <c r="S192" s="21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26"/>
    </row>
    <row r="193" spans="12:38" x14ac:dyDescent="0.25">
      <c r="R193" s="21"/>
      <c r="S193" s="21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26"/>
    </row>
    <row r="194" spans="12:38" x14ac:dyDescent="0.25">
      <c r="R194" s="21"/>
      <c r="S194" s="21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26"/>
    </row>
    <row r="195" spans="12:38" x14ac:dyDescent="0.25">
      <c r="L195"/>
      <c r="M195"/>
      <c r="N195"/>
      <c r="O195"/>
      <c r="P195"/>
      <c r="R195" s="21"/>
      <c r="S195" s="21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26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26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26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26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26"/>
      <c r="AK219"/>
      <c r="AL219"/>
    </row>
    <row r="220" spans="12:38" ht="14.25" x14ac:dyDescent="0.2">
      <c r="L220"/>
      <c r="M220"/>
      <c r="N220"/>
      <c r="O220"/>
      <c r="P220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26"/>
      <c r="AK220"/>
      <c r="AL220"/>
    </row>
    <row r="221" spans="12:38" ht="14.25" x14ac:dyDescent="0.2">
      <c r="L221"/>
      <c r="M221"/>
      <c r="N221"/>
      <c r="O221"/>
      <c r="P221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26"/>
      <c r="AK221"/>
      <c r="AL221"/>
    </row>
    <row r="222" spans="12:38" ht="14.25" x14ac:dyDescent="0.2">
      <c r="L222"/>
      <c r="M222"/>
      <c r="N222"/>
      <c r="O222"/>
      <c r="P222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26"/>
      <c r="AK222"/>
      <c r="AL222"/>
    </row>
    <row r="223" spans="12:38" ht="14.25" x14ac:dyDescent="0.2">
      <c r="L223"/>
      <c r="M223"/>
      <c r="N223"/>
      <c r="O223"/>
      <c r="P223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26"/>
      <c r="AK223"/>
      <c r="AL223"/>
    </row>
    <row r="224" spans="12:38" x14ac:dyDescent="0.25"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</row>
    <row r="225" spans="20:35" x14ac:dyDescent="0.25"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</row>
    <row r="226" spans="20:35" x14ac:dyDescent="0.25"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</row>
    <row r="227" spans="20:35" x14ac:dyDescent="0.25"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</row>
    <row r="228" spans="20:35" x14ac:dyDescent="0.25"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</row>
    <row r="229" spans="20:35" x14ac:dyDescent="0.25"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</row>
    <row r="230" spans="20:35" x14ac:dyDescent="0.25"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</row>
    <row r="231" spans="20:35" x14ac:dyDescent="0.25"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</row>
    <row r="232" spans="20:35" x14ac:dyDescent="0.25"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</row>
    <row r="233" spans="20:35" x14ac:dyDescent="0.25"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</row>
    <row r="234" spans="20:35" x14ac:dyDescent="0.25"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</row>
    <row r="235" spans="20:35" x14ac:dyDescent="0.25"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</row>
  </sheetData>
  <sortState ref="X18:AT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2020-08-31T21:21:36Z</dcterms:modified>
</cp:coreProperties>
</file>