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25" i="4" l="1"/>
  <c r="J23" i="4"/>
  <c r="O25" i="4"/>
  <c r="O24" i="4"/>
  <c r="K22" i="4" l="1"/>
  <c r="O22" i="4" l="1"/>
  <c r="N22" i="4"/>
  <c r="M22" i="4"/>
  <c r="L22" i="4"/>
  <c r="AS19" i="4"/>
  <c r="AQ19" i="4"/>
  <c r="AP19" i="4"/>
  <c r="AO19" i="4"/>
  <c r="AN19" i="4"/>
  <c r="AM19" i="4"/>
  <c r="AG19" i="4"/>
  <c r="K24" i="4" s="1"/>
  <c r="AE19" i="4"/>
  <c r="I24" i="4" s="1"/>
  <c r="AD19" i="4"/>
  <c r="AC19" i="4"/>
  <c r="G24" i="4" s="1"/>
  <c r="AB19" i="4"/>
  <c r="AA19" i="4"/>
  <c r="E24" i="4" s="1"/>
  <c r="W19" i="4"/>
  <c r="U19" i="4"/>
  <c r="T19" i="4"/>
  <c r="S19" i="4"/>
  <c r="R19" i="4"/>
  <c r="Q19" i="4"/>
  <c r="K19" i="4"/>
  <c r="I19" i="4"/>
  <c r="I23" i="4" s="1"/>
  <c r="I25" i="4" s="1"/>
  <c r="H19" i="4"/>
  <c r="H23" i="4" s="1"/>
  <c r="M23" i="4" s="1"/>
  <c r="G19" i="4"/>
  <c r="G23" i="4" s="1"/>
  <c r="G25" i="4" s="1"/>
  <c r="F19" i="4"/>
  <c r="F23" i="4" s="1"/>
  <c r="N23" i="4" s="1"/>
  <c r="E19" i="4"/>
  <c r="E23" i="4" s="1"/>
  <c r="E25" i="4" s="1"/>
  <c r="K23" i="4" l="1"/>
  <c r="L23" i="4"/>
  <c r="O23" i="4"/>
  <c r="F24" i="4"/>
  <c r="H24" i="4"/>
  <c r="H25" i="4" s="1"/>
  <c r="M25" i="4" s="1"/>
  <c r="AF19" i="4"/>
  <c r="AR19" i="4"/>
  <c r="J24" i="4"/>
  <c r="K25" i="4"/>
  <c r="L24" i="4"/>
  <c r="M24" i="4"/>
  <c r="N24" i="4" l="1"/>
  <c r="F25" i="4"/>
  <c r="P13" i="3"/>
  <c r="M13" i="3"/>
  <c r="I13" i="3"/>
  <c r="N25" i="4" l="1"/>
  <c r="L25" i="4"/>
  <c r="O37" i="1"/>
</calcChain>
</file>

<file path=xl/sharedStrings.xml><?xml version="1.0" encoding="utf-8"?>
<sst xmlns="http://schemas.openxmlformats.org/spreadsheetml/2006/main" count="375" uniqueCount="162">
  <si>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</si>
  <si>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</si>
  <si>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</si>
  <si>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</si>
  <si>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</si>
  <si>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</si>
  <si>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</si>
  <si>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</si>
  <si>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</si>
  <si>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</si>
  <si>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</si>
  <si>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</si>
  <si>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</si>
  <si>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</si>
  <si>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</si>
  <si>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</si>
  <si>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</si>
  <si>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</si>
  <si>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</si>
  <si>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</si>
  <si>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</si>
  <si>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</si>
  <si>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</si>
  <si>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</si>
  <si>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</si>
  <si>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</si>
  <si>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</si>
  <si>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</si>
  <si>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</si>
  <si>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</si>
  <si>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</si>
  <si>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</si>
  <si>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</si>
  <si>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</si>
  <si>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</si>
  <si>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</si>
  <si>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</si>
  <si>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</si>
  <si>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</si>
  <si>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</si>
  <si>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</si>
  <si>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</si>
  <si>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</si>
  <si>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</si>
  <si>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</si>
  <si>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</si>
  <si>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</si>
  <si>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</si>
  <si>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</si>
  <si>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</si>
  <si>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</si>
  <si>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</si>
  <si>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</si>
  <si>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</si>
  <si>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</si>
  <si>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</si>
  <si>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PESISPÖRSSIRAJAT</t>
  </si>
  <si>
    <t>1.  ottelu</t>
  </si>
  <si>
    <t>hSM</t>
  </si>
  <si>
    <t>Seurat</t>
  </si>
  <si>
    <t>Itä</t>
  </si>
  <si>
    <t>3.</t>
  </si>
  <si>
    <t>1.</t>
  </si>
  <si>
    <t>4.</t>
  </si>
  <si>
    <t>6.</t>
  </si>
  <si>
    <t>7.</t>
  </si>
  <si>
    <t>jok</t>
  </si>
  <si>
    <t>8.</t>
  </si>
  <si>
    <t>KiPa</t>
  </si>
  <si>
    <t>11.</t>
  </si>
  <si>
    <t>JoMa = Joensuun Maila  (1957)</t>
  </si>
  <si>
    <t>0/0</t>
  </si>
  <si>
    <t>12.</t>
  </si>
  <si>
    <t>ykköspesis</t>
  </si>
  <si>
    <t xml:space="preserve">      Mitalit</t>
  </si>
  <si>
    <t>Antti Järvinen</t>
  </si>
  <si>
    <t>24.9.1976</t>
  </si>
  <si>
    <t>5.</t>
  </si>
  <si>
    <t>KiPa  2</t>
  </si>
  <si>
    <t>suomensarja</t>
  </si>
  <si>
    <t>PKP</t>
  </si>
  <si>
    <t>2.</t>
  </si>
  <si>
    <t>HP</t>
  </si>
  <si>
    <t>JoMa</t>
  </si>
  <si>
    <t>KPL</t>
  </si>
  <si>
    <t>9.</t>
  </si>
  <si>
    <t>KPL  2</t>
  </si>
  <si>
    <t>----</t>
  </si>
  <si>
    <t>KiPa = Kiteen Pallo-90  (1990)</t>
  </si>
  <si>
    <t>PKP = Puurtilan Kisa-Pojat  (1948)</t>
  </si>
  <si>
    <t>HP = Haminan Palloilijat  (1928)</t>
  </si>
  <si>
    <t>KPL = Kouvolan Pallonlyöjät  (1931)</t>
  </si>
  <si>
    <t>11.05. 1995  RPL - KiPa  0-1  (1-2, 1-1)</t>
  </si>
  <si>
    <t>18.05. 1995  KiPa - IPV  1-2  (1-3, 7-3, 0-1)</t>
  </si>
  <si>
    <t>20.07. 1997  ViVe - KiPa  0-2  (2-4, 3-5)</t>
  </si>
  <si>
    <t>02.09. 2000  HP-K - KPL  2-1  (2-4, 6-4, 3-0)</t>
  </si>
  <si>
    <t>2.  ottelu</t>
  </si>
  <si>
    <t>7.  ottelu</t>
  </si>
  <si>
    <t>47.  ottelu</t>
  </si>
  <si>
    <t xml:space="preserve">  18 v   7 kk 17 pv</t>
  </si>
  <si>
    <t xml:space="preserve">  18 v   7 kk 24 pv</t>
  </si>
  <si>
    <t xml:space="preserve">  20 v   9 kk 26 pv</t>
  </si>
  <si>
    <t xml:space="preserve">  23 v 11 kk   9 pv</t>
  </si>
  <si>
    <t>C-POJAT</t>
  </si>
  <si>
    <t>30.07. 1991  Seinäjoki</t>
  </si>
  <si>
    <t xml:space="preserve"> 19-7</t>
  </si>
  <si>
    <t>Lasse Järvinen</t>
  </si>
  <si>
    <t>1175</t>
  </si>
  <si>
    <t>B-POJAT</t>
  </si>
  <si>
    <t>24.07. 1993  Jokioinen</t>
  </si>
  <si>
    <t xml:space="preserve">  11-7</t>
  </si>
  <si>
    <t>60</t>
  </si>
  <si>
    <t>A-POJAT</t>
  </si>
  <si>
    <t>24.07. 1994  Loimaa</t>
  </si>
  <si>
    <t xml:space="preserve">  6-3</t>
  </si>
  <si>
    <t>s</t>
  </si>
  <si>
    <t>Petri Lindsberg</t>
  </si>
  <si>
    <t>14.07. 1995  Alajärvi</t>
  </si>
  <si>
    <t xml:space="preserve">  0-2  (1-5, 0-1)</t>
  </si>
  <si>
    <t>2v</t>
  </si>
  <si>
    <t>Pekka Arffman</t>
  </si>
  <si>
    <t>3420</t>
  </si>
  <si>
    <t>13.07. 1996  Kitee</t>
  </si>
  <si>
    <t xml:space="preserve">  2-0  (6-1, 1-0)</t>
  </si>
  <si>
    <t>Rauno Tuomainen</t>
  </si>
  <si>
    <t>4798</t>
  </si>
  <si>
    <t>YKKÖSPESIS</t>
  </si>
  <si>
    <t>0/1</t>
  </si>
  <si>
    <t>3/3</t>
  </si>
  <si>
    <t>3/4</t>
  </si>
  <si>
    <t>1/2</t>
  </si>
  <si>
    <t>0/3</t>
  </si>
  <si>
    <t>1/5</t>
  </si>
  <si>
    <t>1/1</t>
  </si>
  <si>
    <t>4/4</t>
  </si>
  <si>
    <t>7/8</t>
  </si>
  <si>
    <t>11/27</t>
  </si>
  <si>
    <t>2/3</t>
  </si>
  <si>
    <t>4/8</t>
  </si>
  <si>
    <t>4/5</t>
  </si>
  <si>
    <t>3-0  SiiPe</t>
  </si>
  <si>
    <t>3-0  Tahko</t>
  </si>
  <si>
    <t>Jatkosarjakarsinta;  1-2  JoMa</t>
  </si>
  <si>
    <t>3-0  Lippo</t>
  </si>
  <si>
    <t>1-3  ViVe</t>
  </si>
  <si>
    <t>2/2</t>
  </si>
  <si>
    <t xml:space="preserve">     Runkosarja  TOP - 30</t>
  </si>
  <si>
    <t>24.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</si>
  <si>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</si>
  <si>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</si>
  <si>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</si>
  <si>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</si>
  <si>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</si>
  <si>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</si>
  <si>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</si>
  <si>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</si>
  <si>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</si>
  <si>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</si>
  <si>
    <t>27.   27.07. 1997  SMJ - KiPa  1-2</t>
  </si>
  <si>
    <t>63.   29.07. 2008  KPL - ViVe  2-0</t>
  </si>
  <si>
    <t>45.   05.09. 2010  ViVe - KPL  2-1,  fin 2/4</t>
  </si>
  <si>
    <t xml:space="preserve"> KATSOJIA YLI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</si>
</sst>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9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/>
    <xf numFmtId="165" fontId="4" fillId="3" borderId="1" xfId="1" quotePrefix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3" borderId="1" xfId="0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4" xfId="0" applyFont="1" applyFill="1" applyBorder="1"/>
    <xf numFmtId="0" fontId="4" fillId="8" borderId="1" xfId="0" applyFont="1" applyFill="1" applyBorder="1"/>
    <xf numFmtId="1" fontId="4" fillId="8" borderId="1" xfId="0" applyNumberFormat="1" applyFont="1" applyFill="1" applyBorder="1" applyAlignment="1">
      <alignment horizontal="left"/>
    </xf>
    <xf numFmtId="1" fontId="4" fillId="8" borderId="1" xfId="0" applyNumberFormat="1" applyFont="1" applyFill="1" applyBorder="1" applyAlignment="1">
      <alignment horizontal="center"/>
    </xf>
    <xf numFmtId="165" fontId="4" fillId="8" borderId="1" xfId="1" quotePrefix="1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/>
    </xf>
    <xf numFmtId="165" fontId="4" fillId="7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8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/>
    <xf numFmtId="0" fontId="4" fillId="4" borderId="5" xfId="0" applyFont="1" applyFill="1" applyBorder="1"/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11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9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6" fillId="4" borderId="7" xfId="0" applyFont="1" applyFill="1" applyBorder="1"/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6" fillId="4" borderId="0" xfId="0" applyFont="1" applyFill="1" applyBorder="1"/>
    <xf numFmtId="0" fontId="4" fillId="4" borderId="5" xfId="0" applyFont="1" applyFill="1" applyBorder="1" applyAlignment="1">
      <alignment horizontal="lef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2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75</v>
      </c>
      <c r="C1" s="6"/>
      <c r="D1" s="81"/>
      <c r="E1" s="91" t="s">
        <v>76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146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148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12" t="s">
        <v>74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58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14">
        <v>1992</v>
      </c>
      <c r="C4" s="114" t="s">
        <v>85</v>
      </c>
      <c r="D4" s="115" t="s">
        <v>78</v>
      </c>
      <c r="E4" s="114"/>
      <c r="F4" s="116" t="s">
        <v>79</v>
      </c>
      <c r="G4" s="117"/>
      <c r="H4" s="118"/>
      <c r="I4" s="119"/>
      <c r="J4" s="119"/>
      <c r="K4" s="119"/>
      <c r="L4" s="119"/>
      <c r="M4" s="114"/>
      <c r="N4" s="120"/>
      <c r="O4" s="24"/>
      <c r="P4" s="66"/>
      <c r="Q4" s="18"/>
      <c r="R4" s="18"/>
      <c r="S4" s="18"/>
      <c r="T4" s="24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76"/>
      <c r="AN4" s="102"/>
      <c r="AO4" s="27"/>
      <c r="AP4" s="29"/>
      <c r="AQ4" s="25"/>
      <c r="AR4" s="39"/>
    </row>
    <row r="5" spans="1:44" s="4" customFormat="1" ht="15" customHeight="1" x14ac:dyDescent="0.25">
      <c r="A5" s="2"/>
      <c r="B5" s="25">
        <v>1993</v>
      </c>
      <c r="C5" s="25"/>
      <c r="D5" s="113"/>
      <c r="E5" s="25"/>
      <c r="F5" s="29"/>
      <c r="G5" s="11"/>
      <c r="H5" s="122"/>
      <c r="I5" s="123"/>
      <c r="J5" s="123"/>
      <c r="K5" s="123"/>
      <c r="L5" s="123"/>
      <c r="M5" s="25"/>
      <c r="N5" s="32"/>
      <c r="O5" s="24"/>
      <c r="P5" s="66"/>
      <c r="Q5" s="18"/>
      <c r="R5" s="18"/>
      <c r="S5" s="18"/>
      <c r="T5" s="24"/>
      <c r="U5" s="25"/>
      <c r="V5" s="123"/>
      <c r="W5" s="122"/>
      <c r="X5" s="123"/>
      <c r="Y5" s="123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76"/>
      <c r="AN5" s="102"/>
      <c r="AO5" s="27"/>
      <c r="AP5" s="29"/>
      <c r="AQ5" s="25"/>
      <c r="AR5" s="39"/>
    </row>
    <row r="6" spans="1:44" s="4" customFormat="1" ht="15" customHeight="1" x14ac:dyDescent="0.25">
      <c r="A6" s="2"/>
      <c r="B6" s="25">
        <v>1994</v>
      </c>
      <c r="C6" s="25"/>
      <c r="D6" s="113"/>
      <c r="E6" s="25"/>
      <c r="F6" s="29"/>
      <c r="G6" s="11"/>
      <c r="H6" s="122"/>
      <c r="I6" s="123"/>
      <c r="J6" s="123"/>
      <c r="K6" s="123"/>
      <c r="L6" s="123"/>
      <c r="M6" s="25"/>
      <c r="N6" s="32"/>
      <c r="O6" s="24"/>
      <c r="P6" s="66"/>
      <c r="Q6" s="18"/>
      <c r="R6" s="18"/>
      <c r="S6" s="18"/>
      <c r="T6" s="24"/>
      <c r="U6" s="25"/>
      <c r="V6" s="123"/>
      <c r="W6" s="122"/>
      <c r="X6" s="123"/>
      <c r="Y6" s="123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76"/>
      <c r="AN6" s="102"/>
      <c r="AO6" s="27"/>
      <c r="AP6" s="29"/>
      <c r="AQ6" s="25"/>
      <c r="AR6" s="39"/>
    </row>
    <row r="7" spans="1:44" s="4" customFormat="1" ht="15" customHeight="1" x14ac:dyDescent="0.25">
      <c r="A7" s="2"/>
      <c r="B7" s="25">
        <v>1995</v>
      </c>
      <c r="C7" s="25" t="s">
        <v>77</v>
      </c>
      <c r="D7" s="113" t="s">
        <v>68</v>
      </c>
      <c r="E7" s="25">
        <v>5</v>
      </c>
      <c r="F7" s="25">
        <v>0</v>
      </c>
      <c r="G7" s="25">
        <v>1</v>
      </c>
      <c r="H7" s="25">
        <v>0</v>
      </c>
      <c r="I7" s="25">
        <v>1</v>
      </c>
      <c r="J7" s="25">
        <v>0</v>
      </c>
      <c r="K7" s="25">
        <v>0</v>
      </c>
      <c r="L7" s="25">
        <v>0</v>
      </c>
      <c r="M7" s="25">
        <v>1</v>
      </c>
      <c r="N7" s="32">
        <v>0.2</v>
      </c>
      <c r="O7" s="24"/>
      <c r="P7" s="66"/>
      <c r="Q7" s="18"/>
      <c r="R7" s="18"/>
      <c r="S7" s="18"/>
      <c r="T7" s="24"/>
      <c r="U7" s="25"/>
      <c r="V7" s="25"/>
      <c r="W7" s="25"/>
      <c r="X7" s="25"/>
      <c r="Y7" s="25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76"/>
      <c r="AN7" s="102"/>
      <c r="AO7" s="27"/>
      <c r="AP7" s="29"/>
      <c r="AQ7" s="25"/>
      <c r="AR7" s="39"/>
    </row>
    <row r="8" spans="1:44" s="4" customFormat="1" ht="15" customHeight="1" x14ac:dyDescent="0.25">
      <c r="A8" s="2"/>
      <c r="B8" s="114">
        <v>1996</v>
      </c>
      <c r="C8" s="114" t="s">
        <v>65</v>
      </c>
      <c r="D8" s="115" t="s">
        <v>78</v>
      </c>
      <c r="E8" s="114"/>
      <c r="F8" s="116" t="s">
        <v>79</v>
      </c>
      <c r="G8" s="117"/>
      <c r="H8" s="118"/>
      <c r="I8" s="119"/>
      <c r="J8" s="119"/>
      <c r="K8" s="119"/>
      <c r="L8" s="119"/>
      <c r="M8" s="114"/>
      <c r="N8" s="120"/>
      <c r="O8" s="24"/>
      <c r="P8" s="66"/>
      <c r="Q8" s="18"/>
      <c r="R8" s="18"/>
      <c r="S8" s="18"/>
      <c r="T8" s="24"/>
      <c r="U8" s="25"/>
      <c r="V8" s="123"/>
      <c r="W8" s="122"/>
      <c r="X8" s="123"/>
      <c r="Y8" s="123"/>
      <c r="Z8" s="28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/>
      <c r="AM8" s="76"/>
      <c r="AN8" s="102"/>
      <c r="AO8" s="27"/>
      <c r="AP8" s="29"/>
      <c r="AQ8" s="25"/>
      <c r="AR8" s="39"/>
    </row>
    <row r="9" spans="1:44" s="4" customFormat="1" ht="15" customHeight="1" x14ac:dyDescent="0.25">
      <c r="A9" s="2"/>
      <c r="B9" s="106">
        <v>1997</v>
      </c>
      <c r="C9" s="106" t="s">
        <v>69</v>
      </c>
      <c r="D9" s="108" t="s">
        <v>80</v>
      </c>
      <c r="E9" s="106"/>
      <c r="F9" s="107" t="s">
        <v>73</v>
      </c>
      <c r="G9" s="111"/>
      <c r="H9" s="61"/>
      <c r="I9" s="106"/>
      <c r="J9" s="106"/>
      <c r="K9" s="106"/>
      <c r="L9" s="106"/>
      <c r="M9" s="106"/>
      <c r="N9" s="121"/>
      <c r="O9" s="24"/>
      <c r="P9" s="66"/>
      <c r="Q9" s="18"/>
      <c r="R9" s="18"/>
      <c r="S9" s="18"/>
      <c r="T9" s="24"/>
      <c r="U9" s="25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76"/>
      <c r="AH9" s="76"/>
      <c r="AI9" s="76"/>
      <c r="AJ9" s="76"/>
      <c r="AK9" s="24"/>
      <c r="AL9" s="25"/>
      <c r="AM9" s="76"/>
      <c r="AN9" s="102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1997</v>
      </c>
      <c r="C10" s="25" t="s">
        <v>81</v>
      </c>
      <c r="D10" s="113" t="s">
        <v>68</v>
      </c>
      <c r="E10" s="25">
        <v>9</v>
      </c>
      <c r="F10" s="25">
        <v>0</v>
      </c>
      <c r="G10" s="122">
        <v>1</v>
      </c>
      <c r="H10" s="123">
        <v>3</v>
      </c>
      <c r="I10" s="123">
        <v>9</v>
      </c>
      <c r="J10" s="123">
        <v>2</v>
      </c>
      <c r="K10" s="123">
        <v>1</v>
      </c>
      <c r="L10" s="123">
        <v>5</v>
      </c>
      <c r="M10" s="25">
        <v>1</v>
      </c>
      <c r="N10" s="32">
        <v>0.40899999999999997</v>
      </c>
      <c r="O10" s="101"/>
      <c r="P10" s="66"/>
      <c r="Q10" s="18"/>
      <c r="R10" s="18"/>
      <c r="S10" s="18"/>
      <c r="T10" s="24"/>
      <c r="U10" s="25">
        <v>5</v>
      </c>
      <c r="V10" s="25">
        <v>0</v>
      </c>
      <c r="W10" s="27">
        <v>2</v>
      </c>
      <c r="X10" s="25">
        <v>0</v>
      </c>
      <c r="Y10" s="25">
        <v>4</v>
      </c>
      <c r="Z10" s="28">
        <v>0.4</v>
      </c>
      <c r="AA10" s="24"/>
      <c r="AB10" s="18"/>
      <c r="AC10" s="18"/>
      <c r="AD10" s="18"/>
      <c r="AE10" s="18"/>
      <c r="AF10" s="24"/>
      <c r="AG10" s="76" t="s">
        <v>140</v>
      </c>
      <c r="AH10" s="76" t="s">
        <v>141</v>
      </c>
      <c r="AI10" s="76"/>
      <c r="AJ10" s="76"/>
      <c r="AK10" s="24"/>
      <c r="AL10" s="25"/>
      <c r="AM10" s="76"/>
      <c r="AN10" s="102"/>
      <c r="AO10" s="27"/>
      <c r="AP10" s="29">
        <v>1</v>
      </c>
      <c r="AQ10" s="25"/>
      <c r="AR10" s="39"/>
    </row>
    <row r="11" spans="1:44" s="4" customFormat="1" ht="15" customHeight="1" x14ac:dyDescent="0.25">
      <c r="A11" s="2"/>
      <c r="B11" s="25">
        <v>1998</v>
      </c>
      <c r="C11" s="25" t="s">
        <v>61</v>
      </c>
      <c r="D11" s="26" t="s">
        <v>68</v>
      </c>
      <c r="E11" s="25">
        <v>3</v>
      </c>
      <c r="F11" s="25">
        <v>0</v>
      </c>
      <c r="G11" s="122">
        <v>0</v>
      </c>
      <c r="H11" s="123">
        <v>0</v>
      </c>
      <c r="I11" s="123">
        <v>1</v>
      </c>
      <c r="J11" s="123">
        <v>0</v>
      </c>
      <c r="K11" s="123">
        <v>0</v>
      </c>
      <c r="L11" s="123">
        <v>1</v>
      </c>
      <c r="M11" s="25">
        <v>0</v>
      </c>
      <c r="N11" s="32">
        <v>0.21099999999999999</v>
      </c>
      <c r="O11" s="101"/>
      <c r="P11" s="66"/>
      <c r="Q11" s="18"/>
      <c r="R11" s="18"/>
      <c r="S11" s="18"/>
      <c r="T11" s="24"/>
      <c r="U11" s="25"/>
      <c r="V11" s="123"/>
      <c r="W11" s="122"/>
      <c r="X11" s="123"/>
      <c r="Y11" s="123"/>
      <c r="Z11" s="28"/>
      <c r="AA11" s="24"/>
      <c r="AB11" s="18"/>
      <c r="AC11" s="18"/>
      <c r="AD11" s="18"/>
      <c r="AE11" s="18"/>
      <c r="AF11" s="24"/>
      <c r="AG11" s="76"/>
      <c r="AH11" s="76"/>
      <c r="AI11" s="76"/>
      <c r="AJ11" s="76"/>
      <c r="AK11" s="24"/>
      <c r="AL11" s="25"/>
      <c r="AM11" s="76"/>
      <c r="AN11" s="102"/>
      <c r="AO11" s="27"/>
      <c r="AP11" s="29"/>
      <c r="AQ11" s="25">
        <v>1</v>
      </c>
      <c r="AR11" s="39"/>
    </row>
    <row r="12" spans="1:44" s="4" customFormat="1" ht="15" customHeight="1" x14ac:dyDescent="0.25">
      <c r="A12" s="2"/>
      <c r="B12" s="25">
        <v>1998</v>
      </c>
      <c r="C12" s="25" t="s">
        <v>72</v>
      </c>
      <c r="D12" s="113" t="s">
        <v>82</v>
      </c>
      <c r="E12" s="25">
        <v>20</v>
      </c>
      <c r="F12" s="25">
        <v>0</v>
      </c>
      <c r="G12" s="122">
        <v>4</v>
      </c>
      <c r="H12" s="123">
        <v>4</v>
      </c>
      <c r="I12" s="123">
        <v>44</v>
      </c>
      <c r="J12" s="123">
        <v>20</v>
      </c>
      <c r="K12" s="123">
        <v>3</v>
      </c>
      <c r="L12" s="123">
        <v>17</v>
      </c>
      <c r="M12" s="25">
        <v>4</v>
      </c>
      <c r="N12" s="32">
        <v>0.48899999999999999</v>
      </c>
      <c r="O12" s="101"/>
      <c r="P12" s="66"/>
      <c r="Q12" s="18"/>
      <c r="R12" s="18"/>
      <c r="S12" s="18"/>
      <c r="T12" s="24"/>
      <c r="U12" s="25"/>
      <c r="V12" s="25"/>
      <c r="W12" s="25"/>
      <c r="X12" s="25"/>
      <c r="Y12" s="25"/>
      <c r="Z12" s="28"/>
      <c r="AA12" s="24"/>
      <c r="AB12" s="18"/>
      <c r="AC12" s="18"/>
      <c r="AD12" s="18"/>
      <c r="AE12" s="18"/>
      <c r="AF12" s="24"/>
      <c r="AG12" s="76"/>
      <c r="AH12" s="76"/>
      <c r="AI12" s="76"/>
      <c r="AJ12" s="76"/>
      <c r="AK12" s="24"/>
      <c r="AL12" s="25"/>
      <c r="AM12" s="76"/>
      <c r="AN12" s="102"/>
      <c r="AO12" s="27"/>
      <c r="AP12" s="29"/>
      <c r="AQ12" s="25"/>
      <c r="AR12" s="39"/>
    </row>
    <row r="13" spans="1:44" s="4" customFormat="1" ht="15" customHeight="1" x14ac:dyDescent="0.25">
      <c r="A13" s="2"/>
      <c r="B13" s="106">
        <v>1999</v>
      </c>
      <c r="C13" s="106" t="s">
        <v>65</v>
      </c>
      <c r="D13" s="124" t="s">
        <v>83</v>
      </c>
      <c r="E13" s="106"/>
      <c r="F13" s="107" t="s">
        <v>73</v>
      </c>
      <c r="G13" s="111"/>
      <c r="H13" s="61"/>
      <c r="I13" s="106"/>
      <c r="J13" s="106"/>
      <c r="K13" s="106"/>
      <c r="L13" s="106"/>
      <c r="M13" s="106"/>
      <c r="N13" s="121"/>
      <c r="O13" s="101"/>
      <c r="P13" s="66"/>
      <c r="Q13" s="18"/>
      <c r="R13" s="18"/>
      <c r="S13" s="18"/>
      <c r="T13" s="24"/>
      <c r="U13" s="25"/>
      <c r="V13" s="25"/>
      <c r="W13" s="25"/>
      <c r="X13" s="25"/>
      <c r="Y13" s="25"/>
      <c r="Z13" s="28"/>
      <c r="AA13" s="24"/>
      <c r="AB13" s="18"/>
      <c r="AC13" s="18"/>
      <c r="AD13" s="18"/>
      <c r="AE13" s="18"/>
      <c r="AF13" s="24"/>
      <c r="AG13" s="76"/>
      <c r="AH13" s="76"/>
      <c r="AI13" s="76"/>
      <c r="AJ13" s="76"/>
      <c r="AK13" s="24"/>
      <c r="AL13" s="25"/>
      <c r="AM13" s="76"/>
      <c r="AN13" s="102"/>
      <c r="AO13" s="27"/>
      <c r="AP13" s="29"/>
      <c r="AQ13" s="25"/>
      <c r="AR13" s="39"/>
    </row>
    <row r="14" spans="1:44" s="4" customFormat="1" ht="15" customHeight="1" x14ac:dyDescent="0.25">
      <c r="A14" s="2"/>
      <c r="B14" s="106">
        <v>2000</v>
      </c>
      <c r="C14" s="106" t="s">
        <v>63</v>
      </c>
      <c r="D14" s="124" t="s">
        <v>84</v>
      </c>
      <c r="E14" s="106"/>
      <c r="F14" s="107" t="s">
        <v>73</v>
      </c>
      <c r="G14" s="111"/>
      <c r="H14" s="61"/>
      <c r="I14" s="106"/>
      <c r="J14" s="106"/>
      <c r="K14" s="106"/>
      <c r="L14" s="106"/>
      <c r="M14" s="106"/>
      <c r="N14" s="121"/>
      <c r="O14" s="101"/>
      <c r="P14" s="66"/>
      <c r="Q14" s="18"/>
      <c r="R14" s="18"/>
      <c r="S14" s="18"/>
      <c r="T14" s="24"/>
      <c r="U14" s="25"/>
      <c r="V14" s="25"/>
      <c r="W14" s="25"/>
      <c r="X14" s="25"/>
      <c r="Y14" s="25"/>
      <c r="Z14" s="28"/>
      <c r="AA14" s="24"/>
      <c r="AB14" s="18"/>
      <c r="AC14" s="18"/>
      <c r="AD14" s="18"/>
      <c r="AE14" s="18"/>
      <c r="AF14" s="24"/>
      <c r="AG14" s="76"/>
      <c r="AH14" s="76"/>
      <c r="AI14" s="76"/>
      <c r="AJ14" s="76"/>
      <c r="AK14" s="24"/>
      <c r="AL14" s="25"/>
      <c r="AM14" s="76"/>
      <c r="AN14" s="102"/>
      <c r="AO14" s="27"/>
      <c r="AP14" s="29"/>
      <c r="AQ14" s="25"/>
      <c r="AR14" s="39"/>
    </row>
    <row r="15" spans="1:44" s="4" customFormat="1" ht="15" customHeight="1" x14ac:dyDescent="0.25">
      <c r="A15" s="2"/>
      <c r="B15" s="106">
        <v>2001</v>
      </c>
      <c r="C15" s="106" t="s">
        <v>67</v>
      </c>
      <c r="D15" s="124" t="s">
        <v>84</v>
      </c>
      <c r="E15" s="106"/>
      <c r="F15" s="107" t="s">
        <v>73</v>
      </c>
      <c r="G15" s="111"/>
      <c r="H15" s="61"/>
      <c r="I15" s="106"/>
      <c r="J15" s="106"/>
      <c r="K15" s="106"/>
      <c r="L15" s="106"/>
      <c r="M15" s="106"/>
      <c r="N15" s="121"/>
      <c r="O15" s="101"/>
      <c r="P15" s="66"/>
      <c r="Q15" s="18"/>
      <c r="R15" s="18"/>
      <c r="S15" s="18"/>
      <c r="T15" s="24"/>
      <c r="U15" s="25"/>
      <c r="V15" s="25"/>
      <c r="W15" s="25"/>
      <c r="X15" s="25"/>
      <c r="Y15" s="25"/>
      <c r="Z15" s="28"/>
      <c r="AA15" s="24"/>
      <c r="AB15" s="18"/>
      <c r="AC15" s="18"/>
      <c r="AD15" s="18"/>
      <c r="AE15" s="18"/>
      <c r="AF15" s="24"/>
      <c r="AG15" s="76"/>
      <c r="AH15" s="76"/>
      <c r="AI15" s="76"/>
      <c r="AJ15" s="76"/>
      <c r="AK15" s="24"/>
      <c r="AL15" s="25"/>
      <c r="AM15" s="76"/>
      <c r="AN15" s="102"/>
      <c r="AO15" s="27"/>
      <c r="AP15" s="29"/>
      <c r="AQ15" s="25"/>
      <c r="AR15" s="39"/>
    </row>
    <row r="16" spans="1:44" s="4" customFormat="1" ht="15" customHeight="1" x14ac:dyDescent="0.25">
      <c r="A16" s="2"/>
      <c r="B16" s="106">
        <v>2002</v>
      </c>
      <c r="C16" s="106" t="s">
        <v>61</v>
      </c>
      <c r="D16" s="108" t="s">
        <v>84</v>
      </c>
      <c r="E16" s="106"/>
      <c r="F16" s="107" t="s">
        <v>73</v>
      </c>
      <c r="G16" s="109"/>
      <c r="H16" s="125"/>
      <c r="I16" s="108"/>
      <c r="J16" s="108"/>
      <c r="K16" s="108"/>
      <c r="L16" s="108"/>
      <c r="M16" s="108"/>
      <c r="N16" s="106"/>
      <c r="O16" s="101"/>
      <c r="P16" s="66"/>
      <c r="Q16" s="18"/>
      <c r="R16" s="18"/>
      <c r="S16" s="18"/>
      <c r="T16" s="24"/>
      <c r="U16" s="25"/>
      <c r="V16" s="25"/>
      <c r="W16" s="25"/>
      <c r="X16" s="25"/>
      <c r="Y16" s="25"/>
      <c r="Z16" s="28"/>
      <c r="AA16" s="24"/>
      <c r="AB16" s="18"/>
      <c r="AC16" s="18"/>
      <c r="AD16" s="18"/>
      <c r="AE16" s="18"/>
      <c r="AF16" s="24"/>
      <c r="AG16" s="76"/>
      <c r="AH16" s="76"/>
      <c r="AI16" s="76"/>
      <c r="AJ16" s="76"/>
      <c r="AK16" s="24"/>
      <c r="AL16" s="25"/>
      <c r="AM16" s="76"/>
      <c r="AN16" s="102"/>
      <c r="AO16" s="27"/>
      <c r="AP16" s="29"/>
      <c r="AQ16" s="25"/>
      <c r="AR16" s="39"/>
    </row>
    <row r="17" spans="1:44" s="4" customFormat="1" ht="15" customHeight="1" x14ac:dyDescent="0.25">
      <c r="A17" s="2"/>
      <c r="B17" s="25">
        <v>2003</v>
      </c>
      <c r="C17" s="25" t="s">
        <v>72</v>
      </c>
      <c r="D17" s="26" t="s">
        <v>84</v>
      </c>
      <c r="E17" s="25">
        <v>26</v>
      </c>
      <c r="F17" s="25">
        <v>0</v>
      </c>
      <c r="G17" s="25">
        <v>3</v>
      </c>
      <c r="H17" s="25">
        <v>6</v>
      </c>
      <c r="I17" s="25">
        <v>134</v>
      </c>
      <c r="J17" s="25">
        <v>5</v>
      </c>
      <c r="K17" s="25">
        <v>52</v>
      </c>
      <c r="L17" s="25">
        <v>74</v>
      </c>
      <c r="M17" s="25">
        <v>3</v>
      </c>
      <c r="N17" s="28">
        <v>0.69799999999999995</v>
      </c>
      <c r="O17" s="101"/>
      <c r="P17" s="66"/>
      <c r="Q17" s="18"/>
      <c r="R17" s="18"/>
      <c r="S17" s="18" t="s">
        <v>67</v>
      </c>
      <c r="T17" s="24"/>
      <c r="U17" s="25"/>
      <c r="V17" s="25"/>
      <c r="W17" s="25"/>
      <c r="X17" s="25"/>
      <c r="Y17" s="25"/>
      <c r="Z17" s="28"/>
      <c r="AA17" s="24"/>
      <c r="AB17" s="18"/>
      <c r="AC17" s="18"/>
      <c r="AD17" s="18"/>
      <c r="AE17" s="18"/>
      <c r="AF17" s="24"/>
      <c r="AG17" s="76"/>
      <c r="AH17" s="76"/>
      <c r="AI17" s="76"/>
      <c r="AJ17" s="76"/>
      <c r="AK17" s="24"/>
      <c r="AL17" s="25"/>
      <c r="AM17" s="76"/>
      <c r="AN17" s="102"/>
      <c r="AO17" s="27"/>
      <c r="AP17" s="29"/>
      <c r="AQ17" s="25"/>
      <c r="AR17" s="39"/>
    </row>
    <row r="18" spans="1:44" s="4" customFormat="1" ht="15" customHeight="1" x14ac:dyDescent="0.25">
      <c r="A18" s="2"/>
      <c r="B18" s="106">
        <v>2004</v>
      </c>
      <c r="C18" s="106" t="s">
        <v>62</v>
      </c>
      <c r="D18" s="108" t="s">
        <v>84</v>
      </c>
      <c r="E18" s="107"/>
      <c r="F18" s="107" t="s">
        <v>73</v>
      </c>
      <c r="G18" s="111"/>
      <c r="H18" s="61"/>
      <c r="I18" s="108"/>
      <c r="J18" s="108"/>
      <c r="K18" s="108"/>
      <c r="L18" s="108"/>
      <c r="M18" s="108"/>
      <c r="N18" s="108"/>
      <c r="O18" s="101"/>
      <c r="P18" s="66"/>
      <c r="Q18" s="18"/>
      <c r="R18" s="18"/>
      <c r="S18" s="18"/>
      <c r="T18" s="24"/>
      <c r="U18" s="25"/>
      <c r="V18" s="25"/>
      <c r="W18" s="25"/>
      <c r="X18" s="25"/>
      <c r="Y18" s="25"/>
      <c r="Z18" s="28"/>
      <c r="AA18" s="24"/>
      <c r="AB18" s="18"/>
      <c r="AC18" s="18"/>
      <c r="AD18" s="18"/>
      <c r="AE18" s="18"/>
      <c r="AF18" s="24"/>
      <c r="AG18" s="76"/>
      <c r="AH18" s="76"/>
      <c r="AI18" s="76"/>
      <c r="AJ18" s="76"/>
      <c r="AK18" s="24"/>
      <c r="AL18" s="25"/>
      <c r="AM18" s="76"/>
      <c r="AN18" s="102"/>
      <c r="AO18" s="27"/>
      <c r="AP18" s="29"/>
      <c r="AQ18" s="25"/>
      <c r="AR18" s="39"/>
    </row>
    <row r="19" spans="1:44" s="4" customFormat="1" ht="15" customHeight="1" x14ac:dyDescent="0.25">
      <c r="A19" s="2"/>
      <c r="B19" s="25">
        <v>2005</v>
      </c>
      <c r="C19" s="25" t="s">
        <v>85</v>
      </c>
      <c r="D19" s="26" t="s">
        <v>84</v>
      </c>
      <c r="E19" s="25">
        <v>25</v>
      </c>
      <c r="F19" s="25">
        <v>2</v>
      </c>
      <c r="G19" s="25">
        <v>14</v>
      </c>
      <c r="H19" s="25">
        <v>8</v>
      </c>
      <c r="I19" s="25">
        <v>123</v>
      </c>
      <c r="J19" s="25">
        <v>2</v>
      </c>
      <c r="K19" s="25">
        <v>28</v>
      </c>
      <c r="L19" s="25">
        <v>77</v>
      </c>
      <c r="M19" s="25">
        <v>16</v>
      </c>
      <c r="N19" s="28">
        <v>0.60299999999999998</v>
      </c>
      <c r="O19" s="101"/>
      <c r="P19" s="66"/>
      <c r="Q19" s="18"/>
      <c r="R19" s="18"/>
      <c r="S19" s="18" t="s">
        <v>147</v>
      </c>
      <c r="T19" s="24"/>
      <c r="U19" s="25"/>
      <c r="V19" s="25"/>
      <c r="W19" s="25"/>
      <c r="X19" s="25"/>
      <c r="Y19" s="25"/>
      <c r="Z19" s="28"/>
      <c r="AA19" s="24"/>
      <c r="AB19" s="18"/>
      <c r="AC19" s="18"/>
      <c r="AD19" s="18"/>
      <c r="AE19" s="18"/>
      <c r="AF19" s="24"/>
      <c r="AG19" s="76"/>
      <c r="AH19" s="76"/>
      <c r="AI19" s="76"/>
      <c r="AJ19" s="76"/>
      <c r="AK19" s="24"/>
      <c r="AL19" s="25"/>
      <c r="AM19" s="76"/>
      <c r="AN19" s="102"/>
      <c r="AO19" s="27"/>
      <c r="AP19" s="29"/>
      <c r="AQ19" s="25"/>
      <c r="AR19" s="39"/>
    </row>
    <row r="20" spans="1:44" s="4" customFormat="1" ht="15" customHeight="1" x14ac:dyDescent="0.25">
      <c r="A20" s="2"/>
      <c r="B20" s="25">
        <v>2006</v>
      </c>
      <c r="C20" s="25" t="s">
        <v>72</v>
      </c>
      <c r="D20" s="26" t="s">
        <v>84</v>
      </c>
      <c r="E20" s="25">
        <v>27</v>
      </c>
      <c r="F20" s="25">
        <v>0</v>
      </c>
      <c r="G20" s="25">
        <v>17</v>
      </c>
      <c r="H20" s="25">
        <v>8</v>
      </c>
      <c r="I20" s="25">
        <v>96</v>
      </c>
      <c r="J20" s="25">
        <v>6</v>
      </c>
      <c r="K20" s="25">
        <v>23</v>
      </c>
      <c r="L20" s="25">
        <v>50</v>
      </c>
      <c r="M20" s="25">
        <v>17</v>
      </c>
      <c r="N20" s="110">
        <v>0.51300000000000001</v>
      </c>
      <c r="O20" s="101"/>
      <c r="P20" s="66"/>
      <c r="Q20" s="18"/>
      <c r="R20" s="18"/>
      <c r="S20" s="18"/>
      <c r="T20" s="24"/>
      <c r="U20" s="25"/>
      <c r="V20" s="25"/>
      <c r="W20" s="25"/>
      <c r="X20" s="25"/>
      <c r="Y20" s="25"/>
      <c r="Z20" s="28"/>
      <c r="AA20" s="24"/>
      <c r="AB20" s="18"/>
      <c r="AC20" s="18"/>
      <c r="AD20" s="18"/>
      <c r="AE20" s="18"/>
      <c r="AF20" s="24"/>
      <c r="AG20" s="76"/>
      <c r="AH20" s="76"/>
      <c r="AI20" s="76"/>
      <c r="AJ20" s="76"/>
      <c r="AK20" s="24"/>
      <c r="AL20" s="25"/>
      <c r="AM20" s="76"/>
      <c r="AN20" s="102"/>
      <c r="AO20" s="27"/>
      <c r="AP20" s="29"/>
      <c r="AQ20" s="25"/>
      <c r="AR20" s="39"/>
    </row>
    <row r="21" spans="1:44" s="4" customFormat="1" ht="15" customHeight="1" x14ac:dyDescent="0.25">
      <c r="A21" s="2"/>
      <c r="B21" s="25">
        <v>2007</v>
      </c>
      <c r="C21" s="25" t="s">
        <v>85</v>
      </c>
      <c r="D21" s="26" t="s">
        <v>84</v>
      </c>
      <c r="E21" s="25">
        <v>26</v>
      </c>
      <c r="F21" s="25">
        <v>0</v>
      </c>
      <c r="G21" s="25">
        <v>19</v>
      </c>
      <c r="H21" s="25">
        <v>2</v>
      </c>
      <c r="I21" s="25">
        <v>108</v>
      </c>
      <c r="J21" s="25">
        <v>3</v>
      </c>
      <c r="K21" s="25">
        <v>28</v>
      </c>
      <c r="L21" s="25">
        <v>58</v>
      </c>
      <c r="M21" s="25">
        <v>19</v>
      </c>
      <c r="N21" s="110">
        <v>0.55400000000000005</v>
      </c>
      <c r="O21" s="101"/>
      <c r="P21" s="18"/>
      <c r="Q21" s="18"/>
      <c r="R21" s="18"/>
      <c r="S21" s="18"/>
      <c r="T21" s="24"/>
      <c r="U21" s="25">
        <v>3</v>
      </c>
      <c r="V21" s="25">
        <v>1</v>
      </c>
      <c r="W21" s="25">
        <v>3</v>
      </c>
      <c r="X21" s="25">
        <v>3</v>
      </c>
      <c r="Y21" s="25">
        <v>20</v>
      </c>
      <c r="Z21" s="28">
        <v>0.74099999999999999</v>
      </c>
      <c r="AA21" s="24"/>
      <c r="AB21" s="18"/>
      <c r="AC21" s="18"/>
      <c r="AD21" s="18"/>
      <c r="AE21" s="18"/>
      <c r="AF21" s="24"/>
      <c r="AG21" s="76" t="s">
        <v>142</v>
      </c>
      <c r="AH21" s="76"/>
      <c r="AI21" s="76"/>
      <c r="AJ21" s="76"/>
      <c r="AK21" s="24"/>
      <c r="AL21" s="25"/>
      <c r="AM21" s="76"/>
      <c r="AN21" s="102"/>
      <c r="AO21" s="27"/>
      <c r="AP21" s="29"/>
      <c r="AQ21" s="25"/>
      <c r="AR21" s="39"/>
    </row>
    <row r="22" spans="1:44" s="4" customFormat="1" ht="15" customHeight="1" x14ac:dyDescent="0.25">
      <c r="A22" s="2"/>
      <c r="B22" s="25">
        <v>2008</v>
      </c>
      <c r="C22" s="25" t="s">
        <v>63</v>
      </c>
      <c r="D22" s="26" t="s">
        <v>84</v>
      </c>
      <c r="E22" s="25">
        <v>24</v>
      </c>
      <c r="F22" s="25">
        <v>0</v>
      </c>
      <c r="G22" s="25">
        <v>14</v>
      </c>
      <c r="H22" s="25">
        <v>4</v>
      </c>
      <c r="I22" s="25">
        <v>74</v>
      </c>
      <c r="J22" s="25">
        <v>2</v>
      </c>
      <c r="K22" s="25">
        <v>11</v>
      </c>
      <c r="L22" s="25">
        <v>47</v>
      </c>
      <c r="M22" s="25">
        <v>14</v>
      </c>
      <c r="N22" s="28">
        <v>0.503</v>
      </c>
      <c r="O22" s="101"/>
      <c r="P22" s="18"/>
      <c r="Q22" s="18"/>
      <c r="R22" s="18"/>
      <c r="S22" s="18"/>
      <c r="T22" s="24"/>
      <c r="U22" s="25">
        <v>12</v>
      </c>
      <c r="V22" s="25">
        <v>1</v>
      </c>
      <c r="W22" s="25">
        <v>14</v>
      </c>
      <c r="X22" s="25">
        <v>3</v>
      </c>
      <c r="Y22" s="25">
        <v>38</v>
      </c>
      <c r="Z22" s="28">
        <v>0.54300000000000004</v>
      </c>
      <c r="AA22" s="24"/>
      <c r="AB22" s="18" t="s">
        <v>77</v>
      </c>
      <c r="AC22" s="18"/>
      <c r="AD22" s="18"/>
      <c r="AE22" s="18"/>
      <c r="AF22" s="24"/>
      <c r="AG22" s="76"/>
      <c r="AH22" s="76"/>
      <c r="AI22" s="76"/>
      <c r="AJ22" s="76"/>
      <c r="AK22" s="24"/>
      <c r="AL22" s="25"/>
      <c r="AM22" s="76"/>
      <c r="AN22" s="102"/>
      <c r="AO22" s="27"/>
      <c r="AP22" s="29"/>
      <c r="AQ22" s="25"/>
      <c r="AR22" s="39"/>
    </row>
    <row r="23" spans="1:44" s="4" customFormat="1" ht="15" customHeight="1" x14ac:dyDescent="0.25">
      <c r="A23" s="2"/>
      <c r="B23" s="114">
        <v>2009</v>
      </c>
      <c r="C23" s="114" t="s">
        <v>64</v>
      </c>
      <c r="D23" s="126" t="s">
        <v>86</v>
      </c>
      <c r="E23" s="114"/>
      <c r="F23" s="127" t="s">
        <v>79</v>
      </c>
      <c r="G23" s="128"/>
      <c r="H23" s="128"/>
      <c r="I23" s="128"/>
      <c r="J23" s="114"/>
      <c r="K23" s="114"/>
      <c r="L23" s="114"/>
      <c r="M23" s="114"/>
      <c r="N23" s="129"/>
      <c r="O23" s="101"/>
      <c r="P23" s="18"/>
      <c r="Q23" s="18"/>
      <c r="R23" s="18"/>
      <c r="S23" s="18"/>
      <c r="T23" s="24"/>
      <c r="U23" s="25"/>
      <c r="V23" s="25"/>
      <c r="W23" s="25"/>
      <c r="X23" s="25"/>
      <c r="Y23" s="25"/>
      <c r="Z23" s="28"/>
      <c r="AA23" s="24"/>
      <c r="AB23" s="18"/>
      <c r="AC23" s="18"/>
      <c r="AD23" s="18"/>
      <c r="AE23" s="18"/>
      <c r="AF23" s="24"/>
      <c r="AG23" s="76"/>
      <c r="AH23" s="76"/>
      <c r="AI23" s="76"/>
      <c r="AJ23" s="76"/>
      <c r="AK23" s="24"/>
      <c r="AL23" s="25"/>
      <c r="AM23" s="76"/>
      <c r="AN23" s="102"/>
      <c r="AO23" s="27"/>
      <c r="AP23" s="29"/>
      <c r="AQ23" s="25"/>
      <c r="AR23" s="39"/>
    </row>
    <row r="24" spans="1:44" s="4" customFormat="1" ht="15" customHeight="1" x14ac:dyDescent="0.25">
      <c r="A24" s="2"/>
      <c r="B24" s="114">
        <v>2010</v>
      </c>
      <c r="C24" s="114" t="s">
        <v>81</v>
      </c>
      <c r="D24" s="126" t="s">
        <v>86</v>
      </c>
      <c r="E24" s="114"/>
      <c r="F24" s="127" t="s">
        <v>79</v>
      </c>
      <c r="G24" s="128"/>
      <c r="H24" s="128"/>
      <c r="I24" s="128"/>
      <c r="J24" s="114"/>
      <c r="K24" s="114"/>
      <c r="L24" s="114"/>
      <c r="M24" s="114"/>
      <c r="N24" s="129"/>
      <c r="O24" s="101"/>
      <c r="P24" s="18"/>
      <c r="Q24" s="18"/>
      <c r="R24" s="18"/>
      <c r="S24" s="18"/>
      <c r="T24" s="24"/>
      <c r="U24" s="25"/>
      <c r="V24" s="25"/>
      <c r="W24" s="25"/>
      <c r="X24" s="25"/>
      <c r="Y24" s="25"/>
      <c r="Z24" s="28"/>
      <c r="AA24" s="24"/>
      <c r="AB24" s="18"/>
      <c r="AC24" s="18"/>
      <c r="AD24" s="18"/>
      <c r="AE24" s="18"/>
      <c r="AF24" s="24"/>
      <c r="AG24" s="76"/>
      <c r="AH24" s="76"/>
      <c r="AI24" s="76"/>
      <c r="AJ24" s="76"/>
      <c r="AK24" s="24"/>
      <c r="AL24" s="25"/>
      <c r="AM24" s="76"/>
      <c r="AN24" s="102"/>
      <c r="AO24" s="27"/>
      <c r="AP24" s="29"/>
      <c r="AQ24" s="25"/>
      <c r="AR24" s="39"/>
    </row>
    <row r="25" spans="1:44" s="4" customFormat="1" ht="15" customHeight="1" x14ac:dyDescent="0.25">
      <c r="A25" s="2"/>
      <c r="B25" s="25">
        <v>2010</v>
      </c>
      <c r="C25" s="25" t="s">
        <v>81</v>
      </c>
      <c r="D25" s="26" t="s">
        <v>84</v>
      </c>
      <c r="E25" s="25">
        <v>0</v>
      </c>
      <c r="F25" s="103">
        <v>0</v>
      </c>
      <c r="G25" s="103">
        <v>0</v>
      </c>
      <c r="H25" s="103">
        <v>0</v>
      </c>
      <c r="I25" s="103">
        <v>0</v>
      </c>
      <c r="J25" s="25">
        <v>0</v>
      </c>
      <c r="K25" s="25">
        <v>0</v>
      </c>
      <c r="L25" s="25">
        <v>0</v>
      </c>
      <c r="M25" s="25">
        <v>0</v>
      </c>
      <c r="N25" s="110" t="s">
        <v>87</v>
      </c>
      <c r="O25" s="101"/>
      <c r="P25" s="18"/>
      <c r="Q25" s="18"/>
      <c r="R25" s="18"/>
      <c r="S25" s="18"/>
      <c r="T25" s="24"/>
      <c r="U25" s="25">
        <v>3</v>
      </c>
      <c r="V25" s="25">
        <v>0</v>
      </c>
      <c r="W25" s="25">
        <v>2</v>
      </c>
      <c r="X25" s="25">
        <v>0</v>
      </c>
      <c r="Y25" s="25">
        <v>5</v>
      </c>
      <c r="Z25" s="28">
        <v>0.41699999999999998</v>
      </c>
      <c r="AA25" s="24"/>
      <c r="AB25" s="18"/>
      <c r="AC25" s="18"/>
      <c r="AD25" s="18"/>
      <c r="AE25" s="18"/>
      <c r="AF25" s="24"/>
      <c r="AG25" s="76"/>
      <c r="AH25" s="76" t="s">
        <v>143</v>
      </c>
      <c r="AI25" s="76"/>
      <c r="AJ25" s="76" t="s">
        <v>144</v>
      </c>
      <c r="AK25" s="24"/>
      <c r="AL25" s="25"/>
      <c r="AM25" s="76"/>
      <c r="AN25" s="102"/>
      <c r="AO25" s="27"/>
      <c r="AP25" s="29">
        <v>1</v>
      </c>
      <c r="AQ25" s="25"/>
      <c r="AR25" s="39"/>
    </row>
    <row r="26" spans="1:44" s="4" customFormat="1" ht="15" customHeight="1" x14ac:dyDescent="0.25">
      <c r="A26" s="2"/>
      <c r="B26" s="114">
        <v>2011</v>
      </c>
      <c r="C26" s="114" t="s">
        <v>61</v>
      </c>
      <c r="D26" s="126" t="s">
        <v>86</v>
      </c>
      <c r="E26" s="114"/>
      <c r="F26" s="127" t="s">
        <v>79</v>
      </c>
      <c r="G26" s="128"/>
      <c r="H26" s="128"/>
      <c r="I26" s="128"/>
      <c r="J26" s="114"/>
      <c r="K26" s="114"/>
      <c r="L26" s="114"/>
      <c r="M26" s="114"/>
      <c r="N26" s="129"/>
      <c r="O26" s="101"/>
      <c r="P26" s="18"/>
      <c r="Q26" s="18"/>
      <c r="R26" s="18"/>
      <c r="S26" s="18"/>
      <c r="T26" s="24"/>
      <c r="U26" s="25"/>
      <c r="V26" s="25"/>
      <c r="W26" s="25"/>
      <c r="X26" s="25"/>
      <c r="Y26" s="25"/>
      <c r="Z26" s="28"/>
      <c r="AA26" s="24"/>
      <c r="AB26" s="18"/>
      <c r="AC26" s="18"/>
      <c r="AD26" s="18"/>
      <c r="AE26" s="18"/>
      <c r="AF26" s="24"/>
      <c r="AG26" s="76"/>
      <c r="AH26" s="76"/>
      <c r="AI26" s="76"/>
      <c r="AJ26" s="76"/>
      <c r="AK26" s="24"/>
      <c r="AL26" s="25"/>
      <c r="AM26" s="76"/>
      <c r="AN26" s="102"/>
      <c r="AO26" s="27"/>
      <c r="AP26" s="29"/>
      <c r="AQ26" s="25"/>
      <c r="AR26" s="39"/>
    </row>
    <row r="27" spans="1:44" s="4" customFormat="1" ht="15" customHeight="1" x14ac:dyDescent="0.25">
      <c r="A27" s="2"/>
      <c r="B27" s="114">
        <v>2012</v>
      </c>
      <c r="C27" s="114" t="s">
        <v>64</v>
      </c>
      <c r="D27" s="126" t="s">
        <v>86</v>
      </c>
      <c r="E27" s="114"/>
      <c r="F27" s="127" t="s">
        <v>79</v>
      </c>
      <c r="G27" s="128"/>
      <c r="H27" s="128"/>
      <c r="I27" s="128"/>
      <c r="J27" s="114"/>
      <c r="K27" s="114"/>
      <c r="L27" s="114"/>
      <c r="M27" s="114"/>
      <c r="N27" s="129"/>
      <c r="O27" s="101"/>
      <c r="P27" s="18"/>
      <c r="Q27" s="18"/>
      <c r="R27" s="18"/>
      <c r="S27" s="18"/>
      <c r="T27" s="24"/>
      <c r="U27" s="25"/>
      <c r="V27" s="25"/>
      <c r="W27" s="25"/>
      <c r="X27" s="25"/>
      <c r="Y27" s="25"/>
      <c r="Z27" s="28"/>
      <c r="AA27" s="24"/>
      <c r="AB27" s="18"/>
      <c r="AC27" s="18"/>
      <c r="AD27" s="18"/>
      <c r="AE27" s="18"/>
      <c r="AF27" s="24"/>
      <c r="AG27" s="76"/>
      <c r="AH27" s="76"/>
      <c r="AI27" s="76"/>
      <c r="AJ27" s="76"/>
      <c r="AK27" s="24"/>
      <c r="AL27" s="25"/>
      <c r="AM27" s="76"/>
      <c r="AN27" s="102"/>
      <c r="AO27" s="27"/>
      <c r="AP27" s="29"/>
      <c r="AQ27" s="25"/>
      <c r="AR27" s="39"/>
    </row>
    <row r="28" spans="1:44" s="4" customFormat="1" ht="15" customHeight="1" x14ac:dyDescent="0.25">
      <c r="A28" s="1"/>
      <c r="B28" s="16" t="s">
        <v>7</v>
      </c>
      <c r="C28" s="17"/>
      <c r="D28" s="15"/>
      <c r="E28" s="18">
        <v>165</v>
      </c>
      <c r="F28" s="18">
        <v>2</v>
      </c>
      <c r="G28" s="18">
        <v>73</v>
      </c>
      <c r="H28" s="18">
        <v>35</v>
      </c>
      <c r="I28" s="18">
        <v>590</v>
      </c>
      <c r="J28" s="18">
        <v>40</v>
      </c>
      <c r="K28" s="18">
        <v>146</v>
      </c>
      <c r="L28" s="18">
        <v>329</v>
      </c>
      <c r="M28" s="18">
        <v>75</v>
      </c>
      <c r="N28" s="33">
        <v>0.56499999999999995</v>
      </c>
      <c r="O28" s="78"/>
      <c r="P28" s="66" t="s">
        <v>47</v>
      </c>
      <c r="Q28" s="66" t="s">
        <v>47</v>
      </c>
      <c r="R28" s="66" t="s">
        <v>47</v>
      </c>
      <c r="S28" s="66" t="s">
        <v>47</v>
      </c>
      <c r="T28" s="30"/>
      <c r="U28" s="18">
        <v>23</v>
      </c>
      <c r="V28" s="18">
        <v>2</v>
      </c>
      <c r="W28" s="18">
        <v>21</v>
      </c>
      <c r="X28" s="18">
        <v>6</v>
      </c>
      <c r="Y28" s="18">
        <v>67</v>
      </c>
      <c r="Z28" s="33">
        <v>0.56299999999999994</v>
      </c>
      <c r="AA28" s="78"/>
      <c r="AB28" s="66" t="s">
        <v>47</v>
      </c>
      <c r="AC28" s="66" t="s">
        <v>47</v>
      </c>
      <c r="AD28" s="66" t="s">
        <v>47</v>
      </c>
      <c r="AE28" s="66" t="s">
        <v>47</v>
      </c>
      <c r="AF28" s="24"/>
      <c r="AG28" s="66" t="s">
        <v>133</v>
      </c>
      <c r="AH28" s="66" t="s">
        <v>145</v>
      </c>
      <c r="AI28" s="66" t="s">
        <v>71</v>
      </c>
      <c r="AJ28" s="66" t="s">
        <v>127</v>
      </c>
      <c r="AK28" s="24"/>
      <c r="AL28" s="18">
        <v>0</v>
      </c>
      <c r="AM28" s="18">
        <v>0</v>
      </c>
      <c r="AN28" s="18">
        <v>1</v>
      </c>
      <c r="AO28" s="18">
        <v>0</v>
      </c>
      <c r="AP28" s="18">
        <v>2</v>
      </c>
      <c r="AQ28" s="18">
        <v>1</v>
      </c>
      <c r="AR28" s="39"/>
    </row>
    <row r="29" spans="1:44" s="4" customFormat="1" ht="15" customHeight="1" x14ac:dyDescent="0.25">
      <c r="A29" s="1"/>
      <c r="B29" s="2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69"/>
      <c r="O29" s="24"/>
      <c r="P29" s="22"/>
      <c r="Q29" s="20"/>
      <c r="R29" s="70"/>
      <c r="S29" s="71"/>
      <c r="T29" s="24"/>
      <c r="U29" s="17"/>
      <c r="V29" s="14"/>
      <c r="W29" s="14"/>
      <c r="X29" s="14"/>
      <c r="Y29" s="14"/>
      <c r="Z29" s="15"/>
      <c r="AA29" s="24"/>
      <c r="AB29" s="72"/>
      <c r="AC29" s="73"/>
      <c r="AD29" s="70"/>
      <c r="AE29" s="71"/>
      <c r="AF29" s="24"/>
      <c r="AG29" s="74">
        <v>1</v>
      </c>
      <c r="AH29" s="75">
        <v>1</v>
      </c>
      <c r="AI29" s="75">
        <v>0</v>
      </c>
      <c r="AJ29" s="155">
        <v>0</v>
      </c>
      <c r="AK29" s="24"/>
      <c r="AL29" s="17"/>
      <c r="AM29" s="14"/>
      <c r="AN29" s="14"/>
      <c r="AO29" s="14"/>
      <c r="AP29" s="14"/>
      <c r="AQ29" s="15"/>
      <c r="AR29" s="39"/>
    </row>
    <row r="30" spans="1:44" ht="15" customHeight="1" x14ac:dyDescent="0.25">
      <c r="A30" s="2"/>
      <c r="B30" s="26" t="s">
        <v>2</v>
      </c>
      <c r="C30" s="29"/>
      <c r="D30" s="34">
        <v>356.66666666666663</v>
      </c>
      <c r="E30" s="35"/>
      <c r="F30" s="35"/>
      <c r="G30" s="35"/>
      <c r="H30" s="35"/>
      <c r="I30" s="35"/>
      <c r="J30" s="35"/>
      <c r="K30" s="35"/>
      <c r="L30" s="35"/>
      <c r="M30" s="35"/>
      <c r="N30" s="36"/>
      <c r="O30" s="35"/>
      <c r="P30" s="24"/>
      <c r="Q30" s="24"/>
      <c r="R30" s="24"/>
      <c r="S30" s="24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24"/>
      <c r="AG30" s="35"/>
      <c r="AH30" s="35"/>
      <c r="AI30" s="35"/>
      <c r="AJ30" s="35"/>
      <c r="AK30" s="24"/>
      <c r="AL30" s="35"/>
      <c r="AM30" s="35"/>
      <c r="AN30" s="35"/>
      <c r="AO30" s="35"/>
      <c r="AP30" s="35"/>
      <c r="AQ30" s="35"/>
      <c r="AR30" s="39"/>
    </row>
    <row r="31" spans="1:44" s="4" customFormat="1" ht="10.5" customHeight="1" x14ac:dyDescent="0.25">
      <c r="A31" s="2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6"/>
      <c r="O31" s="30"/>
      <c r="P31" s="30"/>
      <c r="Q31" s="30"/>
      <c r="R31" s="30"/>
      <c r="S31" s="30"/>
      <c r="T31" s="30"/>
      <c r="U31" s="35"/>
      <c r="V31" s="38"/>
      <c r="W31" s="35"/>
      <c r="X31" s="35"/>
      <c r="Y31" s="35"/>
      <c r="Z31" s="35"/>
      <c r="AA31" s="35"/>
      <c r="AB31" s="35"/>
      <c r="AC31" s="35"/>
      <c r="AD31" s="35"/>
      <c r="AE31" s="35"/>
      <c r="AF31" s="24"/>
      <c r="AG31" s="35"/>
      <c r="AH31" s="35"/>
      <c r="AI31" s="35"/>
      <c r="AJ31" s="35"/>
      <c r="AK31" s="24"/>
      <c r="AL31" s="35"/>
      <c r="AM31" s="35"/>
      <c r="AN31" s="35"/>
      <c r="AO31" s="35"/>
      <c r="AP31" s="35"/>
      <c r="AQ31" s="35"/>
      <c r="AR31" s="39"/>
    </row>
    <row r="32" spans="1:44" ht="15" customHeight="1" x14ac:dyDescent="0.25">
      <c r="A32" s="2"/>
      <c r="B32" s="22" t="s">
        <v>24</v>
      </c>
      <c r="C32" s="40"/>
      <c r="D32" s="40"/>
      <c r="E32" s="18" t="s">
        <v>3</v>
      </c>
      <c r="F32" s="18" t="s">
        <v>8</v>
      </c>
      <c r="G32" s="15" t="s">
        <v>5</v>
      </c>
      <c r="H32" s="18" t="s">
        <v>6</v>
      </c>
      <c r="I32" s="18" t="s">
        <v>16</v>
      </c>
      <c r="J32" s="35"/>
      <c r="K32" s="18" t="s">
        <v>26</v>
      </c>
      <c r="L32" s="18" t="s">
        <v>27</v>
      </c>
      <c r="M32" s="18" t="s">
        <v>28</v>
      </c>
      <c r="N32" s="18" t="s">
        <v>21</v>
      </c>
      <c r="O32" s="24"/>
      <c r="P32" s="41" t="s">
        <v>29</v>
      </c>
      <c r="Q32" s="12"/>
      <c r="R32" s="12"/>
      <c r="S32" s="12"/>
      <c r="T32" s="42"/>
      <c r="U32" s="42"/>
      <c r="V32" s="42"/>
      <c r="W32" s="42"/>
      <c r="X32" s="42"/>
      <c r="Y32" s="12"/>
      <c r="Z32" s="12"/>
      <c r="AA32" s="12"/>
      <c r="AB32" s="42"/>
      <c r="AC32" s="42"/>
      <c r="AD32" s="12"/>
      <c r="AE32" s="43"/>
      <c r="AF32" s="24"/>
      <c r="AG32" s="41" t="s">
        <v>161</v>
      </c>
      <c r="AH32" s="12"/>
      <c r="AI32" s="42"/>
      <c r="AJ32" s="43"/>
      <c r="AK32" s="24"/>
      <c r="AL32" s="10" t="s">
        <v>56</v>
      </c>
      <c r="AM32" s="12"/>
      <c r="AN32" s="12"/>
      <c r="AO32" s="12"/>
      <c r="AP32" s="12"/>
      <c r="AQ32" s="43"/>
      <c r="AR32" s="39"/>
    </row>
    <row r="33" spans="1:45" ht="15" customHeight="1" x14ac:dyDescent="0.25">
      <c r="A33" s="2"/>
      <c r="B33" s="41" t="s">
        <v>12</v>
      </c>
      <c r="C33" s="12"/>
      <c r="D33" s="43"/>
      <c r="E33" s="25">
        <v>165</v>
      </c>
      <c r="F33" s="25">
        <v>2</v>
      </c>
      <c r="G33" s="25">
        <v>73</v>
      </c>
      <c r="H33" s="25">
        <v>35</v>
      </c>
      <c r="I33" s="25">
        <v>590</v>
      </c>
      <c r="J33" s="35"/>
      <c r="K33" s="44">
        <v>0.45454545454545453</v>
      </c>
      <c r="L33" s="44">
        <v>0.21212121212121213</v>
      </c>
      <c r="M33" s="44">
        <v>3.5757575757575757</v>
      </c>
      <c r="N33" s="32">
        <v>0.56499999999999995</v>
      </c>
      <c r="O33" s="24"/>
      <c r="P33" s="161" t="s">
        <v>9</v>
      </c>
      <c r="Q33" s="190"/>
      <c r="R33" s="162" t="s">
        <v>92</v>
      </c>
      <c r="S33" s="162"/>
      <c r="T33" s="162"/>
      <c r="U33" s="162"/>
      <c r="V33" s="162"/>
      <c r="W33" s="162"/>
      <c r="X33" s="162"/>
      <c r="Y33" s="184"/>
      <c r="Z33" s="184"/>
      <c r="AA33" s="184" t="s">
        <v>57</v>
      </c>
      <c r="AB33" s="162"/>
      <c r="AC33" s="191" t="s">
        <v>99</v>
      </c>
      <c r="AD33" s="192"/>
      <c r="AE33" s="163"/>
      <c r="AF33" s="24"/>
      <c r="AG33" s="176">
        <v>5614</v>
      </c>
      <c r="AH33" s="177" t="s">
        <v>158</v>
      </c>
      <c r="AI33" s="162"/>
      <c r="AJ33" s="163"/>
      <c r="AK33" s="24"/>
      <c r="AL33" s="161"/>
      <c r="AM33" s="184"/>
      <c r="AN33" s="162"/>
      <c r="AO33" s="162"/>
      <c r="AP33" s="162"/>
      <c r="AQ33" s="163"/>
      <c r="AR33" s="39"/>
    </row>
    <row r="34" spans="1:45" ht="15" customHeight="1" x14ac:dyDescent="0.25">
      <c r="A34" s="2"/>
      <c r="B34" s="45" t="s">
        <v>14</v>
      </c>
      <c r="C34" s="46"/>
      <c r="D34" s="47"/>
      <c r="E34" s="25">
        <v>23</v>
      </c>
      <c r="F34" s="25">
        <v>2</v>
      </c>
      <c r="G34" s="25">
        <v>21</v>
      </c>
      <c r="H34" s="25">
        <v>6</v>
      </c>
      <c r="I34" s="25">
        <v>67</v>
      </c>
      <c r="J34" s="35"/>
      <c r="K34" s="44">
        <v>1</v>
      </c>
      <c r="L34" s="44">
        <v>0.2608695652173913</v>
      </c>
      <c r="M34" s="44">
        <v>2.9130434782608696</v>
      </c>
      <c r="N34" s="32">
        <v>0.56299999999999994</v>
      </c>
      <c r="O34" s="24"/>
      <c r="P34" s="185" t="s">
        <v>50</v>
      </c>
      <c r="Q34" s="193"/>
      <c r="R34" s="179" t="s">
        <v>93</v>
      </c>
      <c r="S34" s="179"/>
      <c r="T34" s="179"/>
      <c r="U34" s="179"/>
      <c r="V34" s="179"/>
      <c r="W34" s="179"/>
      <c r="X34" s="179"/>
      <c r="Y34" s="186"/>
      <c r="Z34" s="186"/>
      <c r="AA34" s="186" t="s">
        <v>96</v>
      </c>
      <c r="AB34" s="179"/>
      <c r="AC34" s="194" t="s">
        <v>100</v>
      </c>
      <c r="AD34" s="78"/>
      <c r="AE34" s="180"/>
      <c r="AF34" s="24"/>
      <c r="AG34" s="176">
        <v>5216</v>
      </c>
      <c r="AH34" s="178" t="s">
        <v>160</v>
      </c>
      <c r="AI34" s="179"/>
      <c r="AJ34" s="180"/>
      <c r="AK34" s="24"/>
      <c r="AL34" s="185"/>
      <c r="AM34" s="186"/>
      <c r="AN34" s="179"/>
      <c r="AO34" s="179"/>
      <c r="AP34" s="179"/>
      <c r="AQ34" s="180"/>
      <c r="AR34" s="39"/>
    </row>
    <row r="35" spans="1:45" ht="15" customHeight="1" x14ac:dyDescent="0.25">
      <c r="A35" s="2"/>
      <c r="B35" s="48" t="s">
        <v>15</v>
      </c>
      <c r="C35" s="49"/>
      <c r="D35" s="50"/>
      <c r="E35" s="31">
        <v>43</v>
      </c>
      <c r="F35" s="31">
        <v>2</v>
      </c>
      <c r="G35" s="31">
        <v>25</v>
      </c>
      <c r="H35" s="31">
        <v>23</v>
      </c>
      <c r="I35" s="31">
        <v>208</v>
      </c>
      <c r="J35" s="35"/>
      <c r="K35" s="51">
        <v>0.62790697674418605</v>
      </c>
      <c r="L35" s="51">
        <v>0.53488372093023251</v>
      </c>
      <c r="M35" s="51">
        <v>4.8372093023255811</v>
      </c>
      <c r="N35" s="52">
        <v>0.65400000000000003</v>
      </c>
      <c r="O35" s="24"/>
      <c r="P35" s="185" t="s">
        <v>51</v>
      </c>
      <c r="Q35" s="193"/>
      <c r="R35" s="179" t="s">
        <v>94</v>
      </c>
      <c r="S35" s="179"/>
      <c r="T35" s="179"/>
      <c r="U35" s="179"/>
      <c r="V35" s="179"/>
      <c r="W35" s="179"/>
      <c r="X35" s="179"/>
      <c r="Y35" s="186"/>
      <c r="Z35" s="186"/>
      <c r="AA35" s="186" t="s">
        <v>97</v>
      </c>
      <c r="AB35" s="179"/>
      <c r="AC35" s="194" t="s">
        <v>101</v>
      </c>
      <c r="AD35" s="78"/>
      <c r="AE35" s="180"/>
      <c r="AF35" s="24"/>
      <c r="AG35" s="176">
        <v>5076</v>
      </c>
      <c r="AH35" s="178" t="s">
        <v>159</v>
      </c>
      <c r="AI35" s="179"/>
      <c r="AJ35" s="180"/>
      <c r="AK35" s="24"/>
      <c r="AL35" s="185"/>
      <c r="AM35" s="186"/>
      <c r="AN35" s="179"/>
      <c r="AO35" s="179"/>
      <c r="AP35" s="179"/>
      <c r="AQ35" s="180"/>
      <c r="AR35" s="39"/>
    </row>
    <row r="36" spans="1:45" ht="15" customHeight="1" x14ac:dyDescent="0.25">
      <c r="A36" s="2"/>
      <c r="B36" s="53" t="s">
        <v>25</v>
      </c>
      <c r="C36" s="54"/>
      <c r="D36" s="55"/>
      <c r="E36" s="18">
        <v>231</v>
      </c>
      <c r="F36" s="18">
        <v>6</v>
      </c>
      <c r="G36" s="18">
        <v>119</v>
      </c>
      <c r="H36" s="18">
        <v>64</v>
      </c>
      <c r="I36" s="18">
        <v>865</v>
      </c>
      <c r="J36" s="35"/>
      <c r="K36" s="56">
        <v>0.54112554112554112</v>
      </c>
      <c r="L36" s="56">
        <v>0.27705627705627706</v>
      </c>
      <c r="M36" s="56">
        <v>3.7445887445887447</v>
      </c>
      <c r="N36" s="33">
        <v>0.58399999999999996</v>
      </c>
      <c r="O36" s="24"/>
      <c r="P36" s="187" t="s">
        <v>10</v>
      </c>
      <c r="Q36" s="195"/>
      <c r="R36" s="189" t="s">
        <v>95</v>
      </c>
      <c r="S36" s="189"/>
      <c r="T36" s="189"/>
      <c r="U36" s="189"/>
      <c r="V36" s="189"/>
      <c r="W36" s="189"/>
      <c r="X36" s="189"/>
      <c r="Y36" s="188"/>
      <c r="Z36" s="188"/>
      <c r="AA36" s="188" t="s">
        <v>98</v>
      </c>
      <c r="AB36" s="189"/>
      <c r="AC36" s="133" t="s">
        <v>102</v>
      </c>
      <c r="AD36" s="196"/>
      <c r="AE36" s="183"/>
      <c r="AF36" s="24"/>
      <c r="AG36" s="131"/>
      <c r="AH36" s="181"/>
      <c r="AI36" s="182"/>
      <c r="AJ36" s="183"/>
      <c r="AK36" s="24"/>
      <c r="AL36" s="187"/>
      <c r="AM36" s="188"/>
      <c r="AN36" s="189"/>
      <c r="AO36" s="189"/>
      <c r="AP36" s="189"/>
      <c r="AQ36" s="183"/>
      <c r="AR36" s="39"/>
    </row>
    <row r="37" spans="1:45" ht="12" customHeight="1" x14ac:dyDescent="0.25">
      <c r="A37" s="2"/>
      <c r="B37" s="37"/>
      <c r="C37" s="37"/>
      <c r="D37" s="37"/>
      <c r="E37" s="37"/>
      <c r="F37" s="37"/>
      <c r="G37" s="37"/>
      <c r="H37" s="37"/>
      <c r="I37" s="37"/>
      <c r="J37" s="35"/>
      <c r="K37" s="37"/>
      <c r="L37" s="37"/>
      <c r="M37" s="37"/>
      <c r="N37" s="36"/>
      <c r="O37" s="24">
        <f>SUM(O34:O36)</f>
        <v>0</v>
      </c>
      <c r="P37" s="35"/>
      <c r="Q37" s="38"/>
      <c r="R37" s="35"/>
      <c r="S37" s="35"/>
      <c r="T37" s="24"/>
      <c r="U37" s="24"/>
      <c r="V37" s="38"/>
      <c r="W37" s="35"/>
      <c r="X37" s="35"/>
      <c r="Y37" s="24"/>
      <c r="Z37" s="24"/>
      <c r="AA37" s="24"/>
      <c r="AB37" s="24"/>
      <c r="AC37" s="24"/>
      <c r="AD37" s="24"/>
      <c r="AE37" s="24"/>
      <c r="AF37" s="24"/>
      <c r="AG37" s="24"/>
      <c r="AH37" s="57"/>
      <c r="AI37" s="35"/>
      <c r="AJ37" s="35"/>
      <c r="AK37" s="24"/>
      <c r="AL37" s="35"/>
      <c r="AM37" s="35"/>
      <c r="AN37" s="35"/>
      <c r="AO37" s="35"/>
      <c r="AP37" s="35"/>
      <c r="AQ37" s="35"/>
      <c r="AR37" s="39"/>
    </row>
    <row r="38" spans="1:45" ht="15" customHeight="1" x14ac:dyDescent="0.25">
      <c r="A38" s="2"/>
      <c r="B38" s="35" t="s">
        <v>59</v>
      </c>
      <c r="C38" s="35"/>
      <c r="D38" s="35" t="s">
        <v>88</v>
      </c>
      <c r="E38" s="35"/>
      <c r="F38" s="35"/>
      <c r="G38" s="35"/>
      <c r="H38" s="35"/>
      <c r="I38" s="35"/>
      <c r="J38" s="35" t="s">
        <v>89</v>
      </c>
      <c r="K38" s="35"/>
      <c r="L38" s="35"/>
      <c r="M38" s="35"/>
      <c r="N38" s="36"/>
      <c r="O38" s="24"/>
      <c r="P38" s="35"/>
      <c r="Q38" s="35" t="s">
        <v>90</v>
      </c>
      <c r="R38" s="35"/>
      <c r="S38" s="35"/>
      <c r="T38" s="24"/>
      <c r="U38" s="24"/>
      <c r="V38" s="57"/>
      <c r="W38" s="35"/>
      <c r="X38" s="35" t="s">
        <v>70</v>
      </c>
      <c r="Y38" s="35"/>
      <c r="Z38" s="35"/>
      <c r="AA38" s="35"/>
      <c r="AB38" s="35"/>
      <c r="AC38" s="35"/>
      <c r="AD38" s="35"/>
      <c r="AE38" s="35" t="s">
        <v>91</v>
      </c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</row>
    <row r="39" spans="1:45" ht="15" customHeight="1" x14ac:dyDescent="0.25">
      <c r="A39" s="2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8"/>
      <c r="O39" s="24"/>
      <c r="P39" s="35"/>
      <c r="Q39" s="38"/>
      <c r="R39" s="35"/>
      <c r="S39" s="35"/>
      <c r="T39" s="24"/>
      <c r="U39" s="24"/>
      <c r="V39" s="57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</row>
    <row r="40" spans="1:45" ht="15" customHeight="1" x14ac:dyDescent="0.25">
      <c r="A40" s="2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8"/>
      <c r="O40" s="24"/>
      <c r="P40" s="35"/>
      <c r="Q40" s="38"/>
      <c r="R40" s="35"/>
      <c r="S40" s="35"/>
      <c r="T40" s="24"/>
      <c r="U40" s="24"/>
      <c r="V40" s="57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</row>
    <row r="41" spans="1:45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8"/>
      <c r="O41" s="24"/>
      <c r="P41" s="35"/>
      <c r="Q41" s="38"/>
      <c r="R41" s="35"/>
      <c r="S41" s="35"/>
      <c r="T41" s="24"/>
      <c r="U41" s="24"/>
      <c r="V41" s="57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</row>
    <row r="42" spans="1:45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8"/>
      <c r="O42" s="24"/>
      <c r="P42" s="35"/>
      <c r="Q42" s="38"/>
      <c r="R42" s="35"/>
      <c r="S42" s="35"/>
      <c r="T42" s="24"/>
      <c r="U42" s="24"/>
      <c r="V42" s="57"/>
      <c r="W42" s="35"/>
      <c r="X42" s="35"/>
      <c r="Y42" s="35"/>
      <c r="Z42" s="35"/>
      <c r="AA42" s="35"/>
      <c r="AB42" s="35"/>
      <c r="AC42" s="35"/>
      <c r="AD42" s="35"/>
      <c r="AE42" s="35"/>
      <c r="AF42" s="39"/>
      <c r="AG42" s="8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5" s="9" customFormat="1" ht="15" customHeight="1" x14ac:dyDescent="0.25">
      <c r="A43" s="23"/>
      <c r="B43" s="35"/>
      <c r="C43" s="8"/>
      <c r="D43" s="8"/>
      <c r="E43" s="35"/>
      <c r="F43" s="35"/>
      <c r="G43" s="35"/>
      <c r="H43" s="35"/>
      <c r="I43" s="35"/>
      <c r="J43" s="35"/>
      <c r="K43" s="35"/>
      <c r="L43" s="35"/>
      <c r="M43" s="104"/>
      <c r="N43" s="35"/>
      <c r="O43" s="24"/>
      <c r="P43" s="35"/>
      <c r="Q43" s="38"/>
      <c r="R43" s="35"/>
      <c r="S43" s="35"/>
      <c r="T43" s="24"/>
      <c r="U43" s="24"/>
      <c r="V43" s="57"/>
      <c r="W43" s="35"/>
      <c r="X43" s="35"/>
      <c r="Y43" s="35"/>
      <c r="Z43" s="35"/>
      <c r="AA43" s="35"/>
      <c r="AB43" s="35"/>
      <c r="AC43" s="35"/>
      <c r="AD43" s="35"/>
      <c r="AE43" s="35"/>
      <c r="AF43" s="39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5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35"/>
      <c r="Q44" s="38"/>
      <c r="R44" s="35"/>
      <c r="S44" s="35"/>
      <c r="T44" s="24"/>
      <c r="U44" s="24"/>
      <c r="V44" s="57"/>
      <c r="W44" s="35"/>
      <c r="X44" s="35"/>
      <c r="Y44" s="35"/>
      <c r="Z44" s="35"/>
      <c r="AA44" s="35"/>
      <c r="AB44" s="35"/>
      <c r="AC44" s="35"/>
      <c r="AD44" s="35"/>
      <c r="AE44" s="35"/>
      <c r="AF44" s="39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5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5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5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5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57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57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57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57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57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57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57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57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57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57"/>
      <c r="AI59" s="35"/>
      <c r="AJ59" s="35"/>
      <c r="AK59" s="35"/>
      <c r="AL59" s="35"/>
      <c r="AM59" s="35"/>
      <c r="AN59" s="35"/>
      <c r="AO59" s="35"/>
      <c r="AP59" s="35"/>
      <c r="AQ59" s="35"/>
      <c r="AR59" s="39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57"/>
      <c r="AI60" s="35"/>
      <c r="AJ60" s="35"/>
      <c r="AK60" s="35"/>
      <c r="AL60" s="35"/>
      <c r="AM60" s="35"/>
      <c r="AN60" s="35"/>
      <c r="AO60" s="35"/>
      <c r="AP60" s="35"/>
      <c r="AQ60" s="35"/>
      <c r="AR60" s="39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57"/>
      <c r="AI61" s="35"/>
      <c r="AJ61" s="35"/>
      <c r="AK61" s="35"/>
      <c r="AL61" s="35"/>
      <c r="AM61" s="35"/>
      <c r="AN61" s="35"/>
      <c r="AO61" s="35"/>
      <c r="AP61" s="35"/>
      <c r="AQ61" s="35"/>
      <c r="AR61" s="39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57"/>
      <c r="AI62" s="35"/>
      <c r="AJ62" s="35"/>
      <c r="AK62" s="35"/>
      <c r="AL62" s="35"/>
      <c r="AM62" s="35"/>
      <c r="AN62" s="35"/>
      <c r="AO62" s="35"/>
      <c r="AP62" s="35"/>
      <c r="AQ62" s="35"/>
      <c r="AR62" s="39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57"/>
      <c r="AI63" s="35"/>
      <c r="AJ63" s="35"/>
      <c r="AK63" s="35"/>
      <c r="AL63" s="35"/>
      <c r="AM63" s="35"/>
      <c r="AN63" s="35"/>
      <c r="AO63" s="35"/>
      <c r="AP63" s="35"/>
      <c r="AQ63" s="35"/>
      <c r="AR63" s="39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57"/>
      <c r="AI64" s="35"/>
      <c r="AJ64" s="35"/>
      <c r="AK64" s="35"/>
      <c r="AL64" s="35"/>
      <c r="AM64" s="35"/>
      <c r="AN64" s="35"/>
      <c r="AO64" s="35"/>
      <c r="AP64" s="35"/>
      <c r="AQ64" s="35"/>
      <c r="AR64" s="39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57"/>
      <c r="AI65" s="35"/>
      <c r="AJ65" s="35"/>
      <c r="AK65" s="35"/>
      <c r="AL65" s="35"/>
      <c r="AM65" s="35"/>
      <c r="AN65" s="35"/>
      <c r="AO65" s="35"/>
      <c r="AP65" s="35"/>
      <c r="AQ65" s="35"/>
      <c r="AR65" s="39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57"/>
      <c r="AI66" s="35"/>
      <c r="AJ66" s="35"/>
      <c r="AK66" s="35"/>
      <c r="AL66" s="35"/>
      <c r="AM66" s="35"/>
      <c r="AN66" s="35"/>
      <c r="AO66" s="35"/>
      <c r="AP66" s="35"/>
      <c r="AQ66" s="35"/>
      <c r="AR66" s="39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57"/>
      <c r="AI67" s="35"/>
      <c r="AJ67" s="35"/>
      <c r="AK67" s="35"/>
      <c r="AL67" s="35"/>
      <c r="AM67" s="35"/>
      <c r="AN67" s="35"/>
      <c r="AO67" s="35"/>
      <c r="AP67" s="35"/>
      <c r="AQ67" s="35"/>
      <c r="AR67" s="39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57"/>
      <c r="AI68" s="35"/>
      <c r="AJ68" s="35"/>
      <c r="AK68" s="35"/>
      <c r="AL68" s="35"/>
      <c r="AM68" s="35"/>
      <c r="AN68" s="35"/>
      <c r="AO68" s="35"/>
      <c r="AP68" s="35"/>
      <c r="AQ68" s="35"/>
      <c r="AR68" s="39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57"/>
      <c r="AI69" s="35"/>
      <c r="AJ69" s="35"/>
      <c r="AK69" s="35"/>
      <c r="AL69" s="35"/>
      <c r="AM69" s="35"/>
      <c r="AN69" s="35"/>
      <c r="AO69" s="35"/>
      <c r="AP69" s="35"/>
      <c r="AQ69" s="35"/>
      <c r="AR69" s="39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57"/>
      <c r="AI70" s="35"/>
      <c r="AJ70" s="35"/>
      <c r="AK70" s="35"/>
      <c r="AL70" s="35"/>
      <c r="AM70" s="35"/>
      <c r="AN70" s="35"/>
      <c r="AO70" s="35"/>
      <c r="AP70" s="35"/>
      <c r="AQ70" s="35"/>
      <c r="AR70" s="39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57"/>
      <c r="AI71" s="35"/>
      <c r="AJ71" s="35"/>
      <c r="AK71" s="35"/>
      <c r="AL71" s="35"/>
      <c r="AM71" s="35"/>
      <c r="AN71" s="35"/>
      <c r="AO71" s="35"/>
      <c r="AP71" s="35"/>
      <c r="AQ71" s="35"/>
      <c r="AR71" s="39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57"/>
      <c r="AI72" s="35"/>
      <c r="AJ72" s="35"/>
      <c r="AK72" s="35"/>
      <c r="AL72" s="35"/>
      <c r="AM72" s="35"/>
      <c r="AN72" s="35"/>
      <c r="AO72" s="35"/>
      <c r="AP72" s="35"/>
      <c r="AQ72" s="35"/>
      <c r="AR72" s="39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57"/>
      <c r="AI73" s="35"/>
      <c r="AJ73" s="35"/>
      <c r="AK73" s="35"/>
      <c r="AL73" s="35"/>
      <c r="AM73" s="35"/>
      <c r="AN73" s="35"/>
      <c r="AO73" s="35"/>
      <c r="AP73" s="35"/>
      <c r="AQ73" s="35"/>
      <c r="AR73" s="39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57"/>
      <c r="AI74" s="35"/>
      <c r="AJ74" s="35"/>
      <c r="AK74" s="35"/>
      <c r="AL74" s="35"/>
      <c r="AM74" s="35"/>
      <c r="AN74" s="35"/>
      <c r="AO74" s="35"/>
      <c r="AP74" s="35"/>
      <c r="AQ74" s="35"/>
      <c r="AR74" s="39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57"/>
      <c r="AI75" s="35"/>
      <c r="AJ75" s="35"/>
      <c r="AK75" s="35"/>
      <c r="AL75" s="35"/>
      <c r="AM75" s="35"/>
      <c r="AN75" s="35"/>
      <c r="AO75" s="35"/>
      <c r="AP75" s="35"/>
      <c r="AQ75" s="35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57"/>
      <c r="AI76" s="35"/>
      <c r="AJ76" s="35"/>
      <c r="AK76" s="35"/>
      <c r="AL76" s="35"/>
      <c r="AM76" s="35"/>
      <c r="AN76" s="35"/>
      <c r="AO76" s="35"/>
      <c r="AP76" s="35"/>
      <c r="AQ76" s="35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57"/>
      <c r="AI77" s="35"/>
      <c r="AJ77" s="35"/>
      <c r="AK77" s="35"/>
      <c r="AL77" s="35"/>
      <c r="AM77" s="35"/>
      <c r="AN77" s="35"/>
      <c r="AO77" s="35"/>
      <c r="AP77" s="35"/>
      <c r="AQ77" s="35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57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57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57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57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57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4"/>
      <c r="AH83" s="57"/>
      <c r="AI83" s="35"/>
      <c r="AJ83" s="35"/>
      <c r="AK83" s="35"/>
      <c r="AL83" s="35"/>
      <c r="AM83" s="35"/>
      <c r="AN83" s="35"/>
      <c r="AO83" s="35"/>
      <c r="AP83" s="35"/>
      <c r="AQ83" s="35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24"/>
      <c r="AH84" s="57"/>
      <c r="AI84" s="35"/>
      <c r="AJ84" s="35"/>
      <c r="AK84" s="35"/>
      <c r="AL84" s="35"/>
      <c r="AM84" s="35"/>
      <c r="AN84" s="35"/>
      <c r="AO84" s="35"/>
      <c r="AP84" s="35"/>
      <c r="AQ84" s="35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24"/>
      <c r="AH85" s="57"/>
      <c r="AI85" s="35"/>
      <c r="AJ85" s="35"/>
      <c r="AK85" s="35"/>
      <c r="AL85" s="35"/>
      <c r="AM85" s="35"/>
      <c r="AN85" s="35"/>
      <c r="AO85" s="35"/>
      <c r="AP85" s="35"/>
      <c r="AQ85" s="35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24"/>
      <c r="AH86" s="57"/>
      <c r="AI86" s="35"/>
      <c r="AJ86" s="35"/>
      <c r="AK86" s="35"/>
      <c r="AL86" s="35"/>
      <c r="AM86" s="35"/>
      <c r="AN86" s="35"/>
      <c r="AO86" s="35"/>
      <c r="AP86" s="35"/>
      <c r="AQ86" s="35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24"/>
      <c r="AH87" s="57"/>
      <c r="AI87" s="35"/>
      <c r="AJ87" s="35"/>
      <c r="AK87" s="35"/>
      <c r="AL87" s="35"/>
      <c r="AM87" s="35"/>
      <c r="AN87" s="35"/>
      <c r="AO87" s="35"/>
      <c r="AP87" s="35"/>
      <c r="AQ87" s="35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24"/>
      <c r="AH88" s="57"/>
      <c r="AI88" s="35"/>
      <c r="AJ88" s="35"/>
      <c r="AK88" s="35"/>
      <c r="AL88" s="35"/>
      <c r="AM88" s="35"/>
      <c r="AN88" s="35"/>
      <c r="AO88" s="35"/>
      <c r="AP88" s="35"/>
      <c r="AQ88" s="35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24"/>
      <c r="AH89" s="57"/>
      <c r="AI89" s="35"/>
      <c r="AJ89" s="35"/>
      <c r="AK89" s="35"/>
      <c r="AL89" s="35"/>
      <c r="AM89" s="35"/>
      <c r="AN89" s="35"/>
      <c r="AO89" s="35"/>
      <c r="AP89" s="35"/>
      <c r="AQ89" s="35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24"/>
      <c r="AH90" s="57"/>
      <c r="AI90" s="35"/>
      <c r="AJ90" s="35"/>
      <c r="AK90" s="35"/>
      <c r="AL90" s="35"/>
      <c r="AM90" s="35"/>
      <c r="AN90" s="35"/>
      <c r="AO90" s="35"/>
      <c r="AP90" s="35"/>
      <c r="AQ90" s="35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24"/>
      <c r="AH91" s="57"/>
      <c r="AI91" s="35"/>
      <c r="AJ91" s="35"/>
      <c r="AK91" s="35"/>
      <c r="AL91" s="35"/>
      <c r="AM91" s="35"/>
      <c r="AN91" s="35"/>
      <c r="AO91" s="35"/>
      <c r="AP91" s="35"/>
      <c r="AQ91" s="35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24"/>
      <c r="AH92" s="57"/>
      <c r="AI92" s="35"/>
      <c r="AJ92" s="35"/>
      <c r="AK92" s="35"/>
      <c r="AL92" s="35"/>
      <c r="AM92" s="35"/>
      <c r="AN92" s="35"/>
      <c r="AO92" s="35"/>
      <c r="AP92" s="35"/>
      <c r="AQ92" s="35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24"/>
      <c r="AH93" s="57"/>
      <c r="AI93" s="35"/>
      <c r="AJ93" s="35"/>
      <c r="AK93" s="35"/>
      <c r="AL93" s="35"/>
      <c r="AM93" s="35"/>
      <c r="AN93" s="35"/>
      <c r="AO93" s="35"/>
      <c r="AP93" s="35"/>
      <c r="AQ93" s="35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24"/>
      <c r="AH94" s="57"/>
      <c r="AI94" s="35"/>
      <c r="AJ94" s="35"/>
      <c r="AK94" s="35"/>
      <c r="AL94" s="35"/>
      <c r="AM94" s="35"/>
      <c r="AN94" s="35"/>
      <c r="AO94" s="35"/>
      <c r="AP94" s="35"/>
      <c r="AQ94" s="35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24"/>
      <c r="AH95" s="57"/>
      <c r="AI95" s="35"/>
      <c r="AJ95" s="35"/>
      <c r="AK95" s="35"/>
      <c r="AL95" s="35"/>
      <c r="AM95" s="35"/>
      <c r="AN95" s="35"/>
      <c r="AO95" s="35"/>
      <c r="AP95" s="35"/>
      <c r="AQ95" s="35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24"/>
      <c r="AH96" s="57"/>
      <c r="AI96" s="35"/>
      <c r="AJ96" s="35"/>
      <c r="AK96" s="35"/>
      <c r="AL96" s="35"/>
      <c r="AM96" s="35"/>
      <c r="AN96" s="35"/>
      <c r="AO96" s="35"/>
      <c r="AP96" s="35"/>
      <c r="AQ96" s="35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7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7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7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7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7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7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ht="15" customHeight="1" x14ac:dyDescent="0.25">
      <c r="AG190" s="24"/>
      <c r="AH190" s="57"/>
      <c r="AI190" s="35"/>
      <c r="AJ190" s="35"/>
    </row>
    <row r="191" spans="1:44" ht="15" customHeight="1" x14ac:dyDescent="0.25">
      <c r="AG191" s="24"/>
      <c r="AH191" s="57"/>
      <c r="AI191" s="35"/>
      <c r="AJ191" s="35"/>
    </row>
    <row r="192" spans="1:44" ht="15" customHeight="1" x14ac:dyDescent="0.25">
      <c r="AG192" s="24"/>
      <c r="AH192" s="57"/>
      <c r="AI192" s="35"/>
      <c r="AJ192" s="35"/>
    </row>
    <row r="193" spans="33:36" ht="15" customHeight="1" x14ac:dyDescent="0.25">
      <c r="AG193" s="24"/>
      <c r="AH193" s="57"/>
      <c r="AI193" s="35"/>
      <c r="AJ193" s="35"/>
    </row>
    <row r="194" spans="33:36" ht="15" customHeight="1" x14ac:dyDescent="0.25">
      <c r="AG194" s="24"/>
      <c r="AH194" s="57"/>
      <c r="AI194" s="35"/>
      <c r="AJ194" s="35"/>
    </row>
    <row r="195" spans="33:36" ht="15" customHeight="1" x14ac:dyDescent="0.25">
      <c r="AG195" s="24"/>
      <c r="AH195" s="57"/>
      <c r="AI195" s="35"/>
      <c r="AJ195" s="35"/>
    </row>
    <row r="196" spans="33:36" ht="15" customHeight="1" x14ac:dyDescent="0.25">
      <c r="AG196" s="24"/>
      <c r="AH196" s="57"/>
      <c r="AI196" s="35"/>
      <c r="AJ196" s="35"/>
    </row>
  </sheetData>
  <sortState ref="AG34:AH35">
    <sortCondition descending="1" ref="AG3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6" t="s">
        <v>75</v>
      </c>
      <c r="C1" s="6"/>
      <c r="D1" s="81"/>
      <c r="E1" s="91" t="s">
        <v>76</v>
      </c>
      <c r="F1" s="154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54"/>
      <c r="AB1" s="154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56" t="s">
        <v>126</v>
      </c>
      <c r="C2" s="62"/>
      <c r="D2" s="125"/>
      <c r="E2" s="13" t="s">
        <v>12</v>
      </c>
      <c r="F2" s="14"/>
      <c r="G2" s="14"/>
      <c r="H2" s="14"/>
      <c r="I2" s="20"/>
      <c r="J2" s="15"/>
      <c r="K2" s="82"/>
      <c r="L2" s="22" t="s">
        <v>149</v>
      </c>
      <c r="M2" s="14"/>
      <c r="N2" s="14"/>
      <c r="O2" s="21"/>
      <c r="P2" s="19"/>
      <c r="Q2" s="22" t="s">
        <v>150</v>
      </c>
      <c r="R2" s="14"/>
      <c r="S2" s="14"/>
      <c r="T2" s="14"/>
      <c r="U2" s="20"/>
      <c r="V2" s="21"/>
      <c r="W2" s="19"/>
      <c r="X2" s="116" t="s">
        <v>151</v>
      </c>
      <c r="Y2" s="117"/>
      <c r="Z2" s="157"/>
      <c r="AA2" s="13" t="s">
        <v>12</v>
      </c>
      <c r="AB2" s="14"/>
      <c r="AC2" s="14"/>
      <c r="AD2" s="14"/>
      <c r="AE2" s="20"/>
      <c r="AF2" s="15"/>
      <c r="AG2" s="82"/>
      <c r="AH2" s="22" t="s">
        <v>152</v>
      </c>
      <c r="AI2" s="14"/>
      <c r="AJ2" s="14"/>
      <c r="AK2" s="21"/>
      <c r="AL2" s="19"/>
      <c r="AM2" s="22" t="s">
        <v>150</v>
      </c>
      <c r="AN2" s="14"/>
      <c r="AO2" s="14"/>
      <c r="AP2" s="14"/>
      <c r="AQ2" s="20"/>
      <c r="AR2" s="21"/>
      <c r="AS2" s="147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7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7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7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158"/>
      <c r="W4" s="30"/>
      <c r="X4" s="25">
        <v>1992</v>
      </c>
      <c r="Y4" s="25" t="s">
        <v>85</v>
      </c>
      <c r="Z4" s="113" t="s">
        <v>78</v>
      </c>
      <c r="AA4" s="25">
        <v>21</v>
      </c>
      <c r="AB4" s="25">
        <v>4</v>
      </c>
      <c r="AC4" s="25">
        <v>12</v>
      </c>
      <c r="AD4" s="25">
        <v>11</v>
      </c>
      <c r="AE4" s="25"/>
      <c r="AF4" s="32"/>
      <c r="AG4" s="24"/>
      <c r="AH4" s="16"/>
      <c r="AI4" s="16"/>
      <c r="AJ4" s="16"/>
      <c r="AK4" s="18"/>
      <c r="AL4" s="24"/>
      <c r="AM4" s="25"/>
      <c r="AN4" s="25"/>
      <c r="AO4" s="25"/>
      <c r="AP4" s="25"/>
      <c r="AQ4" s="25"/>
      <c r="AR4" s="159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66"/>
      <c r="M5" s="18"/>
      <c r="N5" s="18"/>
      <c r="O5" s="18"/>
      <c r="P5" s="24"/>
      <c r="Q5" s="25"/>
      <c r="R5" s="25"/>
      <c r="S5" s="27"/>
      <c r="T5" s="25"/>
      <c r="U5" s="25"/>
      <c r="V5" s="158"/>
      <c r="W5" s="30"/>
      <c r="X5" s="25"/>
      <c r="Y5" s="29"/>
      <c r="Z5" s="113"/>
      <c r="AA5" s="25"/>
      <c r="AB5" s="25"/>
      <c r="AC5" s="25"/>
      <c r="AD5" s="27"/>
      <c r="AE5" s="25"/>
      <c r="AF5" s="32"/>
      <c r="AG5" s="24"/>
      <c r="AH5" s="16"/>
      <c r="AI5" s="16"/>
      <c r="AJ5" s="16"/>
      <c r="AK5" s="18"/>
      <c r="AL5" s="24"/>
      <c r="AM5" s="25"/>
      <c r="AN5" s="25"/>
      <c r="AO5" s="25"/>
      <c r="AP5" s="25"/>
      <c r="AQ5" s="25"/>
      <c r="AR5" s="159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1997</v>
      </c>
      <c r="C6" s="29" t="s">
        <v>69</v>
      </c>
      <c r="D6" s="26" t="s">
        <v>80</v>
      </c>
      <c r="E6" s="25">
        <v>17</v>
      </c>
      <c r="F6" s="25">
        <v>0</v>
      </c>
      <c r="G6" s="25">
        <v>19</v>
      </c>
      <c r="H6" s="27">
        <v>5</v>
      </c>
      <c r="I6" s="25">
        <v>64</v>
      </c>
      <c r="J6" s="28"/>
      <c r="K6" s="30"/>
      <c r="L6" s="66"/>
      <c r="M6" s="18"/>
      <c r="N6" s="18"/>
      <c r="O6" s="18"/>
      <c r="P6" s="24"/>
      <c r="Q6" s="25"/>
      <c r="R6" s="25"/>
      <c r="S6" s="27"/>
      <c r="T6" s="25"/>
      <c r="U6" s="25"/>
      <c r="V6" s="158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9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66"/>
      <c r="M7" s="18"/>
      <c r="N7" s="18"/>
      <c r="O7" s="18"/>
      <c r="P7" s="24"/>
      <c r="Q7" s="25"/>
      <c r="R7" s="25"/>
      <c r="S7" s="27"/>
      <c r="T7" s="25"/>
      <c r="U7" s="25"/>
      <c r="V7" s="158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9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1999</v>
      </c>
      <c r="C8" s="29" t="s">
        <v>65</v>
      </c>
      <c r="D8" s="26" t="s">
        <v>83</v>
      </c>
      <c r="E8" s="25"/>
      <c r="F8" s="25"/>
      <c r="G8" s="25"/>
      <c r="H8" s="27"/>
      <c r="I8" s="25"/>
      <c r="J8" s="28"/>
      <c r="K8" s="30"/>
      <c r="L8" s="66"/>
      <c r="M8" s="18"/>
      <c r="N8" s="18"/>
      <c r="O8" s="18"/>
      <c r="P8" s="24"/>
      <c r="Q8" s="25">
        <v>4</v>
      </c>
      <c r="R8" s="25">
        <v>0</v>
      </c>
      <c r="S8" s="27">
        <v>5</v>
      </c>
      <c r="T8" s="25">
        <v>0</v>
      </c>
      <c r="U8" s="25">
        <v>24</v>
      </c>
      <c r="V8" s="158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59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2000</v>
      </c>
      <c r="C9" s="29" t="s">
        <v>63</v>
      </c>
      <c r="D9" s="26" t="s">
        <v>84</v>
      </c>
      <c r="E9" s="25">
        <v>26</v>
      </c>
      <c r="F9" s="25">
        <v>1</v>
      </c>
      <c r="G9" s="25">
        <v>31</v>
      </c>
      <c r="H9" s="27">
        <v>28</v>
      </c>
      <c r="I9" s="25">
        <v>156</v>
      </c>
      <c r="J9" s="28">
        <v>0.65271966527196656</v>
      </c>
      <c r="K9" s="30">
        <v>239</v>
      </c>
      <c r="L9" s="66"/>
      <c r="M9" s="18"/>
      <c r="N9" s="18" t="s">
        <v>85</v>
      </c>
      <c r="O9" s="18" t="s">
        <v>64</v>
      </c>
      <c r="P9" s="24"/>
      <c r="Q9" s="25"/>
      <c r="R9" s="25"/>
      <c r="S9" s="27"/>
      <c r="T9" s="25"/>
      <c r="U9" s="25"/>
      <c r="V9" s="158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59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2001</v>
      </c>
      <c r="C10" s="29" t="s">
        <v>67</v>
      </c>
      <c r="D10" s="26" t="s">
        <v>84</v>
      </c>
      <c r="E10" s="25">
        <v>26</v>
      </c>
      <c r="F10" s="25">
        <v>1</v>
      </c>
      <c r="G10" s="25">
        <v>13</v>
      </c>
      <c r="H10" s="27">
        <v>36</v>
      </c>
      <c r="I10" s="25">
        <v>164</v>
      </c>
      <c r="J10" s="28">
        <v>0.70386266094420602</v>
      </c>
      <c r="K10" s="30">
        <v>233</v>
      </c>
      <c r="L10" s="66"/>
      <c r="M10" s="18" t="s">
        <v>157</v>
      </c>
      <c r="N10" s="18"/>
      <c r="O10" s="25" t="s">
        <v>61</v>
      </c>
      <c r="P10" s="24"/>
      <c r="Q10" s="25"/>
      <c r="R10" s="25"/>
      <c r="S10" s="27"/>
      <c r="T10" s="25"/>
      <c r="U10" s="25"/>
      <c r="V10" s="158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59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>
        <v>2002</v>
      </c>
      <c r="C11" s="29" t="s">
        <v>61</v>
      </c>
      <c r="D11" s="26" t="s">
        <v>84</v>
      </c>
      <c r="E11" s="25">
        <v>15</v>
      </c>
      <c r="F11" s="25">
        <v>0</v>
      </c>
      <c r="G11" s="25">
        <v>3</v>
      </c>
      <c r="H11" s="27">
        <v>22</v>
      </c>
      <c r="I11" s="25">
        <v>92</v>
      </c>
      <c r="J11" s="28">
        <v>0.72440944881889768</v>
      </c>
      <c r="K11" s="30">
        <v>127</v>
      </c>
      <c r="L11" s="66"/>
      <c r="M11" s="18"/>
      <c r="N11" s="18"/>
      <c r="O11" s="18"/>
      <c r="P11" s="24"/>
      <c r="Q11" s="25">
        <v>2</v>
      </c>
      <c r="R11" s="25">
        <v>0</v>
      </c>
      <c r="S11" s="27">
        <v>0</v>
      </c>
      <c r="T11" s="25">
        <v>2</v>
      </c>
      <c r="U11" s="25">
        <v>8</v>
      </c>
      <c r="V11" s="158">
        <v>0.5</v>
      </c>
      <c r="W11" s="30">
        <v>16</v>
      </c>
      <c r="X11" s="25"/>
      <c r="Y11" s="29"/>
      <c r="Z11" s="26"/>
      <c r="AA11" s="25"/>
      <c r="AB11" s="25"/>
      <c r="AC11" s="25"/>
      <c r="AD11" s="27"/>
      <c r="AE11" s="25"/>
      <c r="AF11" s="28"/>
      <c r="AG11" s="30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59"/>
      <c r="AS11" s="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/>
      <c r="C12" s="29"/>
      <c r="D12" s="26"/>
      <c r="E12" s="25"/>
      <c r="F12" s="25"/>
      <c r="G12" s="25"/>
      <c r="H12" s="27"/>
      <c r="I12" s="25"/>
      <c r="J12" s="28"/>
      <c r="K12" s="30"/>
      <c r="L12" s="66"/>
      <c r="M12" s="18"/>
      <c r="N12" s="18"/>
      <c r="O12" s="18"/>
      <c r="P12" s="24"/>
      <c r="Q12" s="25"/>
      <c r="R12" s="25"/>
      <c r="S12" s="27"/>
      <c r="T12" s="25"/>
      <c r="U12" s="25"/>
      <c r="V12" s="158"/>
      <c r="W12" s="30"/>
      <c r="X12" s="25"/>
      <c r="Y12" s="29"/>
      <c r="Z12" s="26"/>
      <c r="AA12" s="25"/>
      <c r="AB12" s="25"/>
      <c r="AC12" s="25"/>
      <c r="AD12" s="27"/>
      <c r="AE12" s="25"/>
      <c r="AF12" s="28"/>
      <c r="AG12" s="30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59"/>
      <c r="AS12" s="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>
        <v>2004</v>
      </c>
      <c r="C13" s="29" t="s">
        <v>62</v>
      </c>
      <c r="D13" s="26" t="s">
        <v>84</v>
      </c>
      <c r="E13" s="25">
        <v>21</v>
      </c>
      <c r="F13" s="25">
        <v>1</v>
      </c>
      <c r="G13" s="25">
        <v>26</v>
      </c>
      <c r="H13" s="27">
        <v>22</v>
      </c>
      <c r="I13" s="25">
        <v>135</v>
      </c>
      <c r="J13" s="28">
        <v>0.75418994413407825</v>
      </c>
      <c r="K13" s="30">
        <v>179</v>
      </c>
      <c r="L13" s="66"/>
      <c r="M13" s="18"/>
      <c r="N13" s="18" t="s">
        <v>67</v>
      </c>
      <c r="O13" s="25" t="s">
        <v>61</v>
      </c>
      <c r="P13" s="24"/>
      <c r="Q13" s="25"/>
      <c r="R13" s="25"/>
      <c r="S13" s="27"/>
      <c r="T13" s="25"/>
      <c r="U13" s="25"/>
      <c r="V13" s="158"/>
      <c r="W13" s="30"/>
      <c r="X13" s="25"/>
      <c r="Y13" s="29"/>
      <c r="Z13" s="26"/>
      <c r="AA13" s="25"/>
      <c r="AB13" s="25"/>
      <c r="AC13" s="25"/>
      <c r="AD13" s="27"/>
      <c r="AE13" s="25"/>
      <c r="AF13" s="28"/>
      <c r="AG13" s="30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59"/>
      <c r="AS13" s="1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/>
      <c r="C14" s="29"/>
      <c r="D14" s="26"/>
      <c r="E14" s="25"/>
      <c r="F14" s="25"/>
      <c r="G14" s="25"/>
      <c r="H14" s="27"/>
      <c r="I14" s="25"/>
      <c r="J14" s="28"/>
      <c r="K14" s="30"/>
      <c r="L14" s="66"/>
      <c r="M14" s="18"/>
      <c r="N14" s="18"/>
      <c r="O14" s="18"/>
      <c r="P14" s="24"/>
      <c r="Q14" s="25"/>
      <c r="R14" s="25"/>
      <c r="S14" s="27"/>
      <c r="T14" s="25"/>
      <c r="U14" s="25"/>
      <c r="V14" s="158"/>
      <c r="W14" s="30"/>
      <c r="X14" s="25"/>
      <c r="Y14" s="29"/>
      <c r="Z14" s="26"/>
      <c r="AA14" s="25"/>
      <c r="AB14" s="25"/>
      <c r="AC14" s="25"/>
      <c r="AD14" s="27"/>
      <c r="AE14" s="25"/>
      <c r="AF14" s="28"/>
      <c r="AG14" s="30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59"/>
      <c r="AS14" s="1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25"/>
      <c r="C15" s="29"/>
      <c r="D15" s="26"/>
      <c r="E15" s="25"/>
      <c r="F15" s="25"/>
      <c r="G15" s="25"/>
      <c r="H15" s="27"/>
      <c r="I15" s="25"/>
      <c r="J15" s="28"/>
      <c r="K15" s="30"/>
      <c r="L15" s="66"/>
      <c r="M15" s="18"/>
      <c r="N15" s="18"/>
      <c r="O15" s="18"/>
      <c r="P15" s="24"/>
      <c r="Q15" s="25"/>
      <c r="R15" s="25"/>
      <c r="S15" s="27"/>
      <c r="T15" s="25"/>
      <c r="U15" s="25"/>
      <c r="V15" s="158"/>
      <c r="W15" s="30"/>
      <c r="X15" s="25">
        <v>2009</v>
      </c>
      <c r="Y15" s="25" t="s">
        <v>64</v>
      </c>
      <c r="Z15" s="26" t="s">
        <v>86</v>
      </c>
      <c r="AA15" s="25">
        <v>7</v>
      </c>
      <c r="AB15" s="25">
        <v>0</v>
      </c>
      <c r="AC15" s="25">
        <v>21</v>
      </c>
      <c r="AD15" s="25">
        <v>4</v>
      </c>
      <c r="AE15" s="25">
        <v>37</v>
      </c>
      <c r="AF15" s="32">
        <v>0.64910000000000001</v>
      </c>
      <c r="AG15" s="24">
        <v>57</v>
      </c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59"/>
      <c r="AS15" s="1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25"/>
      <c r="C16" s="29"/>
      <c r="D16" s="26"/>
      <c r="E16" s="25"/>
      <c r="F16" s="25"/>
      <c r="G16" s="25"/>
      <c r="H16" s="27"/>
      <c r="I16" s="25"/>
      <c r="J16" s="28"/>
      <c r="K16" s="30"/>
      <c r="L16" s="66"/>
      <c r="M16" s="18"/>
      <c r="N16" s="18"/>
      <c r="O16" s="18"/>
      <c r="P16" s="24"/>
      <c r="Q16" s="25"/>
      <c r="R16" s="25"/>
      <c r="S16" s="27"/>
      <c r="T16" s="25"/>
      <c r="U16" s="25"/>
      <c r="V16" s="158"/>
      <c r="W16" s="30"/>
      <c r="X16" s="25">
        <v>2010</v>
      </c>
      <c r="Y16" s="25" t="s">
        <v>81</v>
      </c>
      <c r="Z16" s="26" t="s">
        <v>86</v>
      </c>
      <c r="AA16" s="25">
        <v>8</v>
      </c>
      <c r="AB16" s="25">
        <v>3</v>
      </c>
      <c r="AC16" s="25">
        <v>36</v>
      </c>
      <c r="AD16" s="25">
        <v>8</v>
      </c>
      <c r="AE16" s="25">
        <v>58</v>
      </c>
      <c r="AF16" s="32">
        <v>0.64439999999999997</v>
      </c>
      <c r="AG16" s="24">
        <v>90</v>
      </c>
      <c r="AH16" s="25" t="s">
        <v>61</v>
      </c>
      <c r="AI16" s="18"/>
      <c r="AJ16" s="18" t="s">
        <v>85</v>
      </c>
      <c r="AK16" s="18"/>
      <c r="AL16" s="24"/>
      <c r="AM16" s="25">
        <v>2</v>
      </c>
      <c r="AN16" s="25">
        <v>0</v>
      </c>
      <c r="AO16" s="25">
        <v>5</v>
      </c>
      <c r="AP16" s="25">
        <v>2</v>
      </c>
      <c r="AQ16" s="25">
        <v>7</v>
      </c>
      <c r="AR16" s="159">
        <v>0.4375</v>
      </c>
      <c r="AS16" s="1">
        <v>16</v>
      </c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25"/>
      <c r="C17" s="29"/>
      <c r="D17" s="26"/>
      <c r="E17" s="25"/>
      <c r="F17" s="25"/>
      <c r="G17" s="25"/>
      <c r="H17" s="27"/>
      <c r="I17" s="25"/>
      <c r="J17" s="28"/>
      <c r="K17" s="30"/>
      <c r="L17" s="66"/>
      <c r="M17" s="18"/>
      <c r="N17" s="18"/>
      <c r="O17" s="18"/>
      <c r="P17" s="24"/>
      <c r="Q17" s="25"/>
      <c r="R17" s="25"/>
      <c r="S17" s="27"/>
      <c r="T17" s="25"/>
      <c r="U17" s="25"/>
      <c r="V17" s="158"/>
      <c r="W17" s="30"/>
      <c r="X17" s="25">
        <v>2011</v>
      </c>
      <c r="Y17" s="25" t="s">
        <v>61</v>
      </c>
      <c r="Z17" s="26" t="s">
        <v>86</v>
      </c>
      <c r="AA17" s="25">
        <v>2</v>
      </c>
      <c r="AB17" s="25">
        <v>0</v>
      </c>
      <c r="AC17" s="25">
        <v>3</v>
      </c>
      <c r="AD17" s="25">
        <v>2</v>
      </c>
      <c r="AE17" s="25">
        <v>14</v>
      </c>
      <c r="AF17" s="32">
        <v>0.73680000000000001</v>
      </c>
      <c r="AG17" s="24">
        <v>19</v>
      </c>
      <c r="AH17" s="18"/>
      <c r="AI17" s="18"/>
      <c r="AJ17" s="18"/>
      <c r="AK17" s="18"/>
      <c r="AL17" s="24"/>
      <c r="AM17" s="25"/>
      <c r="AN17" s="25"/>
      <c r="AO17" s="25"/>
      <c r="AP17" s="25"/>
      <c r="AQ17" s="25"/>
      <c r="AR17" s="159"/>
      <c r="AS17" s="1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25"/>
      <c r="C18" s="29"/>
      <c r="D18" s="26"/>
      <c r="E18" s="25"/>
      <c r="F18" s="25"/>
      <c r="G18" s="25"/>
      <c r="H18" s="27"/>
      <c r="I18" s="25"/>
      <c r="J18" s="28"/>
      <c r="K18" s="30"/>
      <c r="L18" s="66"/>
      <c r="M18" s="18"/>
      <c r="N18" s="18"/>
      <c r="O18" s="18"/>
      <c r="P18" s="24"/>
      <c r="Q18" s="25"/>
      <c r="R18" s="25"/>
      <c r="S18" s="27"/>
      <c r="T18" s="25"/>
      <c r="U18" s="25"/>
      <c r="V18" s="158"/>
      <c r="W18" s="30"/>
      <c r="X18" s="25">
        <v>2012</v>
      </c>
      <c r="Y18" s="25" t="s">
        <v>64</v>
      </c>
      <c r="Z18" s="26" t="s">
        <v>86</v>
      </c>
      <c r="AA18" s="25">
        <v>5</v>
      </c>
      <c r="AB18" s="25">
        <v>1</v>
      </c>
      <c r="AC18" s="25">
        <v>19</v>
      </c>
      <c r="AD18" s="25">
        <v>5</v>
      </c>
      <c r="AE18" s="25">
        <v>38</v>
      </c>
      <c r="AF18" s="32">
        <v>0.745</v>
      </c>
      <c r="AG18" s="24">
        <v>51</v>
      </c>
      <c r="AH18" s="18"/>
      <c r="AI18" s="18"/>
      <c r="AJ18" s="18"/>
      <c r="AK18" s="18"/>
      <c r="AL18" s="24"/>
      <c r="AM18" s="25"/>
      <c r="AN18" s="25"/>
      <c r="AO18" s="25"/>
      <c r="AP18" s="25"/>
      <c r="AQ18" s="25"/>
      <c r="AR18" s="159"/>
      <c r="AS18" s="1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132" t="s">
        <v>153</v>
      </c>
      <c r="C19" s="136"/>
      <c r="D19" s="135"/>
      <c r="E19" s="134">
        <f>SUM(E4:E18)</f>
        <v>105</v>
      </c>
      <c r="F19" s="134">
        <f>SUM(F4:F18)</f>
        <v>3</v>
      </c>
      <c r="G19" s="134">
        <f>SUM(G4:G18)</f>
        <v>92</v>
      </c>
      <c r="H19" s="134">
        <f>SUM(H4:H18)</f>
        <v>113</v>
      </c>
      <c r="I19" s="134">
        <f>SUM(I4:I18)</f>
        <v>611</v>
      </c>
      <c r="J19" s="160">
        <v>0</v>
      </c>
      <c r="K19" s="82">
        <f>SUM(K4:K18)</f>
        <v>778</v>
      </c>
      <c r="L19" s="22"/>
      <c r="M19" s="20"/>
      <c r="N19" s="70"/>
      <c r="O19" s="71"/>
      <c r="P19" s="24"/>
      <c r="Q19" s="134">
        <f>SUM(Q4:Q18)</f>
        <v>6</v>
      </c>
      <c r="R19" s="134">
        <f>SUM(R4:R18)</f>
        <v>0</v>
      </c>
      <c r="S19" s="134">
        <f>SUM(S4:S18)</f>
        <v>5</v>
      </c>
      <c r="T19" s="134">
        <f>SUM(T4:T18)</f>
        <v>2</v>
      </c>
      <c r="U19" s="134">
        <f>SUM(U4:U18)</f>
        <v>32</v>
      </c>
      <c r="V19" s="33">
        <v>0</v>
      </c>
      <c r="W19" s="82">
        <f>SUM(W4:W18)</f>
        <v>16</v>
      </c>
      <c r="X19" s="16" t="s">
        <v>153</v>
      </c>
      <c r="Y19" s="17"/>
      <c r="Z19" s="15"/>
      <c r="AA19" s="134">
        <f>SUM(AA4:AA18)</f>
        <v>43</v>
      </c>
      <c r="AB19" s="134">
        <f>SUM(AB4:AB18)</f>
        <v>8</v>
      </c>
      <c r="AC19" s="134">
        <f>SUM(AC4:AC18)</f>
        <v>91</v>
      </c>
      <c r="AD19" s="134">
        <f>SUM(AD4:AD18)</f>
        <v>30</v>
      </c>
      <c r="AE19" s="134">
        <f>SUM(AE4:AE18)</f>
        <v>147</v>
      </c>
      <c r="AF19" s="160">
        <f>PRODUCT(AE19/AG19)</f>
        <v>0.67741935483870963</v>
      </c>
      <c r="AG19" s="82">
        <f>SUM(AG4:AG18)</f>
        <v>217</v>
      </c>
      <c r="AH19" s="22"/>
      <c r="AI19" s="20"/>
      <c r="AJ19" s="70"/>
      <c r="AK19" s="71"/>
      <c r="AL19" s="24"/>
      <c r="AM19" s="134">
        <f>SUM(AM4:AM18)</f>
        <v>2</v>
      </c>
      <c r="AN19" s="134">
        <f>SUM(AN4:AN18)</f>
        <v>0</v>
      </c>
      <c r="AO19" s="134">
        <f>SUM(AO4:AO18)</f>
        <v>5</v>
      </c>
      <c r="AP19" s="134">
        <f>SUM(AP4:AP18)</f>
        <v>2</v>
      </c>
      <c r="AQ19" s="134">
        <f>SUM(AQ4:AQ18)</f>
        <v>7</v>
      </c>
      <c r="AR19" s="160">
        <f>PRODUCT(AQ19/AS19)</f>
        <v>0.4375</v>
      </c>
      <c r="AS19" s="147">
        <f>SUM(AS4:AS18)</f>
        <v>16</v>
      </c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6"/>
      <c r="K20" s="30"/>
      <c r="L20" s="24"/>
      <c r="M20" s="24"/>
      <c r="N20" s="24"/>
      <c r="O20" s="24"/>
      <c r="P20" s="35"/>
      <c r="Q20" s="35"/>
      <c r="R20" s="38"/>
      <c r="S20" s="35"/>
      <c r="T20" s="35"/>
      <c r="U20" s="24"/>
      <c r="V20" s="24"/>
      <c r="W20" s="30"/>
      <c r="X20" s="35"/>
      <c r="Y20" s="35"/>
      <c r="Z20" s="35"/>
      <c r="AA20" s="35"/>
      <c r="AB20" s="35"/>
      <c r="AC20" s="35"/>
      <c r="AD20" s="35"/>
      <c r="AE20" s="35"/>
      <c r="AF20" s="36"/>
      <c r="AG20" s="30"/>
      <c r="AH20" s="24"/>
      <c r="AI20" s="24"/>
      <c r="AJ20" s="24"/>
      <c r="AK20" s="24"/>
      <c r="AL20" s="35"/>
      <c r="AM20" s="35"/>
      <c r="AN20" s="38"/>
      <c r="AO20" s="35"/>
      <c r="AP20" s="35"/>
      <c r="AQ20" s="24"/>
      <c r="AR20" s="24"/>
      <c r="AS20" s="30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161" t="s">
        <v>154</v>
      </c>
      <c r="C21" s="162"/>
      <c r="D21" s="163"/>
      <c r="E21" s="15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18" t="s">
        <v>21</v>
      </c>
      <c r="K21" s="24"/>
      <c r="L21" s="18" t="s">
        <v>26</v>
      </c>
      <c r="M21" s="18" t="s">
        <v>27</v>
      </c>
      <c r="N21" s="18" t="s">
        <v>155</v>
      </c>
      <c r="O21" s="18" t="s">
        <v>156</v>
      </c>
      <c r="Q21" s="38"/>
      <c r="R21" s="38" t="s">
        <v>59</v>
      </c>
      <c r="S21" s="38"/>
      <c r="T21" s="58" t="s">
        <v>88</v>
      </c>
      <c r="U21" s="24"/>
      <c r="V21" s="30"/>
      <c r="W21" s="30"/>
      <c r="X21" s="164"/>
      <c r="Y21" s="164"/>
      <c r="Z21" s="164"/>
      <c r="AA21" s="164"/>
      <c r="AB21" s="164"/>
      <c r="AC21" s="38"/>
      <c r="AD21" s="38"/>
      <c r="AE21" s="38"/>
      <c r="AF21" s="35"/>
      <c r="AG21" s="35"/>
      <c r="AH21" s="35"/>
      <c r="AI21" s="35"/>
      <c r="AJ21" s="35"/>
      <c r="AK21" s="35"/>
      <c r="AM21" s="30"/>
      <c r="AN21" s="164"/>
      <c r="AO21" s="164"/>
      <c r="AP21" s="164"/>
      <c r="AQ21" s="164"/>
      <c r="AR21" s="164"/>
      <c r="AS21" s="164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x14ac:dyDescent="0.25">
      <c r="A22" s="35"/>
      <c r="B22" s="41" t="s">
        <v>11</v>
      </c>
      <c r="C22" s="12"/>
      <c r="D22" s="43"/>
      <c r="E22" s="165">
        <v>231</v>
      </c>
      <c r="F22" s="165">
        <v>6</v>
      </c>
      <c r="G22" s="165">
        <v>119</v>
      </c>
      <c r="H22" s="165">
        <v>64</v>
      </c>
      <c r="I22" s="165">
        <v>865</v>
      </c>
      <c r="J22" s="166">
        <v>0.58399999999999996</v>
      </c>
      <c r="K22" s="35">
        <f>PRODUCT(I22/J22)</f>
        <v>1481.1643835616439</v>
      </c>
      <c r="L22" s="167">
        <f>PRODUCT((F22+G22)/E22)</f>
        <v>0.54112554112554112</v>
      </c>
      <c r="M22" s="167">
        <f>PRODUCT(H22/E22)</f>
        <v>0.27705627705627706</v>
      </c>
      <c r="N22" s="167">
        <f>PRODUCT((F22+G22+H22)/E22)</f>
        <v>0.81818181818181823</v>
      </c>
      <c r="O22" s="167">
        <f>PRODUCT(I22/E22)</f>
        <v>3.7445887445887447</v>
      </c>
      <c r="Q22" s="38"/>
      <c r="R22" s="38"/>
      <c r="S22" s="38"/>
      <c r="T22" s="58" t="s">
        <v>89</v>
      </c>
      <c r="U22" s="35"/>
      <c r="V22" s="35"/>
      <c r="W22" s="35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8"/>
      <c r="AO22" s="38"/>
      <c r="AP22" s="38"/>
      <c r="AQ22" s="38"/>
      <c r="AR22" s="38"/>
      <c r="AS22" s="38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x14ac:dyDescent="0.25">
      <c r="A23" s="35"/>
      <c r="B23" s="168" t="s">
        <v>126</v>
      </c>
      <c r="C23" s="169"/>
      <c r="D23" s="170"/>
      <c r="E23" s="165">
        <f>PRODUCT(E19+Q19)</f>
        <v>111</v>
      </c>
      <c r="F23" s="165">
        <f>PRODUCT(F19+R19)</f>
        <v>3</v>
      </c>
      <c r="G23" s="165">
        <f>PRODUCT(G19+S19)</f>
        <v>97</v>
      </c>
      <c r="H23" s="165">
        <f>PRODUCT(H19+T19)</f>
        <v>115</v>
      </c>
      <c r="I23" s="165">
        <f>PRODUCT(I19+U19)</f>
        <v>643</v>
      </c>
      <c r="J23" s="166">
        <f>PRODUCT((I23-88)/K23)</f>
        <v>0.69899244332493704</v>
      </c>
      <c r="K23" s="35">
        <f>PRODUCT(K19+W19)</f>
        <v>794</v>
      </c>
      <c r="L23" s="167">
        <f>PRODUCT((F23+G23)/E23)</f>
        <v>0.90090090090090091</v>
      </c>
      <c r="M23" s="167">
        <f>PRODUCT(H23/E23)</f>
        <v>1.0360360360360361</v>
      </c>
      <c r="N23" s="167">
        <f>PRODUCT((F23+G23+H23)/E23)</f>
        <v>1.9369369369369369</v>
      </c>
      <c r="O23" s="167">
        <f>PRODUCT(I23/E23)</f>
        <v>5.7927927927927927</v>
      </c>
      <c r="Q23" s="38"/>
      <c r="R23" s="38"/>
      <c r="S23" s="38"/>
      <c r="T23" s="58" t="s">
        <v>70</v>
      </c>
      <c r="U23" s="35"/>
      <c r="V23" s="35"/>
      <c r="W23" s="35"/>
      <c r="X23" s="35"/>
      <c r="Y23" s="35"/>
      <c r="Z23" s="35"/>
      <c r="AA23" s="35"/>
      <c r="AB23" s="35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x14ac:dyDescent="0.25">
      <c r="A24" s="35"/>
      <c r="B24" s="171" t="s">
        <v>151</v>
      </c>
      <c r="C24" s="172"/>
      <c r="D24" s="173"/>
      <c r="E24" s="165">
        <f>PRODUCT(AA19+AM19)</f>
        <v>45</v>
      </c>
      <c r="F24" s="165">
        <f>PRODUCT(AB19+AN19)</f>
        <v>8</v>
      </c>
      <c r="G24" s="165">
        <f>PRODUCT(AC19+AO19)</f>
        <v>96</v>
      </c>
      <c r="H24" s="165">
        <f>PRODUCT(AD19+AP19)</f>
        <v>32</v>
      </c>
      <c r="I24" s="165">
        <f>PRODUCT(AE19+AQ19)</f>
        <v>154</v>
      </c>
      <c r="J24" s="166">
        <f>PRODUCT(I24/K24)</f>
        <v>0.66094420600858372</v>
      </c>
      <c r="K24" s="24">
        <f>PRODUCT(AG19+AS19)</f>
        <v>233</v>
      </c>
      <c r="L24" s="167">
        <f>PRODUCT((F24+G24)/E24)</f>
        <v>2.3111111111111109</v>
      </c>
      <c r="M24" s="167">
        <f>PRODUCT(H24/E24)</f>
        <v>0.71111111111111114</v>
      </c>
      <c r="N24" s="167">
        <f>PRODUCT((F24+G24+H24)/E24)</f>
        <v>3.0222222222222221</v>
      </c>
      <c r="O24" s="167">
        <f>PRODUCT(I24/24)</f>
        <v>6.416666666666667</v>
      </c>
      <c r="Q24" s="38"/>
      <c r="R24" s="38"/>
      <c r="S24" s="35"/>
      <c r="T24" s="58" t="s">
        <v>91</v>
      </c>
      <c r="U24" s="24"/>
      <c r="V24" s="24"/>
      <c r="W24" s="35"/>
      <c r="X24" s="35"/>
      <c r="Y24" s="35"/>
      <c r="Z24" s="35"/>
      <c r="AA24" s="35"/>
      <c r="AB24" s="35"/>
      <c r="AC24" s="38"/>
      <c r="AD24" s="38"/>
      <c r="AE24" s="38"/>
      <c r="AF24" s="38"/>
      <c r="AG24" s="38"/>
      <c r="AH24" s="38"/>
      <c r="AI24" s="38"/>
      <c r="AJ24" s="38"/>
      <c r="AK24" s="35"/>
      <c r="AL24" s="24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x14ac:dyDescent="0.25">
      <c r="A25" s="35"/>
      <c r="B25" s="174" t="s">
        <v>153</v>
      </c>
      <c r="C25" s="89"/>
      <c r="D25" s="175"/>
      <c r="E25" s="165">
        <f>SUM(E22:E24)</f>
        <v>387</v>
      </c>
      <c r="F25" s="165">
        <f t="shared" ref="F25:I25" si="0">SUM(F22:F24)</f>
        <v>17</v>
      </c>
      <c r="G25" s="165">
        <f t="shared" si="0"/>
        <v>312</v>
      </c>
      <c r="H25" s="165">
        <f t="shared" si="0"/>
        <v>211</v>
      </c>
      <c r="I25" s="165">
        <f t="shared" si="0"/>
        <v>1662</v>
      </c>
      <c r="J25" s="166">
        <f>PRODUCT((I25-88)/K25)</f>
        <v>0.62755057456197838</v>
      </c>
      <c r="K25" s="35">
        <f>SUM(K22:K24)</f>
        <v>2508.1643835616442</v>
      </c>
      <c r="L25" s="167">
        <f>PRODUCT((F25+G25)/E25)</f>
        <v>0.85012919896640826</v>
      </c>
      <c r="M25" s="167">
        <f>PRODUCT(H25/E25)</f>
        <v>0.5452196382428941</v>
      </c>
      <c r="N25" s="167">
        <f>PRODUCT((F25+G25+H25)/E25)</f>
        <v>1.3953488372093024</v>
      </c>
      <c r="O25" s="167">
        <f>PRODUCT(I25/366)</f>
        <v>4.5409836065573774</v>
      </c>
      <c r="Q25" s="24"/>
      <c r="R25" s="24"/>
      <c r="S25" s="24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24"/>
      <c r="F26" s="24"/>
      <c r="G26" s="24"/>
      <c r="H26" s="24"/>
      <c r="I26" s="24"/>
      <c r="J26" s="35"/>
      <c r="K26" s="35"/>
      <c r="L26" s="24"/>
      <c r="M26" s="24"/>
      <c r="N26" s="24"/>
      <c r="O26" s="24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8"/>
      <c r="AH58" s="38"/>
      <c r="AI58" s="38"/>
      <c r="AJ58" s="38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8"/>
      <c r="AH59" s="38"/>
      <c r="AI59" s="38"/>
      <c r="AJ59" s="38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8"/>
      <c r="AH60" s="38"/>
      <c r="AI60" s="38"/>
      <c r="AJ60" s="38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8"/>
      <c r="AH61" s="38"/>
      <c r="AI61" s="38"/>
      <c r="AJ61" s="38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8"/>
      <c r="AH62" s="38"/>
      <c r="AI62" s="38"/>
      <c r="AJ62" s="38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8"/>
      <c r="AH63" s="38"/>
      <c r="AI63" s="38"/>
      <c r="AJ63" s="38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J83" s="35"/>
      <c r="K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J84" s="35"/>
      <c r="K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J85" s="35"/>
      <c r="K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J86" s="35"/>
      <c r="K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8"/>
      <c r="AH92" s="38"/>
      <c r="AI92" s="38"/>
      <c r="AJ92" s="38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8"/>
      <c r="AH93" s="38"/>
      <c r="AI93" s="38"/>
      <c r="AJ93" s="38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8"/>
      <c r="AH94" s="38"/>
      <c r="AI94" s="38"/>
      <c r="AJ94" s="38"/>
      <c r="AK94" s="35"/>
      <c r="AL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8"/>
      <c r="AH95" s="38"/>
      <c r="AI95" s="38"/>
      <c r="AJ95" s="38"/>
      <c r="AK95" s="35"/>
      <c r="AL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8"/>
      <c r="AH96" s="38"/>
      <c r="AI96" s="38"/>
      <c r="AJ96" s="38"/>
      <c r="AK96" s="35"/>
      <c r="AL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8"/>
      <c r="AH97" s="38"/>
      <c r="AI97" s="38"/>
      <c r="AJ97" s="38"/>
      <c r="AK97" s="35"/>
      <c r="AL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8"/>
      <c r="AH178" s="38"/>
      <c r="AI178" s="38"/>
      <c r="AJ178" s="38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A179" s="35"/>
      <c r="B179" s="35"/>
      <c r="C179" s="35"/>
      <c r="D179" s="35"/>
      <c r="L179"/>
      <c r="M179"/>
      <c r="N179"/>
      <c r="O179"/>
      <c r="P179"/>
      <c r="Q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8"/>
      <c r="AH179" s="38"/>
      <c r="AI179" s="38"/>
      <c r="AJ179" s="38"/>
      <c r="AK179" s="35"/>
      <c r="AL179" s="24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A180" s="35"/>
      <c r="B180" s="35"/>
      <c r="C180" s="35"/>
      <c r="D180" s="35"/>
      <c r="L180"/>
      <c r="M180"/>
      <c r="N180"/>
      <c r="O180"/>
      <c r="P180"/>
      <c r="Q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8"/>
      <c r="AH180" s="38"/>
      <c r="AI180" s="38"/>
      <c r="AJ180" s="38"/>
      <c r="AK180" s="35"/>
      <c r="AL180" s="24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</row>
    <row r="181" spans="1:57" ht="14.25" x14ac:dyDescent="0.2">
      <c r="A181" s="35"/>
      <c r="B181" s="35"/>
      <c r="C181" s="35"/>
      <c r="D181" s="35"/>
      <c r="L181"/>
      <c r="M181"/>
      <c r="N181"/>
      <c r="O181"/>
      <c r="P181"/>
      <c r="Q181" s="24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8"/>
      <c r="AH181" s="38"/>
      <c r="AI181" s="38"/>
      <c r="AJ181" s="38"/>
      <c r="AK181" s="35"/>
      <c r="AL181" s="24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</row>
    <row r="182" spans="1:57" ht="14.25" x14ac:dyDescent="0.2">
      <c r="A182" s="35"/>
      <c r="B182" s="35"/>
      <c r="C182" s="35"/>
      <c r="D182" s="35"/>
      <c r="L182"/>
      <c r="M182"/>
      <c r="N182"/>
      <c r="O182"/>
      <c r="P182"/>
      <c r="Q182" s="24"/>
      <c r="R182" s="24"/>
      <c r="S182" s="24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8"/>
      <c r="AH182" s="38"/>
      <c r="AI182" s="38"/>
      <c r="AJ182" s="38"/>
      <c r="AK182" s="35"/>
      <c r="AL182" s="24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8"/>
      <c r="AH183" s="38"/>
      <c r="AI183" s="38"/>
      <c r="AJ183" s="38"/>
      <c r="AK183" s="35"/>
      <c r="AL183" s="24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8"/>
      <c r="AH184" s="38"/>
      <c r="AI184" s="38"/>
      <c r="AJ184" s="38"/>
      <c r="AK184" s="35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8"/>
      <c r="AH185" s="38"/>
      <c r="AI185" s="38"/>
      <c r="AJ185" s="38"/>
      <c r="AK185" s="35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8"/>
      <c r="AH186" s="38"/>
      <c r="AI186" s="38"/>
      <c r="AJ186" s="38"/>
      <c r="AK186" s="35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8"/>
      <c r="AH187" s="38"/>
      <c r="AI187" s="38"/>
      <c r="AJ187" s="38"/>
      <c r="AK187" s="35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8"/>
      <c r="AH188" s="38"/>
      <c r="AI188" s="38"/>
      <c r="AJ188" s="38"/>
      <c r="AK188" s="35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8"/>
      <c r="AH189" s="38"/>
      <c r="AI189" s="38"/>
      <c r="AJ189" s="38"/>
      <c r="AK189" s="35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8"/>
      <c r="AH190" s="38"/>
      <c r="AI190" s="38"/>
      <c r="AJ190" s="38"/>
      <c r="AK190" s="24"/>
      <c r="AL190" s="24"/>
    </row>
    <row r="191" spans="1:57" x14ac:dyDescent="0.25">
      <c r="R191" s="30"/>
      <c r="S191" s="30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8"/>
      <c r="AH191" s="38"/>
      <c r="AI191" s="38"/>
      <c r="AJ191" s="38"/>
    </row>
    <row r="192" spans="1:57" x14ac:dyDescent="0.25">
      <c r="R192" s="30"/>
      <c r="S192" s="30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8"/>
      <c r="AH192" s="38"/>
      <c r="AI192" s="38"/>
      <c r="AJ192" s="38"/>
    </row>
    <row r="193" spans="12:38" x14ac:dyDescent="0.25">
      <c r="R193" s="30"/>
      <c r="S193" s="30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8"/>
      <c r="AH193" s="38"/>
      <c r="AI193" s="38"/>
      <c r="AJ193" s="38"/>
    </row>
    <row r="194" spans="12:38" x14ac:dyDescent="0.25">
      <c r="L194"/>
      <c r="M194"/>
      <c r="N194"/>
      <c r="O194"/>
      <c r="P194"/>
      <c r="R194" s="30"/>
      <c r="S194" s="30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/>
      <c r="AL218"/>
    </row>
    <row r="219" spans="12:38" ht="14.25" x14ac:dyDescent="0.2">
      <c r="L219"/>
      <c r="M219"/>
      <c r="N219"/>
      <c r="O219"/>
      <c r="P219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/>
      <c r="AL219"/>
    </row>
    <row r="220" spans="12:38" ht="14.25" x14ac:dyDescent="0.2">
      <c r="L220"/>
      <c r="M220"/>
      <c r="N220"/>
      <c r="O220"/>
      <c r="P220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/>
      <c r="AL220"/>
    </row>
    <row r="221" spans="12:38" ht="14.25" x14ac:dyDescent="0.2">
      <c r="L221"/>
      <c r="M221"/>
      <c r="N221"/>
      <c r="O221"/>
      <c r="P221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/>
      <c r="AL221"/>
    </row>
    <row r="222" spans="12:38" ht="14.25" x14ac:dyDescent="0.2">
      <c r="L222"/>
      <c r="M222"/>
      <c r="N222"/>
      <c r="O222"/>
      <c r="P222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/>
      <c r="AL2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6.140625" style="59" customWidth="1"/>
    <col min="3" max="3" width="24.140625" style="60" customWidth="1"/>
    <col min="4" max="4" width="10.5703125" style="67" customWidth="1"/>
    <col min="5" max="5" width="8" style="67" customWidth="1"/>
    <col min="6" max="6" width="0.7109375" style="30" customWidth="1"/>
    <col min="7" max="11" width="5.28515625" style="60" customWidth="1"/>
    <col min="12" max="12" width="6.140625" style="60" customWidth="1"/>
    <col min="13" max="16" width="5.28515625" style="60" customWidth="1"/>
    <col min="17" max="21" width="6.7109375" style="96" customWidth="1"/>
    <col min="22" max="22" width="11.140625" style="60" customWidth="1"/>
    <col min="23" max="23" width="22.140625" style="67" customWidth="1"/>
    <col min="24" max="24" width="9.7109375" style="60" customWidth="1"/>
    <col min="25" max="30" width="9.140625" style="3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4"/>
      <c r="R1" s="94"/>
      <c r="S1" s="94"/>
      <c r="T1" s="94"/>
      <c r="U1" s="94"/>
      <c r="V1" s="62"/>
      <c r="W1" s="63"/>
      <c r="X1" s="61"/>
      <c r="Y1" s="64"/>
      <c r="Z1" s="64"/>
      <c r="AA1" s="64"/>
      <c r="AB1" s="64"/>
      <c r="AC1" s="64"/>
      <c r="AD1" s="64"/>
    </row>
    <row r="2" spans="1:30" ht="15.75" x14ac:dyDescent="0.25">
      <c r="A2" s="8"/>
      <c r="B2" s="130" t="s">
        <v>75</v>
      </c>
      <c r="C2" s="91" t="s">
        <v>76</v>
      </c>
      <c r="D2" s="65"/>
      <c r="E2" s="11"/>
      <c r="F2" s="98"/>
      <c r="G2" s="65"/>
      <c r="H2" s="11"/>
      <c r="I2" s="11"/>
      <c r="J2" s="11"/>
      <c r="K2" s="11"/>
      <c r="L2" s="11"/>
      <c r="M2" s="11"/>
      <c r="N2" s="11"/>
      <c r="O2" s="11"/>
      <c r="P2" s="11"/>
      <c r="Q2" s="95"/>
      <c r="R2" s="95"/>
      <c r="S2" s="95"/>
      <c r="T2" s="95"/>
      <c r="U2" s="95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23"/>
      <c r="B3" s="131" t="s">
        <v>103</v>
      </c>
      <c r="C3" s="22" t="s">
        <v>34</v>
      </c>
      <c r="D3" s="132" t="s">
        <v>35</v>
      </c>
      <c r="E3" s="133" t="s">
        <v>1</v>
      </c>
      <c r="F3" s="24"/>
      <c r="G3" s="134" t="s">
        <v>36</v>
      </c>
      <c r="H3" s="135" t="s">
        <v>37</v>
      </c>
      <c r="I3" s="135" t="s">
        <v>31</v>
      </c>
      <c r="J3" s="17" t="s">
        <v>38</v>
      </c>
      <c r="K3" s="136" t="s">
        <v>39</v>
      </c>
      <c r="L3" s="136" t="s">
        <v>40</v>
      </c>
      <c r="M3" s="134" t="s">
        <v>41</v>
      </c>
      <c r="N3" s="134" t="s">
        <v>30</v>
      </c>
      <c r="O3" s="135" t="s">
        <v>42</v>
      </c>
      <c r="P3" s="134" t="s">
        <v>37</v>
      </c>
      <c r="Q3" s="149" t="s">
        <v>16</v>
      </c>
      <c r="R3" s="149">
        <v>1</v>
      </c>
      <c r="S3" s="149">
        <v>2</v>
      </c>
      <c r="T3" s="149">
        <v>3</v>
      </c>
      <c r="U3" s="149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8"/>
      <c r="B4" s="137" t="s">
        <v>104</v>
      </c>
      <c r="C4" s="138" t="s">
        <v>105</v>
      </c>
      <c r="D4" s="139" t="s">
        <v>60</v>
      </c>
      <c r="E4" s="140"/>
      <c r="F4" s="92"/>
      <c r="G4" s="141">
        <v>1</v>
      </c>
      <c r="H4" s="142"/>
      <c r="I4" s="141"/>
      <c r="J4" s="93"/>
      <c r="K4" s="93"/>
      <c r="L4" s="93"/>
      <c r="M4" s="93">
        <v>1</v>
      </c>
      <c r="N4" s="141"/>
      <c r="O4" s="142">
        <v>1</v>
      </c>
      <c r="P4" s="142"/>
      <c r="Q4" s="150"/>
      <c r="R4" s="150"/>
      <c r="S4" s="150"/>
      <c r="T4" s="150"/>
      <c r="U4" s="150"/>
      <c r="V4" s="143"/>
      <c r="W4" s="138" t="s">
        <v>106</v>
      </c>
      <c r="X4" s="144" t="s">
        <v>107</v>
      </c>
      <c r="Y4" s="64"/>
      <c r="Z4" s="64"/>
      <c r="AA4" s="64"/>
      <c r="AB4" s="64"/>
      <c r="AC4" s="64"/>
      <c r="AD4" s="64"/>
    </row>
    <row r="5" spans="1:30" x14ac:dyDescent="0.25">
      <c r="A5" s="151"/>
      <c r="B5" s="152"/>
      <c r="C5" s="86"/>
      <c r="D5" s="153"/>
      <c r="E5" s="89"/>
      <c r="F5" s="89"/>
      <c r="G5" s="99"/>
      <c r="H5" s="88"/>
      <c r="I5" s="86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90"/>
      <c r="Y5" s="38"/>
      <c r="Z5" s="35"/>
      <c r="AA5" s="24"/>
      <c r="AB5" s="24"/>
      <c r="AC5" s="64"/>
      <c r="AD5" s="64"/>
    </row>
    <row r="6" spans="1:30" x14ac:dyDescent="0.25">
      <c r="A6" s="23"/>
      <c r="B6" s="131" t="s">
        <v>108</v>
      </c>
      <c r="C6" s="22" t="s">
        <v>34</v>
      </c>
      <c r="D6" s="132" t="s">
        <v>35</v>
      </c>
      <c r="E6" s="133" t="s">
        <v>1</v>
      </c>
      <c r="F6" s="24"/>
      <c r="G6" s="134" t="s">
        <v>36</v>
      </c>
      <c r="H6" s="135" t="s">
        <v>37</v>
      </c>
      <c r="I6" s="135" t="s">
        <v>31</v>
      </c>
      <c r="J6" s="17" t="s">
        <v>38</v>
      </c>
      <c r="K6" s="136" t="s">
        <v>39</v>
      </c>
      <c r="L6" s="136" t="s">
        <v>40</v>
      </c>
      <c r="M6" s="134" t="s">
        <v>41</v>
      </c>
      <c r="N6" s="134" t="s">
        <v>30</v>
      </c>
      <c r="O6" s="135" t="s">
        <v>42</v>
      </c>
      <c r="P6" s="134" t="s">
        <v>37</v>
      </c>
      <c r="Q6" s="149" t="s">
        <v>16</v>
      </c>
      <c r="R6" s="149">
        <v>1</v>
      </c>
      <c r="S6" s="149">
        <v>2</v>
      </c>
      <c r="T6" s="149">
        <v>3</v>
      </c>
      <c r="U6" s="149" t="s">
        <v>43</v>
      </c>
      <c r="V6" s="17" t="s">
        <v>21</v>
      </c>
      <c r="W6" s="16" t="s">
        <v>44</v>
      </c>
      <c r="X6" s="16" t="s">
        <v>45</v>
      </c>
      <c r="Y6" s="64"/>
      <c r="Z6" s="64"/>
      <c r="AA6" s="64"/>
      <c r="AB6" s="64"/>
      <c r="AC6" s="64"/>
      <c r="AD6" s="64"/>
    </row>
    <row r="7" spans="1:30" x14ac:dyDescent="0.25">
      <c r="A7" s="8"/>
      <c r="B7" s="137" t="s">
        <v>109</v>
      </c>
      <c r="C7" s="138" t="s">
        <v>110</v>
      </c>
      <c r="D7" s="139" t="s">
        <v>60</v>
      </c>
      <c r="E7" s="140"/>
      <c r="F7" s="92"/>
      <c r="G7" s="141">
        <v>1</v>
      </c>
      <c r="H7" s="142"/>
      <c r="I7" s="141"/>
      <c r="J7" s="93"/>
      <c r="K7" s="93"/>
      <c r="L7" s="93"/>
      <c r="M7" s="93">
        <v>1</v>
      </c>
      <c r="N7" s="141"/>
      <c r="O7" s="142">
        <v>1</v>
      </c>
      <c r="P7" s="142"/>
      <c r="Q7" s="150"/>
      <c r="R7" s="150"/>
      <c r="S7" s="150"/>
      <c r="T7" s="150"/>
      <c r="U7" s="150"/>
      <c r="V7" s="143"/>
      <c r="W7" s="138" t="s">
        <v>106</v>
      </c>
      <c r="X7" s="144" t="s">
        <v>111</v>
      </c>
      <c r="Y7" s="64"/>
      <c r="Z7" s="64"/>
      <c r="AA7" s="64"/>
      <c r="AB7" s="64"/>
      <c r="AC7" s="64"/>
      <c r="AD7" s="64"/>
    </row>
    <row r="8" spans="1:30" x14ac:dyDescent="0.25">
      <c r="A8" s="23"/>
      <c r="B8" s="85"/>
      <c r="C8" s="87"/>
      <c r="D8" s="87"/>
      <c r="E8" s="89"/>
      <c r="F8" s="89"/>
      <c r="G8" s="99"/>
      <c r="H8" s="88"/>
      <c r="I8" s="86"/>
      <c r="J8" s="88"/>
      <c r="K8" s="86"/>
      <c r="L8" s="88"/>
      <c r="M8" s="88"/>
      <c r="N8" s="88"/>
      <c r="O8" s="88"/>
      <c r="P8" s="88"/>
      <c r="Q8" s="100"/>
      <c r="R8" s="100"/>
      <c r="S8" s="100"/>
      <c r="T8" s="100"/>
      <c r="U8" s="100"/>
      <c r="V8" s="88"/>
      <c r="W8" s="88"/>
      <c r="X8" s="90"/>
      <c r="Y8" s="64"/>
      <c r="Z8" s="64"/>
      <c r="AA8" s="64"/>
      <c r="AB8" s="64"/>
      <c r="AC8" s="64"/>
      <c r="AD8" s="64"/>
    </row>
    <row r="9" spans="1:30" x14ac:dyDescent="0.25">
      <c r="A9" s="23"/>
      <c r="B9" s="131" t="s">
        <v>112</v>
      </c>
      <c r="C9" s="22" t="s">
        <v>34</v>
      </c>
      <c r="D9" s="132" t="s">
        <v>35</v>
      </c>
      <c r="E9" s="133" t="s">
        <v>1</v>
      </c>
      <c r="F9" s="24"/>
      <c r="G9" s="134" t="s">
        <v>36</v>
      </c>
      <c r="H9" s="135" t="s">
        <v>37</v>
      </c>
      <c r="I9" s="135" t="s">
        <v>31</v>
      </c>
      <c r="J9" s="17" t="s">
        <v>38</v>
      </c>
      <c r="K9" s="136" t="s">
        <v>39</v>
      </c>
      <c r="L9" s="136" t="s">
        <v>40</v>
      </c>
      <c r="M9" s="134" t="s">
        <v>41</v>
      </c>
      <c r="N9" s="134" t="s">
        <v>30</v>
      </c>
      <c r="O9" s="135" t="s">
        <v>42</v>
      </c>
      <c r="P9" s="134" t="s">
        <v>37</v>
      </c>
      <c r="Q9" s="149" t="s">
        <v>16</v>
      </c>
      <c r="R9" s="149">
        <v>1</v>
      </c>
      <c r="S9" s="149">
        <v>2</v>
      </c>
      <c r="T9" s="149">
        <v>3</v>
      </c>
      <c r="U9" s="149" t="s">
        <v>43</v>
      </c>
      <c r="V9" s="17" t="s">
        <v>21</v>
      </c>
      <c r="W9" s="16" t="s">
        <v>44</v>
      </c>
      <c r="X9" s="16" t="s">
        <v>45</v>
      </c>
      <c r="Y9" s="64"/>
      <c r="Z9" s="64"/>
      <c r="AA9" s="64"/>
      <c r="AB9" s="64"/>
      <c r="AC9" s="64"/>
      <c r="AD9" s="64"/>
    </row>
    <row r="10" spans="1:30" x14ac:dyDescent="0.25">
      <c r="A10" s="23"/>
      <c r="B10" s="139" t="s">
        <v>113</v>
      </c>
      <c r="C10" s="145" t="s">
        <v>114</v>
      </c>
      <c r="D10" s="137" t="s">
        <v>60</v>
      </c>
      <c r="E10" s="146"/>
      <c r="F10" s="147"/>
      <c r="G10" s="141">
        <v>1</v>
      </c>
      <c r="H10" s="142"/>
      <c r="I10" s="141"/>
      <c r="J10" s="141" t="s">
        <v>115</v>
      </c>
      <c r="K10" s="141">
        <v>9</v>
      </c>
      <c r="L10" s="141"/>
      <c r="M10" s="141">
        <v>1</v>
      </c>
      <c r="N10" s="141"/>
      <c r="O10" s="141"/>
      <c r="P10" s="141"/>
      <c r="Q10" s="144" t="s">
        <v>129</v>
      </c>
      <c r="R10" s="144"/>
      <c r="S10" s="144" t="s">
        <v>128</v>
      </c>
      <c r="T10" s="144"/>
      <c r="U10" s="144" t="s">
        <v>127</v>
      </c>
      <c r="V10" s="148">
        <v>0.75</v>
      </c>
      <c r="W10" s="139" t="s">
        <v>116</v>
      </c>
      <c r="X10" s="141">
        <v>3268</v>
      </c>
      <c r="Y10" s="64"/>
      <c r="Z10" s="64"/>
      <c r="AA10" s="64"/>
      <c r="AB10" s="64"/>
      <c r="AC10" s="64"/>
      <c r="AD10" s="64"/>
    </row>
    <row r="11" spans="1:30" x14ac:dyDescent="0.25">
      <c r="A11" s="8"/>
      <c r="B11" s="139" t="s">
        <v>117</v>
      </c>
      <c r="C11" s="145" t="s">
        <v>118</v>
      </c>
      <c r="D11" s="137" t="s">
        <v>60</v>
      </c>
      <c r="E11" s="146" t="s">
        <v>68</v>
      </c>
      <c r="F11" s="147"/>
      <c r="G11" s="141"/>
      <c r="H11" s="142"/>
      <c r="I11" s="141">
        <v>1</v>
      </c>
      <c r="J11" s="141" t="s">
        <v>119</v>
      </c>
      <c r="K11" s="141">
        <v>8</v>
      </c>
      <c r="L11" s="141"/>
      <c r="M11" s="141">
        <v>1</v>
      </c>
      <c r="N11" s="141"/>
      <c r="O11" s="141"/>
      <c r="P11" s="141"/>
      <c r="Q11" s="144" t="s">
        <v>132</v>
      </c>
      <c r="R11" s="144" t="s">
        <v>130</v>
      </c>
      <c r="S11" s="144" t="s">
        <v>131</v>
      </c>
      <c r="T11" s="144"/>
      <c r="U11" s="144"/>
      <c r="V11" s="148">
        <v>0.2</v>
      </c>
      <c r="W11" s="145" t="s">
        <v>120</v>
      </c>
      <c r="X11" s="144" t="s">
        <v>121</v>
      </c>
      <c r="Y11" s="64"/>
      <c r="Z11" s="64"/>
      <c r="AA11" s="64"/>
      <c r="AB11" s="64"/>
      <c r="AC11" s="64"/>
      <c r="AD11" s="64"/>
    </row>
    <row r="12" spans="1:30" x14ac:dyDescent="0.25">
      <c r="A12" s="8"/>
      <c r="B12" s="139" t="s">
        <v>122</v>
      </c>
      <c r="C12" s="145" t="s">
        <v>123</v>
      </c>
      <c r="D12" s="137" t="s">
        <v>60</v>
      </c>
      <c r="E12" s="146" t="s">
        <v>68</v>
      </c>
      <c r="F12" s="82"/>
      <c r="G12" s="141">
        <v>1</v>
      </c>
      <c r="H12" s="142"/>
      <c r="I12" s="141"/>
      <c r="J12" s="141"/>
      <c r="K12" s="141" t="s">
        <v>66</v>
      </c>
      <c r="L12" s="141"/>
      <c r="M12" s="141">
        <v>1</v>
      </c>
      <c r="N12" s="141">
        <v>1</v>
      </c>
      <c r="O12" s="141">
        <v>3</v>
      </c>
      <c r="P12" s="141">
        <v>1</v>
      </c>
      <c r="Q12" s="144" t="s">
        <v>135</v>
      </c>
      <c r="R12" s="144" t="s">
        <v>133</v>
      </c>
      <c r="S12" s="144" t="s">
        <v>130</v>
      </c>
      <c r="T12" s="144" t="s">
        <v>133</v>
      </c>
      <c r="U12" s="144" t="s">
        <v>134</v>
      </c>
      <c r="V12" s="148">
        <v>0.875</v>
      </c>
      <c r="W12" s="145" t="s">
        <v>124</v>
      </c>
      <c r="X12" s="144" t="s">
        <v>125</v>
      </c>
      <c r="Y12" s="64"/>
      <c r="Z12" s="64"/>
      <c r="AA12" s="64"/>
      <c r="AB12" s="64"/>
      <c r="AC12" s="64"/>
      <c r="AD12" s="64"/>
    </row>
    <row r="13" spans="1:30" x14ac:dyDescent="0.25">
      <c r="A13" s="23"/>
      <c r="B13" s="22" t="s">
        <v>7</v>
      </c>
      <c r="C13" s="17"/>
      <c r="D13" s="16"/>
      <c r="E13" s="83"/>
      <c r="F13" s="92"/>
      <c r="G13" s="18">
        <v>2</v>
      </c>
      <c r="H13" s="18"/>
      <c r="I13" s="18">
        <f>SUM(I10:I12)</f>
        <v>1</v>
      </c>
      <c r="J13" s="17"/>
      <c r="K13" s="17"/>
      <c r="L13" s="17"/>
      <c r="M13" s="18">
        <f t="shared" ref="M13:P13" si="0">SUM(M10:M12)</f>
        <v>3</v>
      </c>
      <c r="N13" s="18">
        <v>1</v>
      </c>
      <c r="O13" s="18">
        <v>3</v>
      </c>
      <c r="P13" s="18">
        <f t="shared" si="0"/>
        <v>1</v>
      </c>
      <c r="Q13" s="66" t="s">
        <v>136</v>
      </c>
      <c r="R13" s="66" t="s">
        <v>137</v>
      </c>
      <c r="S13" s="66" t="s">
        <v>138</v>
      </c>
      <c r="T13" s="66" t="s">
        <v>133</v>
      </c>
      <c r="U13" s="66" t="s">
        <v>139</v>
      </c>
      <c r="V13" s="33">
        <v>0.64700000000000002</v>
      </c>
      <c r="W13" s="84"/>
      <c r="X13" s="66"/>
      <c r="Y13" s="64"/>
      <c r="Z13" s="64"/>
      <c r="AA13" s="64"/>
      <c r="AB13" s="64"/>
      <c r="AC13" s="64"/>
      <c r="AD13" s="64"/>
    </row>
    <row r="14" spans="1:30" x14ac:dyDescent="0.25">
      <c r="A14" s="23"/>
      <c r="B14" s="85"/>
      <c r="C14" s="87"/>
      <c r="D14" s="87"/>
      <c r="E14" s="89"/>
      <c r="F14" s="89"/>
      <c r="G14" s="99"/>
      <c r="H14" s="88"/>
      <c r="I14" s="86"/>
      <c r="J14" s="88"/>
      <c r="K14" s="86"/>
      <c r="L14" s="88"/>
      <c r="M14" s="88"/>
      <c r="N14" s="88"/>
      <c r="O14" s="88"/>
      <c r="P14" s="88"/>
      <c r="Q14" s="100"/>
      <c r="R14" s="100"/>
      <c r="S14" s="100"/>
      <c r="T14" s="100"/>
      <c r="U14" s="100"/>
      <c r="V14" s="88"/>
      <c r="W14" s="88"/>
      <c r="X14" s="90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79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80"/>
      <c r="R15" s="80"/>
      <c r="S15" s="80"/>
      <c r="T15" s="80"/>
      <c r="U15" s="80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7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80"/>
      <c r="R16" s="80"/>
      <c r="S16" s="80"/>
      <c r="T16" s="80"/>
      <c r="U16" s="80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0"/>
      <c r="R17" s="80"/>
      <c r="S17" s="80"/>
      <c r="T17" s="80"/>
      <c r="U17" s="8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0"/>
      <c r="R41" s="80"/>
      <c r="S41" s="80"/>
      <c r="T41" s="80"/>
      <c r="U41" s="8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0"/>
      <c r="R42" s="80"/>
      <c r="S42" s="80"/>
      <c r="T42" s="80"/>
      <c r="U42" s="8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0"/>
      <c r="R43" s="80"/>
      <c r="S43" s="80"/>
      <c r="T43" s="80"/>
      <c r="U43" s="8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58"/>
      <c r="F44" s="24"/>
      <c r="G44" s="35"/>
      <c r="H44" s="38"/>
      <c r="I44" s="35"/>
      <c r="J44" s="24"/>
      <c r="K44" s="24"/>
      <c r="L44" s="24"/>
      <c r="M44" s="24"/>
      <c r="N44" s="57"/>
      <c r="O44" s="57"/>
      <c r="P44" s="24"/>
      <c r="Q44" s="105"/>
      <c r="R44" s="105"/>
      <c r="S44" s="105"/>
      <c r="T44" s="105"/>
      <c r="U44" s="105"/>
      <c r="V44" s="24"/>
      <c r="W44" s="58"/>
      <c r="X44" s="24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58"/>
      <c r="F45" s="24"/>
      <c r="G45" s="35"/>
      <c r="H45" s="38"/>
      <c r="I45" s="35"/>
      <c r="J45" s="24"/>
      <c r="K45" s="24"/>
      <c r="L45" s="24"/>
      <c r="M45" s="24"/>
      <c r="N45" s="57"/>
      <c r="O45" s="57"/>
      <c r="P45" s="24"/>
      <c r="Q45" s="105"/>
      <c r="R45" s="105"/>
      <c r="S45" s="105"/>
      <c r="T45" s="105"/>
      <c r="U45" s="105"/>
      <c r="V45" s="24"/>
      <c r="W45" s="58"/>
      <c r="X45" s="24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58"/>
      <c r="F46" s="24"/>
      <c r="G46" s="35"/>
      <c r="H46" s="38"/>
      <c r="I46" s="35"/>
      <c r="J46" s="24"/>
      <c r="K46" s="24"/>
      <c r="L46" s="24"/>
      <c r="M46" s="24"/>
      <c r="N46" s="57"/>
      <c r="O46" s="57"/>
      <c r="P46" s="24"/>
      <c r="Q46" s="105"/>
      <c r="R46" s="105"/>
      <c r="S46" s="105"/>
      <c r="T46" s="105"/>
      <c r="U46" s="105"/>
      <c r="V46" s="24"/>
      <c r="W46" s="58"/>
      <c r="X46" s="24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58"/>
      <c r="F47" s="24"/>
      <c r="G47" s="35"/>
      <c r="H47" s="38"/>
      <c r="I47" s="35"/>
      <c r="J47" s="24"/>
      <c r="K47" s="24"/>
      <c r="L47" s="24"/>
      <c r="M47" s="24"/>
      <c r="N47" s="57"/>
      <c r="O47" s="57"/>
      <c r="P47" s="24"/>
      <c r="Q47" s="105"/>
      <c r="R47" s="105"/>
      <c r="S47" s="105"/>
      <c r="T47" s="105"/>
      <c r="U47" s="105"/>
      <c r="V47" s="24"/>
      <c r="W47" s="58"/>
      <c r="X47" s="24"/>
      <c r="Y47" s="64"/>
      <c r="Z47" s="64"/>
      <c r="AA47" s="64"/>
      <c r="AB47" s="64"/>
      <c r="AC47" s="64"/>
      <c r="AD47" s="64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97"/>
      <c r="R51" s="97"/>
      <c r="S51" s="97"/>
      <c r="T51" s="97"/>
      <c r="U51" s="97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97"/>
      <c r="R52" s="97"/>
      <c r="S52" s="97"/>
      <c r="T52" s="97"/>
      <c r="U52" s="97"/>
      <c r="V52"/>
      <c r="W52"/>
      <c r="X52"/>
      <c r="Y52"/>
      <c r="Z52"/>
      <c r="AA52"/>
      <c r="AB52"/>
      <c r="AC52"/>
      <c r="AD52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7"/>
      <c r="R72" s="97"/>
      <c r="S72" s="97"/>
      <c r="T72" s="97"/>
      <c r="U72" s="97"/>
      <c r="V72"/>
      <c r="W72"/>
      <c r="X72"/>
      <c r="Y72"/>
      <c r="Z72"/>
      <c r="AA72"/>
      <c r="AB72"/>
      <c r="AC72"/>
      <c r="AD72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7"/>
      <c r="R74" s="97"/>
      <c r="S74" s="97"/>
      <c r="T74" s="97"/>
      <c r="U74" s="97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7"/>
      <c r="R75" s="97"/>
      <c r="S75" s="97"/>
      <c r="T75" s="97"/>
      <c r="U75" s="97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7"/>
      <c r="R76" s="97"/>
      <c r="S76" s="97"/>
      <c r="T76" s="97"/>
      <c r="U76" s="97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7"/>
      <c r="R77" s="97"/>
      <c r="S77" s="97"/>
      <c r="T77" s="97"/>
      <c r="U77" s="9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7"/>
      <c r="R78" s="97"/>
      <c r="S78" s="97"/>
      <c r="T78" s="97"/>
      <c r="U78" s="97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7"/>
      <c r="R79" s="97"/>
      <c r="S79" s="97"/>
      <c r="T79" s="97"/>
      <c r="U79" s="97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7"/>
      <c r="R80" s="97"/>
      <c r="S80" s="97"/>
      <c r="T80" s="97"/>
      <c r="U80" s="97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7"/>
      <c r="R81" s="97"/>
      <c r="S81" s="97"/>
      <c r="T81" s="97"/>
      <c r="U81" s="97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7"/>
      <c r="R82" s="97"/>
      <c r="S82" s="97"/>
      <c r="T82" s="97"/>
      <c r="U82" s="97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7"/>
      <c r="R83" s="97"/>
      <c r="S83" s="97"/>
      <c r="T83" s="97"/>
      <c r="U83" s="97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7"/>
      <c r="R84" s="97"/>
      <c r="S84" s="97"/>
      <c r="T84" s="97"/>
      <c r="U84" s="97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7"/>
      <c r="R85" s="97"/>
      <c r="S85" s="97"/>
      <c r="T85" s="97"/>
      <c r="U85" s="97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7"/>
      <c r="R86" s="97"/>
      <c r="S86" s="97"/>
      <c r="T86" s="97"/>
      <c r="U86" s="97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7"/>
      <c r="R87" s="97"/>
      <c r="S87" s="97"/>
      <c r="T87" s="97"/>
      <c r="U87" s="9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7"/>
      <c r="R88" s="97"/>
      <c r="S88" s="97"/>
      <c r="T88" s="97"/>
      <c r="U88" s="97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7"/>
      <c r="R89" s="97"/>
      <c r="S89" s="97"/>
      <c r="T89" s="97"/>
      <c r="U89" s="97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7"/>
      <c r="R90" s="97"/>
      <c r="S90" s="97"/>
      <c r="T90" s="97"/>
      <c r="U90" s="97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7"/>
      <c r="R91" s="97"/>
      <c r="S91" s="97"/>
      <c r="T91" s="97"/>
      <c r="U91" s="97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7"/>
      <c r="R92" s="97"/>
      <c r="S92" s="97"/>
      <c r="T92" s="97"/>
      <c r="U92" s="97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7"/>
      <c r="R93" s="97"/>
      <c r="S93" s="97"/>
      <c r="T93" s="97"/>
      <c r="U93" s="97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7"/>
      <c r="R94" s="97"/>
      <c r="S94" s="97"/>
      <c r="T94" s="97"/>
      <c r="U94" s="97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7"/>
      <c r="R95" s="97"/>
      <c r="S95" s="97"/>
      <c r="T95" s="97"/>
      <c r="U95" s="97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7"/>
      <c r="R96" s="97"/>
      <c r="S96" s="97"/>
      <c r="T96" s="97"/>
      <c r="U96" s="97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7"/>
      <c r="R97" s="97"/>
      <c r="S97" s="97"/>
      <c r="T97" s="97"/>
      <c r="U97" s="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7"/>
      <c r="R98" s="97"/>
      <c r="S98" s="97"/>
      <c r="T98" s="97"/>
      <c r="U98" s="97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7"/>
      <c r="R99" s="97"/>
      <c r="S99" s="97"/>
      <c r="T99" s="97"/>
      <c r="U99" s="97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7"/>
      <c r="R100" s="97"/>
      <c r="S100" s="97"/>
      <c r="T100" s="97"/>
      <c r="U100" s="97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7"/>
      <c r="R101" s="97"/>
      <c r="S101" s="97"/>
      <c r="T101" s="97"/>
      <c r="U101" s="97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7"/>
      <c r="R102" s="97"/>
      <c r="S102" s="97"/>
      <c r="T102" s="97"/>
      <c r="U102" s="97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7"/>
      <c r="R103" s="97"/>
      <c r="S103" s="97"/>
      <c r="T103" s="97"/>
      <c r="U103" s="97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7"/>
      <c r="R104" s="97"/>
      <c r="S104" s="97"/>
      <c r="T104" s="97"/>
      <c r="U104" s="97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7"/>
      <c r="R105" s="97"/>
      <c r="S105" s="97"/>
      <c r="T105" s="97"/>
      <c r="U105" s="97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7"/>
      <c r="R106" s="97"/>
      <c r="S106" s="97"/>
      <c r="T106" s="97"/>
      <c r="U106" s="97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7"/>
      <c r="R107" s="97"/>
      <c r="S107" s="97"/>
      <c r="T107" s="97"/>
      <c r="U107" s="9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7"/>
      <c r="R108" s="97"/>
      <c r="S108" s="97"/>
      <c r="T108" s="97"/>
      <c r="U108" s="97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7"/>
      <c r="R109" s="97"/>
      <c r="S109" s="97"/>
      <c r="T109" s="97"/>
      <c r="U109" s="97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7"/>
      <c r="R110" s="97"/>
      <c r="S110" s="97"/>
      <c r="T110" s="97"/>
      <c r="U110" s="97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7"/>
      <c r="R111" s="97"/>
      <c r="S111" s="97"/>
      <c r="T111" s="97"/>
      <c r="U111" s="97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7"/>
      <c r="R112" s="97"/>
      <c r="S112" s="97"/>
      <c r="T112" s="97"/>
      <c r="U112" s="97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7"/>
      <c r="R113" s="97"/>
      <c r="S113" s="97"/>
      <c r="T113" s="97"/>
      <c r="U113" s="97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7"/>
      <c r="R114" s="97"/>
      <c r="S114" s="97"/>
      <c r="T114" s="97"/>
      <c r="U114" s="97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7"/>
      <c r="R115" s="97"/>
      <c r="S115" s="97"/>
      <c r="T115" s="97"/>
      <c r="U115" s="97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7"/>
      <c r="R116" s="97"/>
      <c r="S116" s="97"/>
      <c r="T116" s="97"/>
      <c r="U116" s="97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7"/>
      <c r="R117" s="97"/>
      <c r="S117" s="97"/>
      <c r="T117" s="97"/>
      <c r="U117" s="9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7"/>
      <c r="R118" s="97"/>
      <c r="S118" s="97"/>
      <c r="T118" s="97"/>
      <c r="U118" s="97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7"/>
      <c r="R119" s="97"/>
      <c r="S119" s="97"/>
      <c r="T119" s="97"/>
      <c r="U119" s="97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7"/>
      <c r="R120" s="97"/>
      <c r="S120" s="97"/>
      <c r="T120" s="97"/>
      <c r="U120" s="97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7"/>
      <c r="R121" s="97"/>
      <c r="S121" s="97"/>
      <c r="T121" s="97"/>
      <c r="U121" s="97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7"/>
      <c r="R122" s="97"/>
      <c r="S122" s="97"/>
      <c r="T122" s="97"/>
      <c r="U122" s="97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7"/>
      <c r="R123" s="97"/>
      <c r="S123" s="97"/>
      <c r="T123" s="97"/>
      <c r="U123" s="97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7"/>
      <c r="R124" s="97"/>
      <c r="S124" s="97"/>
      <c r="T124" s="97"/>
      <c r="U124" s="97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7"/>
      <c r="R125" s="97"/>
      <c r="S125" s="97"/>
      <c r="T125" s="97"/>
      <c r="U125" s="97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7"/>
      <c r="R126" s="97"/>
      <c r="S126" s="97"/>
      <c r="T126" s="97"/>
      <c r="U126" s="97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7"/>
      <c r="R127" s="97"/>
      <c r="S127" s="97"/>
      <c r="T127" s="97"/>
      <c r="U127" s="9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7"/>
      <c r="R128" s="97"/>
      <c r="S128" s="97"/>
      <c r="T128" s="97"/>
      <c r="U128" s="97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7"/>
      <c r="R129" s="97"/>
      <c r="S129" s="97"/>
      <c r="T129" s="97"/>
      <c r="U129" s="97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7"/>
      <c r="R130" s="97"/>
      <c r="S130" s="97"/>
      <c r="T130" s="97"/>
      <c r="U130" s="97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7"/>
      <c r="R131" s="97"/>
      <c r="S131" s="97"/>
      <c r="T131" s="97"/>
      <c r="U131" s="97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7"/>
      <c r="R132" s="97"/>
      <c r="S132" s="97"/>
      <c r="T132" s="97"/>
      <c r="U132" s="97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7"/>
      <c r="R133" s="97"/>
      <c r="S133" s="97"/>
      <c r="T133" s="97"/>
      <c r="U133" s="97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7"/>
      <c r="R134" s="97"/>
      <c r="S134" s="97"/>
      <c r="T134" s="97"/>
      <c r="U134" s="97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7"/>
      <c r="R135" s="97"/>
      <c r="S135" s="97"/>
      <c r="T135" s="97"/>
      <c r="U135" s="97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7"/>
      <c r="R136" s="97"/>
      <c r="S136" s="97"/>
      <c r="T136" s="97"/>
      <c r="U136" s="97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7"/>
      <c r="R137" s="97"/>
      <c r="S137" s="97"/>
      <c r="T137" s="97"/>
      <c r="U137" s="9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7"/>
      <c r="R138" s="97"/>
      <c r="S138" s="97"/>
      <c r="T138" s="97"/>
      <c r="U138" s="97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7"/>
      <c r="R139" s="97"/>
      <c r="S139" s="97"/>
      <c r="T139" s="97"/>
      <c r="U139" s="97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7"/>
      <c r="R140" s="97"/>
      <c r="S140" s="97"/>
      <c r="T140" s="97"/>
      <c r="U140" s="97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7"/>
      <c r="R141" s="97"/>
      <c r="S141" s="97"/>
      <c r="T141" s="97"/>
      <c r="U141" s="97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7"/>
      <c r="R142" s="97"/>
      <c r="S142" s="97"/>
      <c r="T142" s="97"/>
      <c r="U142" s="97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97"/>
      <c r="R143" s="97"/>
      <c r="S143" s="97"/>
      <c r="T143" s="97"/>
      <c r="U143" s="97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97"/>
      <c r="R144" s="97"/>
      <c r="S144" s="97"/>
      <c r="T144" s="97"/>
      <c r="U144" s="97"/>
      <c r="V144"/>
      <c r="W144"/>
      <c r="X144"/>
      <c r="Y144"/>
      <c r="Z144"/>
      <c r="AA144"/>
      <c r="AB144"/>
      <c r="AC144"/>
      <c r="AD144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7"/>
      <c r="R157" s="97"/>
      <c r="S157" s="97"/>
      <c r="T157" s="97"/>
      <c r="U157" s="9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7"/>
      <c r="R158" s="97"/>
      <c r="S158" s="97"/>
      <c r="T158" s="97"/>
      <c r="U158" s="97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7"/>
      <c r="R159" s="97"/>
      <c r="S159" s="97"/>
      <c r="T159" s="97"/>
      <c r="U159" s="97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97"/>
      <c r="R160" s="97"/>
      <c r="S160" s="97"/>
      <c r="T160" s="97"/>
      <c r="U160" s="97"/>
      <c r="V160"/>
      <c r="W160"/>
      <c r="X160"/>
      <c r="Y160"/>
      <c r="Z160"/>
      <c r="AA160"/>
      <c r="AB160"/>
      <c r="AC160"/>
      <c r="AD160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7"/>
      <c r="R172" s="97"/>
      <c r="S172" s="97"/>
      <c r="T172" s="97"/>
      <c r="U172" s="97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7"/>
      <c r="R173" s="97"/>
      <c r="S173" s="97"/>
      <c r="T173" s="97"/>
      <c r="U173" s="97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7"/>
      <c r="R174" s="97"/>
      <c r="S174" s="97"/>
      <c r="T174" s="97"/>
      <c r="U174" s="97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7"/>
      <c r="R175" s="97"/>
      <c r="S175" s="97"/>
      <c r="T175" s="97"/>
      <c r="U175" s="97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7"/>
      <c r="R176" s="97"/>
      <c r="S176" s="97"/>
      <c r="T176" s="97"/>
      <c r="U176" s="97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7"/>
      <c r="R177" s="97"/>
      <c r="S177" s="97"/>
      <c r="T177" s="97"/>
      <c r="U177" s="9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7"/>
      <c r="R178" s="97"/>
      <c r="S178" s="97"/>
      <c r="T178" s="97"/>
      <c r="U178" s="97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7"/>
      <c r="R179" s="97"/>
      <c r="S179" s="97"/>
      <c r="T179" s="97"/>
      <c r="U179" s="97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7"/>
      <c r="R180" s="97"/>
      <c r="S180" s="97"/>
      <c r="T180" s="97"/>
      <c r="U180" s="97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7"/>
      <c r="R181" s="97"/>
      <c r="S181" s="97"/>
      <c r="T181" s="97"/>
      <c r="U181" s="97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7"/>
      <c r="R182" s="97"/>
      <c r="S182" s="97"/>
      <c r="T182" s="97"/>
      <c r="U182" s="97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7"/>
      <c r="R183" s="97"/>
      <c r="S183" s="97"/>
      <c r="T183" s="97"/>
      <c r="U183" s="97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7"/>
      <c r="R184" s="97"/>
      <c r="S184" s="97"/>
      <c r="T184" s="97"/>
      <c r="U184" s="97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7"/>
      <c r="R185" s="97"/>
      <c r="S185" s="97"/>
      <c r="T185" s="97"/>
      <c r="U185" s="97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7"/>
      <c r="R186" s="97"/>
      <c r="S186" s="97"/>
      <c r="T186" s="97"/>
      <c r="U186" s="97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7"/>
      <c r="R187" s="97"/>
      <c r="S187" s="97"/>
      <c r="T187" s="97"/>
      <c r="U187" s="97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7"/>
      <c r="R188" s="97"/>
      <c r="S188" s="97"/>
      <c r="T188" s="97"/>
      <c r="U188" s="97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97"/>
      <c r="R189" s="97"/>
      <c r="S189" s="97"/>
      <c r="T189" s="97"/>
      <c r="U189" s="97"/>
      <c r="V189"/>
      <c r="W189"/>
      <c r="X189"/>
      <c r="Y189"/>
      <c r="Z189"/>
      <c r="AA189"/>
      <c r="AB189"/>
      <c r="AC189"/>
      <c r="AD189"/>
    </row>
    <row r="190" spans="1:30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97"/>
      <c r="R190" s="97"/>
      <c r="S190" s="97"/>
      <c r="T190" s="97"/>
      <c r="U190" s="97"/>
      <c r="V190"/>
      <c r="W190"/>
      <c r="X190"/>
      <c r="Y190"/>
      <c r="Z190"/>
      <c r="AA190"/>
      <c r="AB190"/>
      <c r="AC190"/>
      <c r="AD19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2020-04-30T21:22:27Z</dcterms:modified>
</cp:coreProperties>
</file>