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3" i="2" l="1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I29" i="2" s="1"/>
  <c r="H23" i="2"/>
  <c r="H27" i="2" s="1"/>
  <c r="G23" i="2"/>
  <c r="G27" i="2" s="1"/>
  <c r="G29" i="2" s="1"/>
  <c r="F23" i="2"/>
  <c r="F27" i="2" s="1"/>
  <c r="E23" i="2"/>
  <c r="E27" i="2" s="1"/>
  <c r="E29" i="2" s="1"/>
  <c r="N27" i="2" l="1"/>
  <c r="J27" i="2"/>
  <c r="M27" i="2"/>
  <c r="O27" i="2"/>
  <c r="L27" i="2"/>
  <c r="J23" i="2"/>
  <c r="K28" i="2"/>
  <c r="J28" i="2" s="1"/>
  <c r="F28" i="2"/>
  <c r="L28" i="2" s="1"/>
  <c r="H28" i="2"/>
  <c r="H29" i="2" s="1"/>
  <c r="M29" i="2" s="1"/>
  <c r="AF23" i="2"/>
  <c r="AR23" i="2"/>
  <c r="O29" i="2"/>
  <c r="O28" i="2"/>
  <c r="K29" i="2" l="1"/>
  <c r="J29" i="2" s="1"/>
  <c r="M28" i="2"/>
  <c r="N28" i="2"/>
  <c r="F29" i="2"/>
  <c r="L29" i="2" l="1"/>
  <c r="N29" i="2"/>
</calcChain>
</file>

<file path=xl/sharedStrings.xml><?xml version="1.0" encoding="utf-8"?>
<sst xmlns="http://schemas.openxmlformats.org/spreadsheetml/2006/main" count="122" uniqueCount="51">
  <si>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</si>
  <si>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</si>
  <si>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</si>
  <si>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</si>
  <si>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</si>
  <si>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</si>
  <si>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</si>
  <si>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</si>
  <si>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</si>
  <si>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</si>
  <si>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</si>
  <si>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</si>
  <si>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</si>
  <si>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</si>
  <si>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</si>
  <si>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TU = Toholammin Urheilijat  (1955)</t>
  </si>
  <si>
    <t>LePe = Lestijoen Pesis  (2009)</t>
  </si>
  <si>
    <t>HaVe = Halsua-Veteli Pesis  (2002)</t>
  </si>
  <si>
    <t>10.</t>
  </si>
  <si>
    <t>HaVe</t>
  </si>
  <si>
    <t>11.</t>
  </si>
  <si>
    <t>HP-K</t>
  </si>
  <si>
    <t>8.</t>
  </si>
  <si>
    <t>16.</t>
  </si>
  <si>
    <t>Marko Järvenoja</t>
  </si>
  <si>
    <t>Ura</t>
  </si>
  <si>
    <t>LePe</t>
  </si>
  <si>
    <t>TU</t>
  </si>
  <si>
    <t>31.10.1981   Kannus</t>
  </si>
  <si>
    <t>Ura = Kannuksen Ura  (1969),  kasvattajaseura</t>
  </si>
  <si>
    <t>HaVe  2</t>
  </si>
  <si>
    <t>7.</t>
  </si>
  <si>
    <t>9.</t>
  </si>
  <si>
    <t>4.</t>
  </si>
  <si>
    <t>3.</t>
  </si>
  <si>
    <t>5.</t>
  </si>
  <si>
    <t>2.</t>
  </si>
  <si>
    <t>VePe = Veteli Pesis  (2000)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</si>
  <si>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</si>
  <si>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</si>
  <si>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</si>
  <si>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</si>
  <si>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</si>
  <si>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</si>
  <si>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</si>
  <si>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</si>
  <si>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</si>
  <si>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</si>
  <si>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</si>
  <si>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12.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</si>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</sst>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24</v>
      </c>
      <c r="C1" s="2"/>
      <c r="D1" s="3"/>
      <c r="E1" s="4" t="s">
        <v>28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38</v>
      </c>
      <c r="M2" s="9"/>
      <c r="N2" s="9"/>
      <c r="O2" s="16"/>
      <c r="P2" s="14"/>
      <c r="Q2" s="17" t="s">
        <v>39</v>
      </c>
      <c r="R2" s="9"/>
      <c r="S2" s="9"/>
      <c r="T2" s="9"/>
      <c r="U2" s="15"/>
      <c r="V2" s="16"/>
      <c r="W2" s="14"/>
      <c r="X2" s="42" t="s">
        <v>40</v>
      </c>
      <c r="Y2" s="37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41</v>
      </c>
      <c r="AI2" s="9"/>
      <c r="AJ2" s="9"/>
      <c r="AK2" s="16"/>
      <c r="AL2" s="14"/>
      <c r="AM2" s="17" t="s">
        <v>39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42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42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5"/>
      <c r="E4" s="22"/>
      <c r="F4" s="22"/>
      <c r="G4" s="22"/>
      <c r="H4" s="36"/>
      <c r="I4" s="22"/>
      <c r="J4" s="46"/>
      <c r="K4" s="21"/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>
        <v>2002</v>
      </c>
      <c r="Y4" s="22" t="s">
        <v>31</v>
      </c>
      <c r="Z4" s="45" t="s">
        <v>30</v>
      </c>
      <c r="AA4" s="22">
        <v>17</v>
      </c>
      <c r="AB4" s="22">
        <v>0</v>
      </c>
      <c r="AC4" s="22">
        <v>6</v>
      </c>
      <c r="AD4" s="22">
        <v>8</v>
      </c>
      <c r="AE4" s="22">
        <v>65</v>
      </c>
      <c r="AF4" s="30">
        <v>0.55549999999999999</v>
      </c>
      <c r="AG4" s="18">
        <v>117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2003</v>
      </c>
      <c r="C5" s="23" t="s">
        <v>22</v>
      </c>
      <c r="D5" s="45" t="s">
        <v>19</v>
      </c>
      <c r="E5" s="22">
        <v>17</v>
      </c>
      <c r="F5" s="22">
        <v>0</v>
      </c>
      <c r="G5" s="22">
        <v>1</v>
      </c>
      <c r="H5" s="36">
        <v>8</v>
      </c>
      <c r="I5" s="22">
        <v>34</v>
      </c>
      <c r="J5" s="46">
        <v>0.45900000000000002</v>
      </c>
      <c r="K5" s="21">
        <v>74</v>
      </c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>
        <v>2003</v>
      </c>
      <c r="Y5" s="22" t="s">
        <v>31</v>
      </c>
      <c r="Z5" s="45" t="s">
        <v>30</v>
      </c>
      <c r="AA5" s="22">
        <v>8</v>
      </c>
      <c r="AB5" s="22">
        <v>0</v>
      </c>
      <c r="AC5" s="22">
        <v>0</v>
      </c>
      <c r="AD5" s="22">
        <v>4</v>
      </c>
      <c r="AE5" s="22">
        <v>25</v>
      </c>
      <c r="AF5" s="30">
        <v>0.43099999999999999</v>
      </c>
      <c r="AG5" s="18">
        <v>58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2004</v>
      </c>
      <c r="C6" s="23" t="s">
        <v>18</v>
      </c>
      <c r="D6" s="45" t="s">
        <v>19</v>
      </c>
      <c r="E6" s="22">
        <v>22</v>
      </c>
      <c r="F6" s="22">
        <v>1</v>
      </c>
      <c r="G6" s="22">
        <v>0</v>
      </c>
      <c r="H6" s="36">
        <v>21</v>
      </c>
      <c r="I6" s="22">
        <v>66</v>
      </c>
      <c r="J6" s="46">
        <v>0.42299999999999999</v>
      </c>
      <c r="K6" s="21">
        <v>156</v>
      </c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/>
      <c r="Y6" s="22"/>
      <c r="Z6" s="45"/>
      <c r="AA6" s="22"/>
      <c r="AB6" s="22"/>
      <c r="AC6" s="22"/>
      <c r="AD6" s="22"/>
      <c r="AE6" s="22"/>
      <c r="AF6" s="30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23" t="s">
        <v>23</v>
      </c>
      <c r="D7" s="45" t="s">
        <v>19</v>
      </c>
      <c r="E7" s="22">
        <v>16</v>
      </c>
      <c r="F7" s="22">
        <v>0</v>
      </c>
      <c r="G7" s="22">
        <v>0</v>
      </c>
      <c r="H7" s="36">
        <v>12</v>
      </c>
      <c r="I7" s="22">
        <v>56</v>
      </c>
      <c r="J7" s="46">
        <v>0.47099999999999997</v>
      </c>
      <c r="K7" s="21">
        <v>119</v>
      </c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>
        <v>2005</v>
      </c>
      <c r="Y7" s="22" t="s">
        <v>32</v>
      </c>
      <c r="Z7" s="45" t="s">
        <v>27</v>
      </c>
      <c r="AA7" s="22">
        <v>4</v>
      </c>
      <c r="AB7" s="22">
        <v>0</v>
      </c>
      <c r="AC7" s="22">
        <v>0</v>
      </c>
      <c r="AD7" s="22">
        <v>8</v>
      </c>
      <c r="AE7" s="22">
        <v>21</v>
      </c>
      <c r="AF7" s="30">
        <v>0.6774</v>
      </c>
      <c r="AG7" s="18">
        <v>31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5"/>
      <c r="E8" s="22"/>
      <c r="F8" s="22"/>
      <c r="G8" s="22"/>
      <c r="H8" s="36"/>
      <c r="I8" s="22"/>
      <c r="J8" s="46"/>
      <c r="K8" s="21"/>
      <c r="L8" s="47"/>
      <c r="M8" s="13"/>
      <c r="N8" s="13"/>
      <c r="O8" s="13"/>
      <c r="P8" s="18"/>
      <c r="Q8" s="22"/>
      <c r="R8" s="22"/>
      <c r="S8" s="36"/>
      <c r="T8" s="22"/>
      <c r="U8" s="22"/>
      <c r="V8" s="48"/>
      <c r="W8" s="21"/>
      <c r="X8" s="22">
        <v>2006</v>
      </c>
      <c r="Y8" s="22" t="s">
        <v>33</v>
      </c>
      <c r="Z8" s="45" t="s">
        <v>27</v>
      </c>
      <c r="AA8" s="22">
        <v>18</v>
      </c>
      <c r="AB8" s="22">
        <v>5</v>
      </c>
      <c r="AC8" s="22">
        <v>10</v>
      </c>
      <c r="AD8" s="22">
        <v>35</v>
      </c>
      <c r="AE8" s="22">
        <v>104</v>
      </c>
      <c r="AF8" s="30">
        <v>0.66659999999999997</v>
      </c>
      <c r="AG8" s="18">
        <v>156</v>
      </c>
      <c r="AH8" s="13"/>
      <c r="AI8" s="13" t="s">
        <v>35</v>
      </c>
      <c r="AJ8" s="13" t="s">
        <v>22</v>
      </c>
      <c r="AK8" s="13" t="s">
        <v>35</v>
      </c>
      <c r="AL8" s="18"/>
      <c r="AM8" s="22">
        <v>2</v>
      </c>
      <c r="AN8" s="22">
        <v>0</v>
      </c>
      <c r="AO8" s="22">
        <v>0</v>
      </c>
      <c r="AP8" s="22">
        <v>2</v>
      </c>
      <c r="AQ8" s="22">
        <v>4</v>
      </c>
      <c r="AR8" s="49">
        <v>0.2666</v>
      </c>
      <c r="AS8" s="1">
        <v>15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5"/>
      <c r="E9" s="22"/>
      <c r="F9" s="22"/>
      <c r="G9" s="22"/>
      <c r="H9" s="36"/>
      <c r="I9" s="22"/>
      <c r="J9" s="46"/>
      <c r="K9" s="21"/>
      <c r="L9" s="47"/>
      <c r="M9" s="13"/>
      <c r="N9" s="13"/>
      <c r="O9" s="13"/>
      <c r="P9" s="18"/>
      <c r="Q9" s="22"/>
      <c r="R9" s="22"/>
      <c r="S9" s="36"/>
      <c r="T9" s="22"/>
      <c r="U9" s="22"/>
      <c r="V9" s="48"/>
      <c r="W9" s="21"/>
      <c r="X9" s="22">
        <v>2007</v>
      </c>
      <c r="Y9" s="22" t="s">
        <v>31</v>
      </c>
      <c r="Z9" s="45" t="s">
        <v>27</v>
      </c>
      <c r="AA9" s="22">
        <v>17</v>
      </c>
      <c r="AB9" s="22">
        <v>2</v>
      </c>
      <c r="AC9" s="22">
        <v>1</v>
      </c>
      <c r="AD9" s="22">
        <v>26</v>
      </c>
      <c r="AE9" s="22">
        <v>79</v>
      </c>
      <c r="AF9" s="30">
        <v>0.64219999999999999</v>
      </c>
      <c r="AG9" s="18">
        <v>123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5"/>
      <c r="E10" s="22"/>
      <c r="F10" s="22"/>
      <c r="G10" s="22"/>
      <c r="H10" s="36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6"/>
      <c r="T10" s="22"/>
      <c r="U10" s="22"/>
      <c r="V10" s="48"/>
      <c r="W10" s="21"/>
      <c r="X10" s="22">
        <v>2008</v>
      </c>
      <c r="Y10" s="22" t="s">
        <v>33</v>
      </c>
      <c r="Z10" s="45" t="s">
        <v>27</v>
      </c>
      <c r="AA10" s="22">
        <v>15</v>
      </c>
      <c r="AB10" s="22">
        <v>0</v>
      </c>
      <c r="AC10" s="22">
        <v>3</v>
      </c>
      <c r="AD10" s="22">
        <v>25</v>
      </c>
      <c r="AE10" s="22">
        <v>71</v>
      </c>
      <c r="AF10" s="30">
        <v>0.70289999999999997</v>
      </c>
      <c r="AG10" s="18">
        <v>101</v>
      </c>
      <c r="AH10" s="13"/>
      <c r="AI10" s="13" t="s">
        <v>14</v>
      </c>
      <c r="AJ10" s="13"/>
      <c r="AK10" s="13"/>
      <c r="AL10" s="18"/>
      <c r="AM10" s="22">
        <v>2</v>
      </c>
      <c r="AN10" s="22">
        <v>0</v>
      </c>
      <c r="AO10" s="22">
        <v>0</v>
      </c>
      <c r="AP10" s="22">
        <v>1</v>
      </c>
      <c r="AQ10" s="22">
        <v>8</v>
      </c>
      <c r="AR10" s="49">
        <v>0.5</v>
      </c>
      <c r="AS10" s="1">
        <v>16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>
        <v>2009</v>
      </c>
      <c r="C11" s="23" t="s">
        <v>20</v>
      </c>
      <c r="D11" s="45" t="s">
        <v>21</v>
      </c>
      <c r="E11" s="22">
        <v>19</v>
      </c>
      <c r="F11" s="22">
        <v>1</v>
      </c>
      <c r="G11" s="22">
        <v>1</v>
      </c>
      <c r="H11" s="36">
        <v>10</v>
      </c>
      <c r="I11" s="22">
        <v>45</v>
      </c>
      <c r="J11" s="46">
        <v>0.45</v>
      </c>
      <c r="K11" s="21">
        <v>100</v>
      </c>
      <c r="L11" s="47"/>
      <c r="M11" s="13"/>
      <c r="N11" s="13"/>
      <c r="O11" s="13"/>
      <c r="P11" s="18"/>
      <c r="Q11" s="22"/>
      <c r="R11" s="22"/>
      <c r="S11" s="36"/>
      <c r="T11" s="22"/>
      <c r="U11" s="22"/>
      <c r="V11" s="48"/>
      <c r="W11" s="21"/>
      <c r="X11" s="22"/>
      <c r="Y11" s="22"/>
      <c r="Z11" s="45"/>
      <c r="AA11" s="22"/>
      <c r="AB11" s="22"/>
      <c r="AC11" s="22"/>
      <c r="AD11" s="22"/>
      <c r="AE11" s="22"/>
      <c r="AF11" s="30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5"/>
      <c r="E12" s="22"/>
      <c r="F12" s="22"/>
      <c r="G12" s="22"/>
      <c r="H12" s="36"/>
      <c r="I12" s="22"/>
      <c r="J12" s="46"/>
      <c r="K12" s="21"/>
      <c r="L12" s="47"/>
      <c r="M12" s="13"/>
      <c r="N12" s="13"/>
      <c r="O12" s="13"/>
      <c r="P12" s="18"/>
      <c r="Q12" s="22"/>
      <c r="R12" s="22"/>
      <c r="S12" s="36"/>
      <c r="T12" s="22"/>
      <c r="U12" s="22"/>
      <c r="V12" s="48"/>
      <c r="W12" s="21"/>
      <c r="X12" s="22">
        <v>2010</v>
      </c>
      <c r="Y12" s="22" t="s">
        <v>14</v>
      </c>
      <c r="Z12" s="45" t="s">
        <v>26</v>
      </c>
      <c r="AA12" s="22">
        <v>17</v>
      </c>
      <c r="AB12" s="22">
        <v>2</v>
      </c>
      <c r="AC12" s="22">
        <v>2</v>
      </c>
      <c r="AD12" s="22">
        <v>20</v>
      </c>
      <c r="AE12" s="22">
        <v>83</v>
      </c>
      <c r="AF12" s="30">
        <v>0.63839999999999997</v>
      </c>
      <c r="AG12" s="18">
        <v>130</v>
      </c>
      <c r="AH12" s="13"/>
      <c r="AI12" s="13"/>
      <c r="AJ12" s="13"/>
      <c r="AK12" s="13" t="s">
        <v>32</v>
      </c>
      <c r="AL12" s="18"/>
      <c r="AM12" s="22"/>
      <c r="AN12" s="22"/>
      <c r="AO12" s="22"/>
      <c r="AP12" s="22"/>
      <c r="AQ12" s="22"/>
      <c r="AR12" s="49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5"/>
      <c r="E13" s="22"/>
      <c r="F13" s="22"/>
      <c r="G13" s="22"/>
      <c r="H13" s="36"/>
      <c r="I13" s="22"/>
      <c r="J13" s="46"/>
      <c r="K13" s="21"/>
      <c r="L13" s="47"/>
      <c r="M13" s="13"/>
      <c r="N13" s="13"/>
      <c r="O13" s="13"/>
      <c r="P13" s="18"/>
      <c r="Q13" s="22"/>
      <c r="R13" s="22"/>
      <c r="S13" s="36"/>
      <c r="T13" s="22"/>
      <c r="U13" s="22"/>
      <c r="V13" s="48"/>
      <c r="W13" s="21"/>
      <c r="X13" s="22">
        <v>2011</v>
      </c>
      <c r="Y13" s="22" t="s">
        <v>34</v>
      </c>
      <c r="Z13" s="45" t="s">
        <v>26</v>
      </c>
      <c r="AA13" s="22">
        <v>18</v>
      </c>
      <c r="AB13" s="22">
        <v>2</v>
      </c>
      <c r="AC13" s="22">
        <v>5</v>
      </c>
      <c r="AD13" s="22">
        <v>33</v>
      </c>
      <c r="AE13" s="22">
        <v>85</v>
      </c>
      <c r="AF13" s="30">
        <v>0.66920000000000002</v>
      </c>
      <c r="AG13" s="18">
        <v>127</v>
      </c>
      <c r="AH13" s="13"/>
      <c r="AI13" s="13" t="s">
        <v>31</v>
      </c>
      <c r="AJ13" s="13"/>
      <c r="AK13" s="13"/>
      <c r="AL13" s="18"/>
      <c r="AM13" s="22">
        <v>2</v>
      </c>
      <c r="AN13" s="22">
        <v>0</v>
      </c>
      <c r="AO13" s="22">
        <v>0</v>
      </c>
      <c r="AP13" s="22">
        <v>3</v>
      </c>
      <c r="AQ13" s="22">
        <v>7</v>
      </c>
      <c r="AR13" s="49">
        <v>0.53839999999999999</v>
      </c>
      <c r="AS13" s="1">
        <v>13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5"/>
      <c r="E14" s="22"/>
      <c r="F14" s="22"/>
      <c r="G14" s="22"/>
      <c r="H14" s="36"/>
      <c r="I14" s="22"/>
      <c r="J14" s="46"/>
      <c r="K14" s="21"/>
      <c r="L14" s="47"/>
      <c r="M14" s="13"/>
      <c r="N14" s="13"/>
      <c r="O14" s="13"/>
      <c r="P14" s="18"/>
      <c r="Q14" s="22"/>
      <c r="R14" s="22"/>
      <c r="S14" s="36"/>
      <c r="T14" s="22"/>
      <c r="U14" s="22"/>
      <c r="V14" s="48"/>
      <c r="W14" s="21"/>
      <c r="X14" s="22">
        <v>2012</v>
      </c>
      <c r="Y14" s="22" t="s">
        <v>35</v>
      </c>
      <c r="Z14" s="45" t="s">
        <v>25</v>
      </c>
      <c r="AA14" s="22">
        <v>16</v>
      </c>
      <c r="AB14" s="22">
        <v>0</v>
      </c>
      <c r="AC14" s="22">
        <v>4</v>
      </c>
      <c r="AD14" s="22">
        <v>13</v>
      </c>
      <c r="AE14" s="22">
        <v>66</v>
      </c>
      <c r="AF14" s="30">
        <v>0.55459999999999998</v>
      </c>
      <c r="AG14" s="18">
        <v>119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9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45"/>
      <c r="E15" s="22"/>
      <c r="F15" s="22"/>
      <c r="G15" s="22"/>
      <c r="H15" s="36"/>
      <c r="I15" s="22"/>
      <c r="J15" s="46"/>
      <c r="K15" s="21"/>
      <c r="L15" s="47"/>
      <c r="M15" s="13"/>
      <c r="N15" s="13"/>
      <c r="O15" s="13"/>
      <c r="P15" s="18"/>
      <c r="Q15" s="22"/>
      <c r="R15" s="22"/>
      <c r="S15" s="36"/>
      <c r="T15" s="22"/>
      <c r="U15" s="22"/>
      <c r="V15" s="48"/>
      <c r="W15" s="21"/>
      <c r="X15" s="22">
        <v>2013</v>
      </c>
      <c r="Y15" s="22" t="s">
        <v>33</v>
      </c>
      <c r="Z15" s="45" t="s">
        <v>25</v>
      </c>
      <c r="AA15" s="22">
        <v>20</v>
      </c>
      <c r="AB15" s="22">
        <v>0</v>
      </c>
      <c r="AC15" s="22">
        <v>16</v>
      </c>
      <c r="AD15" s="22">
        <v>28</v>
      </c>
      <c r="AE15" s="22">
        <v>75</v>
      </c>
      <c r="AF15" s="30">
        <v>0.5514</v>
      </c>
      <c r="AG15" s="18">
        <v>136</v>
      </c>
      <c r="AH15" s="13"/>
      <c r="AI15" s="13"/>
      <c r="AJ15" s="13"/>
      <c r="AK15" s="13"/>
      <c r="AL15" s="18"/>
      <c r="AM15" s="22">
        <v>2</v>
      </c>
      <c r="AN15" s="22">
        <v>0</v>
      </c>
      <c r="AO15" s="22">
        <v>1</v>
      </c>
      <c r="AP15" s="22">
        <v>2</v>
      </c>
      <c r="AQ15" s="22">
        <v>3</v>
      </c>
      <c r="AR15" s="49">
        <v>0.42849999999999999</v>
      </c>
      <c r="AS15" s="1">
        <v>7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45"/>
      <c r="E16" s="22"/>
      <c r="F16" s="22"/>
      <c r="G16" s="22"/>
      <c r="H16" s="36"/>
      <c r="I16" s="22"/>
      <c r="J16" s="46"/>
      <c r="K16" s="21"/>
      <c r="L16" s="47"/>
      <c r="M16" s="13"/>
      <c r="N16" s="13"/>
      <c r="O16" s="13"/>
      <c r="P16" s="18"/>
      <c r="Q16" s="22"/>
      <c r="R16" s="22"/>
      <c r="S16" s="36"/>
      <c r="T16" s="22"/>
      <c r="U16" s="22"/>
      <c r="V16" s="48"/>
      <c r="W16" s="21"/>
      <c r="X16" s="22">
        <v>2014</v>
      </c>
      <c r="Y16" s="22" t="s">
        <v>33</v>
      </c>
      <c r="Z16" s="45" t="s">
        <v>25</v>
      </c>
      <c r="AA16" s="22">
        <v>19</v>
      </c>
      <c r="AB16" s="22">
        <v>3</v>
      </c>
      <c r="AC16" s="22">
        <v>11</v>
      </c>
      <c r="AD16" s="22">
        <v>42</v>
      </c>
      <c r="AE16" s="22">
        <v>97</v>
      </c>
      <c r="AF16" s="30">
        <v>0.65539999999999998</v>
      </c>
      <c r="AG16" s="18">
        <v>148</v>
      </c>
      <c r="AH16" s="13"/>
      <c r="AI16" s="13" t="s">
        <v>33</v>
      </c>
      <c r="AJ16" s="13"/>
      <c r="AK16" s="13"/>
      <c r="AL16" s="18"/>
      <c r="AM16" s="22">
        <v>2</v>
      </c>
      <c r="AN16" s="22">
        <v>0</v>
      </c>
      <c r="AO16" s="22">
        <v>0</v>
      </c>
      <c r="AP16" s="22">
        <v>0</v>
      </c>
      <c r="AQ16" s="22">
        <v>2</v>
      </c>
      <c r="AR16" s="49">
        <v>0.4</v>
      </c>
      <c r="AS16" s="1">
        <v>5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/>
      <c r="C17" s="23"/>
      <c r="D17" s="45"/>
      <c r="E17" s="22"/>
      <c r="F17" s="22"/>
      <c r="G17" s="22"/>
      <c r="H17" s="36"/>
      <c r="I17" s="22"/>
      <c r="J17" s="46"/>
      <c r="K17" s="21"/>
      <c r="L17" s="47"/>
      <c r="M17" s="13"/>
      <c r="N17" s="13"/>
      <c r="O17" s="13"/>
      <c r="P17" s="18"/>
      <c r="Q17" s="22"/>
      <c r="R17" s="22"/>
      <c r="S17" s="36"/>
      <c r="T17" s="22"/>
      <c r="U17" s="22"/>
      <c r="V17" s="48"/>
      <c r="W17" s="21"/>
      <c r="X17" s="22">
        <v>2015</v>
      </c>
      <c r="Y17" s="22" t="s">
        <v>34</v>
      </c>
      <c r="Z17" s="45" t="s">
        <v>25</v>
      </c>
      <c r="AA17" s="22">
        <v>18</v>
      </c>
      <c r="AB17" s="22">
        <v>1</v>
      </c>
      <c r="AC17" s="22">
        <v>16</v>
      </c>
      <c r="AD17" s="22">
        <v>22</v>
      </c>
      <c r="AE17" s="22">
        <v>72</v>
      </c>
      <c r="AF17" s="30">
        <v>0.5806</v>
      </c>
      <c r="AG17" s="18">
        <v>124</v>
      </c>
      <c r="AH17" s="13"/>
      <c r="AI17" s="13"/>
      <c r="AJ17" s="13"/>
      <c r="AK17" s="13"/>
      <c r="AL17" s="18"/>
      <c r="AM17" s="22">
        <v>2</v>
      </c>
      <c r="AN17" s="22">
        <v>0</v>
      </c>
      <c r="AO17" s="22">
        <v>0</v>
      </c>
      <c r="AP17" s="22">
        <v>0</v>
      </c>
      <c r="AQ17" s="22">
        <v>5</v>
      </c>
      <c r="AR17" s="49">
        <v>0.35709999999999997</v>
      </c>
      <c r="AS17" s="1">
        <v>14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45"/>
      <c r="E18" s="22"/>
      <c r="F18" s="22"/>
      <c r="G18" s="22"/>
      <c r="H18" s="36"/>
      <c r="I18" s="22"/>
      <c r="J18" s="46"/>
      <c r="K18" s="21"/>
      <c r="L18" s="47"/>
      <c r="M18" s="13"/>
      <c r="N18" s="13"/>
      <c r="O18" s="13"/>
      <c r="P18" s="18"/>
      <c r="Q18" s="22"/>
      <c r="R18" s="22"/>
      <c r="S18" s="36"/>
      <c r="T18" s="22"/>
      <c r="U18" s="22"/>
      <c r="V18" s="48"/>
      <c r="W18" s="21"/>
      <c r="X18" s="22">
        <v>2016</v>
      </c>
      <c r="Y18" s="22" t="s">
        <v>34</v>
      </c>
      <c r="Z18" s="45" t="s">
        <v>25</v>
      </c>
      <c r="AA18" s="22">
        <v>16</v>
      </c>
      <c r="AB18" s="22">
        <v>3</v>
      </c>
      <c r="AC18" s="22">
        <v>6</v>
      </c>
      <c r="AD18" s="22">
        <v>27</v>
      </c>
      <c r="AE18" s="22">
        <v>73</v>
      </c>
      <c r="AF18" s="30">
        <v>0.64029999999999998</v>
      </c>
      <c r="AG18" s="18">
        <v>114</v>
      </c>
      <c r="AH18" s="13"/>
      <c r="AI18" s="13" t="s">
        <v>18</v>
      </c>
      <c r="AJ18" s="13"/>
      <c r="AK18" s="13"/>
      <c r="AL18" s="18"/>
      <c r="AM18" s="22">
        <v>2</v>
      </c>
      <c r="AN18" s="22">
        <v>0</v>
      </c>
      <c r="AO18" s="22">
        <v>0</v>
      </c>
      <c r="AP18" s="22">
        <v>5</v>
      </c>
      <c r="AQ18" s="22">
        <v>10</v>
      </c>
      <c r="AR18" s="49">
        <v>0.47610000000000002</v>
      </c>
      <c r="AS18" s="1">
        <v>21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2"/>
      <c r="C19" s="23"/>
      <c r="D19" s="45"/>
      <c r="E19" s="22"/>
      <c r="F19" s="22"/>
      <c r="G19" s="22"/>
      <c r="H19" s="36"/>
      <c r="I19" s="22"/>
      <c r="J19" s="46"/>
      <c r="K19" s="21"/>
      <c r="L19" s="47"/>
      <c r="M19" s="13"/>
      <c r="N19" s="13"/>
      <c r="O19" s="13"/>
      <c r="P19" s="18"/>
      <c r="Q19" s="22"/>
      <c r="R19" s="22"/>
      <c r="S19" s="36"/>
      <c r="T19" s="22"/>
      <c r="U19" s="22"/>
      <c r="V19" s="48"/>
      <c r="W19" s="21"/>
      <c r="X19" s="22">
        <v>2017</v>
      </c>
      <c r="Y19" s="22" t="s">
        <v>36</v>
      </c>
      <c r="Z19" s="45" t="s">
        <v>25</v>
      </c>
      <c r="AA19" s="22">
        <v>15</v>
      </c>
      <c r="AB19" s="22">
        <v>0</v>
      </c>
      <c r="AC19" s="22">
        <v>11</v>
      </c>
      <c r="AD19" s="22">
        <v>29</v>
      </c>
      <c r="AE19" s="22">
        <v>53</v>
      </c>
      <c r="AF19" s="30">
        <v>0.71619999999999995</v>
      </c>
      <c r="AG19" s="18">
        <v>74</v>
      </c>
      <c r="AH19" s="13"/>
      <c r="AI19" s="13" t="s">
        <v>22</v>
      </c>
      <c r="AJ19" s="13"/>
      <c r="AK19" s="13"/>
      <c r="AL19" s="18"/>
      <c r="AM19" s="22">
        <v>3</v>
      </c>
      <c r="AN19" s="22">
        <v>0</v>
      </c>
      <c r="AO19" s="22">
        <v>0</v>
      </c>
      <c r="AP19" s="22">
        <v>1</v>
      </c>
      <c r="AQ19" s="22">
        <v>8</v>
      </c>
      <c r="AR19" s="49">
        <v>0.4</v>
      </c>
      <c r="AS19" s="1">
        <v>20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2"/>
      <c r="C20" s="23"/>
      <c r="D20" s="45"/>
      <c r="E20" s="22"/>
      <c r="F20" s="22"/>
      <c r="G20" s="22"/>
      <c r="H20" s="36"/>
      <c r="I20" s="22"/>
      <c r="J20" s="46"/>
      <c r="K20" s="21"/>
      <c r="L20" s="47"/>
      <c r="M20" s="13"/>
      <c r="N20" s="13"/>
      <c r="O20" s="13"/>
      <c r="P20" s="18"/>
      <c r="Q20" s="22"/>
      <c r="R20" s="22"/>
      <c r="S20" s="36"/>
      <c r="T20" s="22"/>
      <c r="U20" s="22"/>
      <c r="V20" s="48"/>
      <c r="W20" s="21"/>
      <c r="X20" s="22">
        <v>2018</v>
      </c>
      <c r="Y20" s="22" t="s">
        <v>48</v>
      </c>
      <c r="Z20" s="45" t="s">
        <v>25</v>
      </c>
      <c r="AA20" s="22">
        <v>13</v>
      </c>
      <c r="AB20" s="22">
        <v>0</v>
      </c>
      <c r="AC20" s="22">
        <v>12</v>
      </c>
      <c r="AD20" s="22">
        <v>19</v>
      </c>
      <c r="AE20" s="22">
        <v>41</v>
      </c>
      <c r="AF20" s="30">
        <v>0.59419999999999995</v>
      </c>
      <c r="AG20" s="18">
        <v>69</v>
      </c>
      <c r="AH20" s="13"/>
      <c r="AI20" s="13"/>
      <c r="AJ20" s="13"/>
      <c r="AK20" s="13"/>
      <c r="AL20" s="18"/>
      <c r="AM20" s="22">
        <v>8</v>
      </c>
      <c r="AN20" s="22">
        <v>2</v>
      </c>
      <c r="AO20" s="22">
        <v>9</v>
      </c>
      <c r="AP20" s="22">
        <v>14</v>
      </c>
      <c r="AQ20" s="22">
        <v>32</v>
      </c>
      <c r="AR20" s="48">
        <v>0.62739999999999996</v>
      </c>
      <c r="AS20" s="18">
        <v>51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2">
        <v>2019</v>
      </c>
      <c r="C21" s="23" t="s">
        <v>49</v>
      </c>
      <c r="D21" s="45" t="s">
        <v>25</v>
      </c>
      <c r="E21" s="22">
        <v>17</v>
      </c>
      <c r="F21" s="22">
        <v>0</v>
      </c>
      <c r="G21" s="22">
        <v>6</v>
      </c>
      <c r="H21" s="36">
        <v>8</v>
      </c>
      <c r="I21" s="22">
        <v>36</v>
      </c>
      <c r="J21" s="46">
        <v>0.43369999999999997</v>
      </c>
      <c r="K21" s="21">
        <v>83</v>
      </c>
      <c r="L21" s="47"/>
      <c r="M21" s="13"/>
      <c r="N21" s="13"/>
      <c r="O21" s="13"/>
      <c r="P21" s="18"/>
      <c r="Q21" s="22"/>
      <c r="R21" s="22"/>
      <c r="S21" s="36"/>
      <c r="T21" s="22"/>
      <c r="U21" s="22"/>
      <c r="V21" s="48"/>
      <c r="W21" s="21"/>
      <c r="X21" s="22"/>
      <c r="Y21" s="22"/>
      <c r="Z21" s="45"/>
      <c r="AA21" s="22"/>
      <c r="AB21" s="22"/>
      <c r="AC21" s="22"/>
      <c r="AD21" s="22"/>
      <c r="AE21" s="22"/>
      <c r="AF21" s="30"/>
      <c r="AG21" s="18"/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8"/>
      <c r="AS21" s="18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2"/>
      <c r="C22" s="23"/>
      <c r="D22" s="45"/>
      <c r="E22" s="22"/>
      <c r="F22" s="22"/>
      <c r="G22" s="22"/>
      <c r="H22" s="36"/>
      <c r="I22" s="22"/>
      <c r="J22" s="46"/>
      <c r="K22" s="21"/>
      <c r="L22" s="47"/>
      <c r="M22" s="13"/>
      <c r="N22" s="13"/>
      <c r="O22" s="13"/>
      <c r="P22" s="18"/>
      <c r="Q22" s="22"/>
      <c r="R22" s="22"/>
      <c r="S22" s="36"/>
      <c r="T22" s="22"/>
      <c r="U22" s="22"/>
      <c r="V22" s="48"/>
      <c r="W22" s="21"/>
      <c r="X22" s="22">
        <v>2020</v>
      </c>
      <c r="Y22" s="22" t="s">
        <v>31</v>
      </c>
      <c r="Z22" s="45" t="s">
        <v>50</v>
      </c>
      <c r="AA22" s="22">
        <v>2</v>
      </c>
      <c r="AB22" s="22">
        <v>0</v>
      </c>
      <c r="AC22" s="22">
        <v>6</v>
      </c>
      <c r="AD22" s="22">
        <v>0</v>
      </c>
      <c r="AE22" s="22">
        <v>13</v>
      </c>
      <c r="AF22" s="46">
        <v>0.68420000000000003</v>
      </c>
      <c r="AG22" s="21">
        <v>19</v>
      </c>
      <c r="AH22" s="47"/>
      <c r="AI22" s="13"/>
      <c r="AJ22" s="13"/>
      <c r="AK22" s="13"/>
      <c r="AL22" s="18"/>
      <c r="AM22" s="22"/>
      <c r="AN22" s="22"/>
      <c r="AO22" s="22"/>
      <c r="AP22" s="22"/>
      <c r="AQ22" s="22"/>
      <c r="AR22" s="49"/>
      <c r="AS22" s="1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50" t="s">
        <v>43</v>
      </c>
      <c r="C23" s="51"/>
      <c r="D23" s="52"/>
      <c r="E23" s="53">
        <f>SUM(E4:E22)</f>
        <v>91</v>
      </c>
      <c r="F23" s="53">
        <f>SUM(F4:F22)</f>
        <v>2</v>
      </c>
      <c r="G23" s="53">
        <f>SUM(G4:G22)</f>
        <v>8</v>
      </c>
      <c r="H23" s="53">
        <f>SUM(H4:H22)</f>
        <v>59</v>
      </c>
      <c r="I23" s="53">
        <f>SUM(I4:I22)</f>
        <v>237</v>
      </c>
      <c r="J23" s="54">
        <f>PRODUCT(I23/K23)</f>
        <v>0.44548872180451127</v>
      </c>
      <c r="K23" s="38">
        <f>SUM(K4:K22)</f>
        <v>532</v>
      </c>
      <c r="L23" s="17"/>
      <c r="M23" s="15"/>
      <c r="N23" s="55"/>
      <c r="O23" s="56"/>
      <c r="P23" s="18"/>
      <c r="Q23" s="53">
        <f>SUM(Q4:Q22)</f>
        <v>0</v>
      </c>
      <c r="R23" s="53">
        <f>SUM(R4:R22)</f>
        <v>0</v>
      </c>
      <c r="S23" s="53">
        <f>SUM(S4:S22)</f>
        <v>0</v>
      </c>
      <c r="T23" s="53">
        <f>SUM(T4:T22)</f>
        <v>0</v>
      </c>
      <c r="U23" s="53">
        <f>SUM(U4:U22)</f>
        <v>0</v>
      </c>
      <c r="V23" s="24">
        <v>0</v>
      </c>
      <c r="W23" s="38">
        <f>SUM(W4:W22)</f>
        <v>0</v>
      </c>
      <c r="X23" s="11" t="s">
        <v>43</v>
      </c>
      <c r="Y23" s="12"/>
      <c r="Z23" s="10"/>
      <c r="AA23" s="53">
        <f>SUM(AA4:AA22)</f>
        <v>233</v>
      </c>
      <c r="AB23" s="53">
        <f>SUM(AB4:AB22)</f>
        <v>18</v>
      </c>
      <c r="AC23" s="53">
        <f>SUM(AC4:AC22)</f>
        <v>109</v>
      </c>
      <c r="AD23" s="53">
        <f>SUM(AD4:AD22)</f>
        <v>339</v>
      </c>
      <c r="AE23" s="53">
        <f>SUM(AE4:AE22)</f>
        <v>1023</v>
      </c>
      <c r="AF23" s="54">
        <f>PRODUCT(AE23/AG23)</f>
        <v>0.62150668286755772</v>
      </c>
      <c r="AG23" s="38">
        <f>SUM(AG4:AG22)</f>
        <v>1646</v>
      </c>
      <c r="AH23" s="17"/>
      <c r="AI23" s="15"/>
      <c r="AJ23" s="55"/>
      <c r="AK23" s="56"/>
      <c r="AL23" s="18"/>
      <c r="AM23" s="53">
        <f>SUM(AM4:AM22)</f>
        <v>25</v>
      </c>
      <c r="AN23" s="53">
        <f>SUM(AN4:AN22)</f>
        <v>2</v>
      </c>
      <c r="AO23" s="53">
        <f>SUM(AO4:AO22)</f>
        <v>10</v>
      </c>
      <c r="AP23" s="53">
        <f>SUM(AP4:AP22)</f>
        <v>28</v>
      </c>
      <c r="AQ23" s="53">
        <f>SUM(AQ4:AQ22)</f>
        <v>79</v>
      </c>
      <c r="AR23" s="54">
        <f>PRODUCT(AQ23/AS23)</f>
        <v>0.48765432098765432</v>
      </c>
      <c r="AS23" s="44">
        <f>SUM(AS4:AS22)</f>
        <v>162</v>
      </c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6"/>
      <c r="K24" s="21"/>
      <c r="L24" s="18"/>
      <c r="M24" s="18"/>
      <c r="N24" s="18"/>
      <c r="O24" s="18"/>
      <c r="P24" s="25"/>
      <c r="Q24" s="25"/>
      <c r="R24" s="27"/>
      <c r="S24" s="25"/>
      <c r="T24" s="25"/>
      <c r="U24" s="18"/>
      <c r="V24" s="18"/>
      <c r="W24" s="21"/>
      <c r="X24" s="25"/>
      <c r="Y24" s="25"/>
      <c r="Z24" s="25"/>
      <c r="AA24" s="25"/>
      <c r="AB24" s="25"/>
      <c r="AC24" s="25"/>
      <c r="AD24" s="25"/>
      <c r="AE24" s="25"/>
      <c r="AF24" s="26"/>
      <c r="AG24" s="21"/>
      <c r="AH24" s="18"/>
      <c r="AI24" s="18"/>
      <c r="AJ24" s="18"/>
      <c r="AK24" s="18"/>
      <c r="AL24" s="25"/>
      <c r="AM24" s="25"/>
      <c r="AN24" s="27"/>
      <c r="AO24" s="25"/>
      <c r="AP24" s="25"/>
      <c r="AQ24" s="18"/>
      <c r="AR24" s="18"/>
      <c r="AS24" s="21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57" t="s">
        <v>44</v>
      </c>
      <c r="C25" s="58"/>
      <c r="D25" s="59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45</v>
      </c>
      <c r="O25" s="13" t="s">
        <v>46</v>
      </c>
      <c r="Q25" s="27"/>
      <c r="R25" s="27" t="s">
        <v>12</v>
      </c>
      <c r="S25" s="27"/>
      <c r="T25" s="25" t="s">
        <v>29</v>
      </c>
      <c r="U25" s="18"/>
      <c r="V25" s="21"/>
      <c r="W25" s="21"/>
      <c r="X25" s="39"/>
      <c r="Y25" s="39"/>
      <c r="Z25" s="39"/>
      <c r="AA25" s="39"/>
      <c r="AB25" s="39"/>
      <c r="AC25" s="27"/>
      <c r="AD25" s="27"/>
      <c r="AE25" s="27"/>
      <c r="AF25" s="25"/>
      <c r="AG25" s="25"/>
      <c r="AH25" s="25"/>
      <c r="AI25" s="25"/>
      <c r="AJ25" s="25"/>
      <c r="AK25" s="25"/>
      <c r="AM25" s="21"/>
      <c r="AN25" s="39"/>
      <c r="AO25" s="39"/>
      <c r="AP25" s="39"/>
      <c r="AQ25" s="39"/>
      <c r="AR25" s="39"/>
      <c r="AS25" s="39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8" t="s">
        <v>47</v>
      </c>
      <c r="C26" s="7"/>
      <c r="D26" s="29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  <c r="K26" s="25">
        <v>0</v>
      </c>
      <c r="L26" s="62">
        <v>0</v>
      </c>
      <c r="M26" s="62">
        <v>0</v>
      </c>
      <c r="N26" s="62">
        <v>0</v>
      </c>
      <c r="O26" s="62">
        <v>0</v>
      </c>
      <c r="Q26" s="27"/>
      <c r="R26" s="27"/>
      <c r="S26" s="27"/>
      <c r="T26" s="25" t="s">
        <v>17</v>
      </c>
      <c r="U26" s="25"/>
      <c r="V26" s="25"/>
      <c r="W26" s="25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7"/>
      <c r="AO26" s="27"/>
      <c r="AP26" s="27"/>
      <c r="AQ26" s="27"/>
      <c r="AR26" s="27"/>
      <c r="AS26" s="27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63" t="s">
        <v>13</v>
      </c>
      <c r="C27" s="64"/>
      <c r="D27" s="65"/>
      <c r="E27" s="60">
        <f>PRODUCT(E23+Q23)</f>
        <v>91</v>
      </c>
      <c r="F27" s="60">
        <f>PRODUCT(F23+R23)</f>
        <v>2</v>
      </c>
      <c r="G27" s="60">
        <f>PRODUCT(G23+S23)</f>
        <v>8</v>
      </c>
      <c r="H27" s="60">
        <f>PRODUCT(H23+T23)</f>
        <v>59</v>
      </c>
      <c r="I27" s="60">
        <f>PRODUCT(I23+U23)</f>
        <v>237</v>
      </c>
      <c r="J27" s="61">
        <f>PRODUCT(I27/K27)</f>
        <v>0.44548872180451127</v>
      </c>
      <c r="K27" s="25">
        <f>PRODUCT(K23+W23)</f>
        <v>532</v>
      </c>
      <c r="L27" s="62">
        <f>PRODUCT((F27+G27)/E27)</f>
        <v>0.10989010989010989</v>
      </c>
      <c r="M27" s="62">
        <f>PRODUCT(H27/E27)</f>
        <v>0.64835164835164838</v>
      </c>
      <c r="N27" s="62">
        <f>PRODUCT((F27+G27+H27)/E27)</f>
        <v>0.75824175824175821</v>
      </c>
      <c r="O27" s="62">
        <f>PRODUCT(I27/E27)</f>
        <v>2.6043956043956045</v>
      </c>
      <c r="Q27" s="27"/>
      <c r="R27" s="27"/>
      <c r="S27" s="27"/>
      <c r="T27" s="25" t="s">
        <v>15</v>
      </c>
      <c r="U27" s="25"/>
      <c r="V27" s="25"/>
      <c r="W27" s="25"/>
      <c r="X27" s="25"/>
      <c r="Y27" s="25"/>
      <c r="Z27" s="25"/>
      <c r="AA27" s="25"/>
      <c r="AB27" s="25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20" t="s">
        <v>40</v>
      </c>
      <c r="C28" s="19"/>
      <c r="D28" s="31"/>
      <c r="E28" s="60">
        <f>PRODUCT(AA23+AM23)</f>
        <v>258</v>
      </c>
      <c r="F28" s="60">
        <f>PRODUCT(AB23+AN23)</f>
        <v>20</v>
      </c>
      <c r="G28" s="60">
        <f>PRODUCT(AC23+AO23)</f>
        <v>119</v>
      </c>
      <c r="H28" s="60">
        <f>PRODUCT(AD23+AP23)</f>
        <v>367</v>
      </c>
      <c r="I28" s="60">
        <f>PRODUCT(AE23+AQ23)</f>
        <v>1102</v>
      </c>
      <c r="J28" s="61">
        <f>PRODUCT(I28/K28)</f>
        <v>0.60951327433628322</v>
      </c>
      <c r="K28" s="18">
        <f>PRODUCT(AG23+AS23)</f>
        <v>1808</v>
      </c>
      <c r="L28" s="62">
        <f>PRODUCT((F28+G28)/E28)</f>
        <v>0.53875968992248058</v>
      </c>
      <c r="M28" s="62">
        <f>PRODUCT(H28/E28)</f>
        <v>1.4224806201550388</v>
      </c>
      <c r="N28" s="62">
        <f>PRODUCT((F28+G28+H28)/E28)</f>
        <v>1.9612403100775193</v>
      </c>
      <c r="O28" s="62">
        <f>PRODUCT(I28/E28)</f>
        <v>4.2713178294573639</v>
      </c>
      <c r="Q28" s="27"/>
      <c r="R28" s="27"/>
      <c r="S28" s="25"/>
      <c r="T28" s="25" t="s">
        <v>16</v>
      </c>
      <c r="U28" s="18"/>
      <c r="V28" s="18"/>
      <c r="W28" s="25"/>
      <c r="X28" s="25"/>
      <c r="Y28" s="25"/>
      <c r="Z28" s="25"/>
      <c r="AA28" s="25"/>
      <c r="AB28" s="25"/>
      <c r="AC28" s="27"/>
      <c r="AD28" s="27"/>
      <c r="AE28" s="27"/>
      <c r="AF28" s="27"/>
      <c r="AG28" s="27"/>
      <c r="AH28" s="27"/>
      <c r="AI28" s="27"/>
      <c r="AJ28" s="27"/>
      <c r="AK28" s="25"/>
      <c r="AL28" s="18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66" t="s">
        <v>43</v>
      </c>
      <c r="C29" s="67"/>
      <c r="D29" s="68"/>
      <c r="E29" s="60">
        <f>SUM(E26:E28)</f>
        <v>349</v>
      </c>
      <c r="F29" s="60">
        <f t="shared" ref="F29:I29" si="0">SUM(F26:F28)</f>
        <v>22</v>
      </c>
      <c r="G29" s="60">
        <f t="shared" si="0"/>
        <v>127</v>
      </c>
      <c r="H29" s="60">
        <f t="shared" si="0"/>
        <v>426</v>
      </c>
      <c r="I29" s="60">
        <f t="shared" si="0"/>
        <v>1339</v>
      </c>
      <c r="J29" s="61">
        <f>PRODUCT(I29/K29)</f>
        <v>0.57222222222222219</v>
      </c>
      <c r="K29" s="25">
        <f>SUM(K26:K28)</f>
        <v>2340</v>
      </c>
      <c r="L29" s="62">
        <f>PRODUCT((F29+G29)/E29)</f>
        <v>0.42693409742120342</v>
      </c>
      <c r="M29" s="62">
        <f>PRODUCT(H29/E29)</f>
        <v>1.2206303724928367</v>
      </c>
      <c r="N29" s="62">
        <f>PRODUCT((F29+G29+H29)/E29)</f>
        <v>1.6475644699140402</v>
      </c>
      <c r="O29" s="62">
        <f>PRODUCT(I29/E29)</f>
        <v>3.8366762177650431</v>
      </c>
      <c r="Q29" s="18"/>
      <c r="R29" s="18"/>
      <c r="S29" s="18"/>
      <c r="T29" s="25" t="s">
        <v>37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18"/>
      <c r="F30" s="18"/>
      <c r="G30" s="18"/>
      <c r="H30" s="18"/>
      <c r="I30" s="18"/>
      <c r="J30" s="25"/>
      <c r="K30" s="25"/>
      <c r="L30" s="18"/>
      <c r="M30" s="18"/>
      <c r="N30" s="18"/>
      <c r="O30" s="18"/>
      <c r="P30" s="25"/>
      <c r="Q30" s="25"/>
      <c r="R30" s="25"/>
      <c r="S30" s="25"/>
      <c r="T30" s="18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7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7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7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7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7"/>
      <c r="AG66" s="27"/>
      <c r="AH66" s="27"/>
      <c r="AI66" s="27"/>
      <c r="AJ66" s="27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7"/>
      <c r="AG67" s="27"/>
      <c r="AH67" s="27"/>
      <c r="AI67" s="27"/>
      <c r="AJ67" s="27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7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7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7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7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7"/>
      <c r="AG100" s="27"/>
      <c r="AH100" s="27"/>
      <c r="AI100" s="27"/>
      <c r="AJ100" s="27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7"/>
      <c r="AG101" s="27"/>
      <c r="AH101" s="27"/>
      <c r="AI101" s="27"/>
      <c r="AJ101" s="27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7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7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7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7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7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7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7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7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7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7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7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7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7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7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7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7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7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7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7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7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7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7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7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7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7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7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7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7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7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7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7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7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7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7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7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7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7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7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7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7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7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7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7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7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7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7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7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7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7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7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7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7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7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7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7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7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7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7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7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7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7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7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7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7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7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7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7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27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27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27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7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27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27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27"/>
      <c r="AG177" s="27"/>
      <c r="AH177" s="27"/>
      <c r="AI177" s="27"/>
      <c r="AJ177" s="27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27"/>
      <c r="AG178" s="27"/>
      <c r="AH178" s="27"/>
      <c r="AI178" s="27"/>
      <c r="AJ178" s="27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27"/>
      <c r="AG179" s="27"/>
      <c r="AH179" s="27"/>
      <c r="AI179" s="27"/>
      <c r="AJ179" s="27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27"/>
      <c r="AG180" s="27"/>
      <c r="AH180" s="27"/>
      <c r="AI180" s="27"/>
      <c r="AJ180" s="27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27"/>
      <c r="AG181" s="27"/>
      <c r="AH181" s="27"/>
      <c r="AI181" s="27"/>
      <c r="AJ181" s="27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27"/>
      <c r="AG182" s="27"/>
      <c r="AH182" s="27"/>
      <c r="AI182" s="27"/>
      <c r="AJ182" s="27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27"/>
      <c r="AG183" s="27"/>
      <c r="AH183" s="27"/>
      <c r="AI183" s="27"/>
      <c r="AJ183" s="27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27"/>
      <c r="AG184" s="27"/>
      <c r="AH184" s="27"/>
      <c r="AI184" s="27"/>
      <c r="AJ184" s="27"/>
      <c r="AK184" s="25"/>
      <c r="AL184" s="18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27"/>
      <c r="AG185" s="27"/>
      <c r="AH185" s="27"/>
      <c r="AI185" s="27"/>
      <c r="AJ185" s="27"/>
      <c r="AK185" s="25"/>
      <c r="AL185" s="18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27"/>
      <c r="AG186" s="27"/>
      <c r="AH186" s="27"/>
      <c r="AI186" s="27"/>
      <c r="AJ186" s="27"/>
      <c r="AK186" s="25"/>
      <c r="AL186" s="18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27"/>
      <c r="AG187" s="27"/>
      <c r="AH187" s="27"/>
      <c r="AI187" s="27"/>
      <c r="AJ187" s="27"/>
      <c r="AK187" s="25"/>
      <c r="AL187" s="18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27"/>
      <c r="AG188" s="27"/>
      <c r="AH188" s="27"/>
      <c r="AI188" s="27"/>
      <c r="AJ188" s="27"/>
      <c r="AK188" s="25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27"/>
      <c r="AG189" s="27"/>
      <c r="AH189" s="27"/>
      <c r="AI189" s="27"/>
      <c r="AJ189" s="27"/>
      <c r="AK189" s="25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27"/>
      <c r="AG190" s="27"/>
      <c r="AH190" s="27"/>
      <c r="AI190" s="27"/>
      <c r="AJ190" s="27"/>
      <c r="AK190" s="25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27"/>
      <c r="AG191" s="27"/>
      <c r="AH191" s="27"/>
      <c r="AI191" s="27"/>
      <c r="AJ191" s="27"/>
      <c r="AK191" s="25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27"/>
      <c r="AG192" s="27"/>
      <c r="AH192" s="27"/>
      <c r="AI192" s="27"/>
      <c r="AJ192" s="27"/>
      <c r="AK192" s="25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27"/>
      <c r="AG193" s="27"/>
      <c r="AH193" s="27"/>
      <c r="AI193" s="27"/>
      <c r="AJ193" s="27"/>
      <c r="AK193" s="25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27"/>
      <c r="AG194" s="27"/>
      <c r="AH194" s="27"/>
      <c r="AI194" s="27"/>
      <c r="AJ194" s="27"/>
      <c r="AK194" s="18"/>
      <c r="AL194" s="18"/>
    </row>
    <row r="195" spans="12:38" x14ac:dyDescent="0.25"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27"/>
      <c r="AG195" s="27"/>
      <c r="AH195" s="27"/>
      <c r="AI195" s="27"/>
      <c r="AJ195" s="27"/>
    </row>
    <row r="196" spans="12:38" x14ac:dyDescent="0.25"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27"/>
      <c r="AG196" s="27"/>
      <c r="AH196" s="27"/>
      <c r="AI196" s="27"/>
      <c r="AJ196" s="27"/>
    </row>
    <row r="197" spans="12:38" x14ac:dyDescent="0.25"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27"/>
      <c r="AG197" s="27"/>
      <c r="AH197" s="27"/>
      <c r="AI197" s="27"/>
      <c r="AJ197" s="2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ht="14.25" x14ac:dyDescent="0.2">
      <c r="L223"/>
      <c r="M223"/>
      <c r="N223"/>
      <c r="O223"/>
      <c r="P2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ht="14.25" x14ac:dyDescent="0.2">
      <c r="L225"/>
      <c r="M225"/>
      <c r="N225"/>
      <c r="O225"/>
      <c r="P225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ht="14.25" x14ac:dyDescent="0.2">
      <c r="L226"/>
      <c r="M226"/>
      <c r="N226"/>
      <c r="O226"/>
      <c r="P226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</sheetData>
  <sortState ref="B21:AH22">
    <sortCondition ref="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2020-09-03T14:29:35Z</dcterms:modified>
</cp:coreProperties>
</file>