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2" i="2" l="1"/>
  <c r="O22" i="2"/>
  <c r="N22" i="2"/>
  <c r="M22" i="2"/>
  <c r="L22" i="2"/>
  <c r="J18" i="2"/>
  <c r="AS18" i="2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I24" i="2" s="1"/>
  <c r="H18" i="2"/>
  <c r="H22" i="2" s="1"/>
  <c r="G18" i="2"/>
  <c r="G22" i="2" s="1"/>
  <c r="G24" i="2" s="1"/>
  <c r="F18" i="2"/>
  <c r="F22" i="2" s="1"/>
  <c r="E18" i="2"/>
  <c r="E22" i="2" s="1"/>
  <c r="E24" i="2" s="1"/>
  <c r="F23" i="2" l="1"/>
  <c r="L23" i="2" s="1"/>
  <c r="H23" i="2"/>
  <c r="H24" i="2" s="1"/>
  <c r="M24" i="2" s="1"/>
  <c r="AF18" i="2"/>
  <c r="AR18" i="2"/>
  <c r="O24" i="2"/>
  <c r="O23" i="2"/>
  <c r="J23" i="2"/>
  <c r="K24" i="2"/>
  <c r="J24" i="2" s="1"/>
  <c r="M23" i="2" l="1"/>
  <c r="N23" i="2"/>
  <c r="F24" i="2"/>
  <c r="L24" i="2" l="1"/>
  <c r="N24" i="2"/>
</calcChain>
</file>

<file path=xl/sharedStrings.xml><?xml version="1.0" encoding="utf-8"?>
<sst xmlns="http://schemas.openxmlformats.org/spreadsheetml/2006/main" count="107" uniqueCount="45">
  <si>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</si>
  <si>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</si>
  <si>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</si>
  <si>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</si>
  <si>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</si>
  <si>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</si>
  <si>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</si>
  <si>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</si>
  <si>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</si>
  <si>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</si>
  <si>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</si>
  <si>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</si>
  <si>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</si>
  <si>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</si>
  <si>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Tuomas Jämsä</t>
  </si>
  <si>
    <t>TU = Toholammin Urheilijat  (1955),  kasvattajaseura</t>
  </si>
  <si>
    <t>10.9.1986   Toholampi</t>
  </si>
  <si>
    <t>TU</t>
  </si>
  <si>
    <t>LePe</t>
  </si>
  <si>
    <t>8.</t>
  </si>
  <si>
    <t>6.</t>
  </si>
  <si>
    <t>3.</t>
  </si>
  <si>
    <t>9.</t>
  </si>
  <si>
    <t>4.</t>
  </si>
  <si>
    <t>7.</t>
  </si>
  <si>
    <t>YK  2</t>
  </si>
  <si>
    <t>YK</t>
  </si>
  <si>
    <t>YK = Ylivieskan Kuula  (1909)</t>
  </si>
  <si>
    <t>LePe = Lestijoen Pesis  (2009)</t>
  </si>
  <si>
    <t>5.</t>
  </si>
  <si>
    <t>2.</t>
  </si>
  <si>
    <t>Ura</t>
  </si>
  <si>
    <t>Ura = Kannuksen Ura  (1968)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</si>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</sst>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14</v>
      </c>
      <c r="C1" s="2"/>
      <c r="D1" s="3"/>
      <c r="E1" s="4" t="s">
        <v>16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33</v>
      </c>
      <c r="M2" s="29"/>
      <c r="N2" s="29"/>
      <c r="O2" s="37"/>
      <c r="P2" s="8"/>
      <c r="Q2" s="24" t="s">
        <v>34</v>
      </c>
      <c r="R2" s="29"/>
      <c r="S2" s="29"/>
      <c r="T2" s="29"/>
      <c r="U2" s="36"/>
      <c r="V2" s="37"/>
      <c r="W2" s="8"/>
      <c r="X2" s="38" t="s">
        <v>35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36</v>
      </c>
      <c r="AI2" s="29"/>
      <c r="AJ2" s="29"/>
      <c r="AK2" s="37"/>
      <c r="AL2" s="8"/>
      <c r="AM2" s="24" t="s">
        <v>34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2005</v>
      </c>
      <c r="Y4" s="16" t="s">
        <v>22</v>
      </c>
      <c r="Z4" s="1" t="s">
        <v>17</v>
      </c>
      <c r="AA4" s="16">
        <v>16</v>
      </c>
      <c r="AB4" s="16">
        <v>0</v>
      </c>
      <c r="AC4" s="16">
        <v>3</v>
      </c>
      <c r="AD4" s="16">
        <v>5</v>
      </c>
      <c r="AE4" s="16">
        <v>32</v>
      </c>
      <c r="AF4" s="27">
        <v>0.44440000000000002</v>
      </c>
      <c r="AG4" s="12">
        <v>72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2006</v>
      </c>
      <c r="Y5" s="16" t="s">
        <v>23</v>
      </c>
      <c r="Z5" s="1" t="s">
        <v>17</v>
      </c>
      <c r="AA5" s="16">
        <v>2</v>
      </c>
      <c r="AB5" s="16">
        <v>0</v>
      </c>
      <c r="AC5" s="16">
        <v>0</v>
      </c>
      <c r="AD5" s="16">
        <v>0</v>
      </c>
      <c r="AE5" s="16">
        <v>2</v>
      </c>
      <c r="AF5" s="27">
        <v>0.22220000000000001</v>
      </c>
      <c r="AG5" s="12">
        <v>9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2007</v>
      </c>
      <c r="Y6" s="16" t="s">
        <v>24</v>
      </c>
      <c r="Z6" s="1" t="s">
        <v>17</v>
      </c>
      <c r="AA6" s="16">
        <v>17</v>
      </c>
      <c r="AB6" s="16">
        <v>0</v>
      </c>
      <c r="AC6" s="16">
        <v>1</v>
      </c>
      <c r="AD6" s="16">
        <v>12</v>
      </c>
      <c r="AE6" s="16">
        <v>51</v>
      </c>
      <c r="AF6" s="27">
        <v>0.53120000000000001</v>
      </c>
      <c r="AG6" s="12">
        <v>96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2008</v>
      </c>
      <c r="Y7" s="16" t="s">
        <v>23</v>
      </c>
      <c r="Z7" s="1" t="s">
        <v>17</v>
      </c>
      <c r="AA7" s="16">
        <v>16</v>
      </c>
      <c r="AB7" s="16">
        <v>0</v>
      </c>
      <c r="AC7" s="16">
        <v>5</v>
      </c>
      <c r="AD7" s="16">
        <v>21</v>
      </c>
      <c r="AE7" s="16">
        <v>68</v>
      </c>
      <c r="AF7" s="27">
        <v>0.64759999999999995</v>
      </c>
      <c r="AG7" s="12">
        <v>105</v>
      </c>
      <c r="AH7" s="9"/>
      <c r="AI7" s="9" t="s">
        <v>43</v>
      </c>
      <c r="AJ7" s="9"/>
      <c r="AK7" s="9"/>
      <c r="AL7" s="12"/>
      <c r="AM7" s="16">
        <v>2</v>
      </c>
      <c r="AN7" s="16">
        <v>0</v>
      </c>
      <c r="AO7" s="16">
        <v>0</v>
      </c>
      <c r="AP7" s="16">
        <v>3</v>
      </c>
      <c r="AQ7" s="16">
        <v>8</v>
      </c>
      <c r="AR7" s="45">
        <v>0.66659999999999997</v>
      </c>
      <c r="AS7" s="46">
        <v>12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2009</v>
      </c>
      <c r="Y8" s="16" t="s">
        <v>19</v>
      </c>
      <c r="Z8" s="1" t="s">
        <v>17</v>
      </c>
      <c r="AA8" s="16">
        <v>13</v>
      </c>
      <c r="AB8" s="16">
        <v>0</v>
      </c>
      <c r="AC8" s="16">
        <v>3</v>
      </c>
      <c r="AD8" s="16">
        <v>21</v>
      </c>
      <c r="AE8" s="16">
        <v>66</v>
      </c>
      <c r="AF8" s="27">
        <v>0.61109999999999998</v>
      </c>
      <c r="AG8" s="12">
        <v>108</v>
      </c>
      <c r="AH8" s="9"/>
      <c r="AI8" s="16" t="s">
        <v>21</v>
      </c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2010</v>
      </c>
      <c r="Y9" s="16" t="s">
        <v>20</v>
      </c>
      <c r="Z9" s="1" t="s">
        <v>18</v>
      </c>
      <c r="AA9" s="16">
        <v>7</v>
      </c>
      <c r="AB9" s="16">
        <v>2</v>
      </c>
      <c r="AC9" s="16">
        <v>3</v>
      </c>
      <c r="AD9" s="16">
        <v>12</v>
      </c>
      <c r="AE9" s="16">
        <v>26</v>
      </c>
      <c r="AF9" s="27">
        <v>0.57769999999999999</v>
      </c>
      <c r="AG9" s="12">
        <v>45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2011</v>
      </c>
      <c r="Y10" s="16" t="s">
        <v>21</v>
      </c>
      <c r="Z10" s="1" t="s">
        <v>18</v>
      </c>
      <c r="AA10" s="16">
        <v>17</v>
      </c>
      <c r="AB10" s="16">
        <v>1</v>
      </c>
      <c r="AC10" s="16">
        <v>4</v>
      </c>
      <c r="AD10" s="16">
        <v>39</v>
      </c>
      <c r="AE10" s="16">
        <v>103</v>
      </c>
      <c r="AF10" s="27">
        <v>0.74629999999999996</v>
      </c>
      <c r="AG10" s="12">
        <v>138</v>
      </c>
      <c r="AH10" s="9"/>
      <c r="AI10" s="16" t="s">
        <v>21</v>
      </c>
      <c r="AJ10" s="9"/>
      <c r="AK10" s="9" t="s">
        <v>29</v>
      </c>
      <c r="AL10" s="12"/>
      <c r="AM10" s="16">
        <v>2</v>
      </c>
      <c r="AN10" s="16">
        <v>0</v>
      </c>
      <c r="AO10" s="16">
        <v>1</v>
      </c>
      <c r="AP10" s="16">
        <v>2</v>
      </c>
      <c r="AQ10" s="16">
        <v>11</v>
      </c>
      <c r="AR10" s="45">
        <v>0.73329999999999995</v>
      </c>
      <c r="AS10" s="46">
        <v>15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2012</v>
      </c>
      <c r="C11" s="18" t="s">
        <v>24</v>
      </c>
      <c r="D11" s="1" t="s">
        <v>26</v>
      </c>
      <c r="E11" s="16">
        <v>17</v>
      </c>
      <c r="F11" s="16">
        <v>0</v>
      </c>
      <c r="G11" s="16">
        <v>1</v>
      </c>
      <c r="H11" s="17">
        <v>13</v>
      </c>
      <c r="I11" s="16">
        <v>41</v>
      </c>
      <c r="J11" s="42">
        <v>0.56200000000000006</v>
      </c>
      <c r="K11" s="15">
        <v>73</v>
      </c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2012</v>
      </c>
      <c r="Y11" s="16" t="s">
        <v>21</v>
      </c>
      <c r="Z11" s="1" t="s">
        <v>25</v>
      </c>
      <c r="AA11" s="16">
        <v>3</v>
      </c>
      <c r="AB11" s="16">
        <v>0</v>
      </c>
      <c r="AC11" s="16">
        <v>0</v>
      </c>
      <c r="AD11" s="16">
        <v>6</v>
      </c>
      <c r="AE11" s="16">
        <v>14</v>
      </c>
      <c r="AF11" s="27">
        <v>0.7</v>
      </c>
      <c r="AG11" s="12">
        <v>20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2013</v>
      </c>
      <c r="C12" s="18" t="s">
        <v>24</v>
      </c>
      <c r="D12" s="1" t="s">
        <v>26</v>
      </c>
      <c r="E12" s="16">
        <v>20</v>
      </c>
      <c r="F12" s="16">
        <v>1</v>
      </c>
      <c r="G12" s="16">
        <v>6</v>
      </c>
      <c r="H12" s="17">
        <v>20</v>
      </c>
      <c r="I12" s="16">
        <v>54</v>
      </c>
      <c r="J12" s="42">
        <v>0.47399999999999998</v>
      </c>
      <c r="K12" s="15">
        <v>114</v>
      </c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/>
      <c r="Y12" s="16"/>
      <c r="Z12" s="1"/>
      <c r="AA12" s="16"/>
      <c r="AB12" s="16"/>
      <c r="AC12" s="16"/>
      <c r="AD12" s="16"/>
      <c r="AE12" s="16"/>
      <c r="AF12" s="27"/>
      <c r="AG12" s="12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2014</v>
      </c>
      <c r="C13" s="18" t="s">
        <v>22</v>
      </c>
      <c r="D13" s="1" t="s">
        <v>26</v>
      </c>
      <c r="E13" s="16">
        <v>19</v>
      </c>
      <c r="F13" s="16">
        <v>1</v>
      </c>
      <c r="G13" s="16">
        <v>0</v>
      </c>
      <c r="H13" s="17">
        <v>14</v>
      </c>
      <c r="I13" s="16">
        <v>63</v>
      </c>
      <c r="J13" s="42">
        <v>0.52900000000000003</v>
      </c>
      <c r="K13" s="15">
        <v>119</v>
      </c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/>
      <c r="Y13" s="16"/>
      <c r="Z13" s="1"/>
      <c r="AA13" s="16"/>
      <c r="AB13" s="16"/>
      <c r="AC13" s="16"/>
      <c r="AD13" s="16"/>
      <c r="AE13" s="16"/>
      <c r="AF13" s="27"/>
      <c r="AG13" s="12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2015</v>
      </c>
      <c r="C14" s="18" t="s">
        <v>19</v>
      </c>
      <c r="D14" s="1" t="s">
        <v>26</v>
      </c>
      <c r="E14" s="16">
        <v>20</v>
      </c>
      <c r="F14" s="16">
        <v>0</v>
      </c>
      <c r="G14" s="16">
        <v>1</v>
      </c>
      <c r="H14" s="17">
        <v>27</v>
      </c>
      <c r="I14" s="16">
        <v>89</v>
      </c>
      <c r="J14" s="42">
        <v>0.61370000000000002</v>
      </c>
      <c r="K14" s="15">
        <v>145</v>
      </c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/>
      <c r="Y14" s="16"/>
      <c r="Z14" s="1"/>
      <c r="AA14" s="16"/>
      <c r="AB14" s="16"/>
      <c r="AC14" s="16"/>
      <c r="AD14" s="16"/>
      <c r="AE14" s="16"/>
      <c r="AF14" s="27"/>
      <c r="AG14" s="12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5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>
        <v>2016</v>
      </c>
      <c r="Y15" s="16" t="s">
        <v>29</v>
      </c>
      <c r="Z15" s="1" t="s">
        <v>25</v>
      </c>
      <c r="AA15" s="16">
        <v>2</v>
      </c>
      <c r="AB15" s="16">
        <v>0</v>
      </c>
      <c r="AC15" s="16">
        <v>3</v>
      </c>
      <c r="AD15" s="16">
        <v>3</v>
      </c>
      <c r="AE15" s="16">
        <v>16</v>
      </c>
      <c r="AF15" s="27">
        <v>1</v>
      </c>
      <c r="AG15" s="12">
        <v>16</v>
      </c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42"/>
      <c r="K16" s="15"/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>
        <v>2017</v>
      </c>
      <c r="Y16" s="16" t="s">
        <v>30</v>
      </c>
      <c r="Z16" s="1" t="s">
        <v>31</v>
      </c>
      <c r="AA16" s="16">
        <v>16</v>
      </c>
      <c r="AB16" s="16">
        <v>0</v>
      </c>
      <c r="AC16" s="16">
        <v>10</v>
      </c>
      <c r="AD16" s="16">
        <v>32</v>
      </c>
      <c r="AE16" s="16">
        <v>85</v>
      </c>
      <c r="AF16" s="27">
        <v>0.69669999999999999</v>
      </c>
      <c r="AG16" s="12">
        <v>122</v>
      </c>
      <c r="AH16" s="9"/>
      <c r="AI16" s="9" t="s">
        <v>23</v>
      </c>
      <c r="AJ16" s="9" t="s">
        <v>20</v>
      </c>
      <c r="AK16" s="16" t="s">
        <v>30</v>
      </c>
      <c r="AL16" s="12"/>
      <c r="AM16" s="16">
        <v>4</v>
      </c>
      <c r="AN16" s="16">
        <v>0</v>
      </c>
      <c r="AO16" s="16">
        <v>0</v>
      </c>
      <c r="AP16" s="16">
        <v>6</v>
      </c>
      <c r="AQ16" s="16">
        <v>26</v>
      </c>
      <c r="AR16" s="45">
        <v>0.78779999999999994</v>
      </c>
      <c r="AS16" s="46">
        <v>33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42"/>
      <c r="K17" s="15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>
        <v>2018</v>
      </c>
      <c r="Y17" s="16" t="s">
        <v>44</v>
      </c>
      <c r="Z17" s="1" t="s">
        <v>31</v>
      </c>
      <c r="AA17" s="16">
        <v>1</v>
      </c>
      <c r="AB17" s="16">
        <v>0</v>
      </c>
      <c r="AC17" s="16">
        <v>1</v>
      </c>
      <c r="AD17" s="16">
        <v>0</v>
      </c>
      <c r="AE17" s="16">
        <v>3</v>
      </c>
      <c r="AF17" s="27">
        <v>0.5</v>
      </c>
      <c r="AG17" s="12">
        <v>6</v>
      </c>
      <c r="AH17" s="9"/>
      <c r="AI17" s="9"/>
      <c r="AJ17" s="9"/>
      <c r="AK17" s="9"/>
      <c r="AL17" s="12"/>
      <c r="AM17" s="16">
        <v>5</v>
      </c>
      <c r="AN17" s="16">
        <v>0</v>
      </c>
      <c r="AO17" s="16">
        <v>1</v>
      </c>
      <c r="AP17" s="16">
        <v>5</v>
      </c>
      <c r="AQ17" s="16">
        <v>21</v>
      </c>
      <c r="AR17" s="44">
        <v>0.72409999999999997</v>
      </c>
      <c r="AS17" s="12">
        <v>29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47" t="s">
        <v>38</v>
      </c>
      <c r="C18" s="7"/>
      <c r="D18" s="6"/>
      <c r="E18" s="48">
        <f>SUM(E4:E17)</f>
        <v>76</v>
      </c>
      <c r="F18" s="48">
        <f>SUM(F4:F17)</f>
        <v>2</v>
      </c>
      <c r="G18" s="48">
        <f>SUM(G4:G17)</f>
        <v>8</v>
      </c>
      <c r="H18" s="48">
        <f>SUM(H4:H17)</f>
        <v>74</v>
      </c>
      <c r="I18" s="48">
        <f>SUM(I4:I17)</f>
        <v>247</v>
      </c>
      <c r="J18" s="49">
        <f>PRODUCT(I18/K18)</f>
        <v>0.54767184035476724</v>
      </c>
      <c r="K18" s="28">
        <f>SUM(K4:K17)</f>
        <v>451</v>
      </c>
      <c r="L18" s="24"/>
      <c r="M18" s="36"/>
      <c r="N18" s="50"/>
      <c r="O18" s="51"/>
      <c r="P18" s="12"/>
      <c r="Q18" s="48">
        <f>SUM(Q4:Q17)</f>
        <v>0</v>
      </c>
      <c r="R18" s="48">
        <f>SUM(R4:R17)</f>
        <v>0</v>
      </c>
      <c r="S18" s="48">
        <f>SUM(S4:S17)</f>
        <v>0</v>
      </c>
      <c r="T18" s="48">
        <f>SUM(T4:T17)</f>
        <v>0</v>
      </c>
      <c r="U18" s="48">
        <f>SUM(U4:U17)</f>
        <v>0</v>
      </c>
      <c r="V18" s="20">
        <v>0</v>
      </c>
      <c r="W18" s="28">
        <f>SUM(W4:W17)</f>
        <v>0</v>
      </c>
      <c r="X18" s="19" t="s">
        <v>38</v>
      </c>
      <c r="Y18" s="13"/>
      <c r="Z18" s="11"/>
      <c r="AA18" s="48">
        <f>SUM(AA4:AA17)</f>
        <v>110</v>
      </c>
      <c r="AB18" s="48">
        <f>SUM(AB4:AB17)</f>
        <v>3</v>
      </c>
      <c r="AC18" s="48">
        <f>SUM(AC4:AC17)</f>
        <v>33</v>
      </c>
      <c r="AD18" s="48">
        <f>SUM(AD4:AD17)</f>
        <v>151</v>
      </c>
      <c r="AE18" s="48">
        <f>SUM(AE4:AE17)</f>
        <v>466</v>
      </c>
      <c r="AF18" s="49">
        <f>PRODUCT(AE18/AG18)</f>
        <v>0.63229308005427409</v>
      </c>
      <c r="AG18" s="28">
        <f>SUM(AG4:AG17)</f>
        <v>737</v>
      </c>
      <c r="AH18" s="24"/>
      <c r="AI18" s="36"/>
      <c r="AJ18" s="50"/>
      <c r="AK18" s="51"/>
      <c r="AL18" s="12"/>
      <c r="AM18" s="48">
        <f>SUM(AM4:AM17)</f>
        <v>13</v>
      </c>
      <c r="AN18" s="48">
        <f>SUM(AN4:AN17)</f>
        <v>0</v>
      </c>
      <c r="AO18" s="48">
        <f>SUM(AO4:AO17)</f>
        <v>2</v>
      </c>
      <c r="AP18" s="48">
        <f>SUM(AP4:AP17)</f>
        <v>16</v>
      </c>
      <c r="AQ18" s="48">
        <f>SUM(AQ4:AQ17)</f>
        <v>66</v>
      </c>
      <c r="AR18" s="49">
        <f>PRODUCT(AQ18/AS18)</f>
        <v>0.7415730337078652</v>
      </c>
      <c r="AS18" s="41">
        <f>SUM(AS4:AS17)</f>
        <v>89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2"/>
      <c r="K19" s="15"/>
      <c r="L19" s="12"/>
      <c r="M19" s="12"/>
      <c r="N19" s="12"/>
      <c r="O19" s="12"/>
      <c r="P19" s="21"/>
      <c r="Q19" s="21"/>
      <c r="R19" s="23"/>
      <c r="S19" s="21"/>
      <c r="T19" s="21"/>
      <c r="U19" s="12"/>
      <c r="V19" s="12"/>
      <c r="W19" s="15"/>
      <c r="X19" s="21"/>
      <c r="Y19" s="21"/>
      <c r="Z19" s="21"/>
      <c r="AA19" s="21"/>
      <c r="AB19" s="21"/>
      <c r="AC19" s="21"/>
      <c r="AD19" s="21"/>
      <c r="AE19" s="21"/>
      <c r="AF19" s="22"/>
      <c r="AG19" s="15"/>
      <c r="AH19" s="12"/>
      <c r="AI19" s="12"/>
      <c r="AJ19" s="12"/>
      <c r="AK19" s="12"/>
      <c r="AL19" s="21"/>
      <c r="AM19" s="21"/>
      <c r="AN19" s="23"/>
      <c r="AO19" s="21"/>
      <c r="AP19" s="21"/>
      <c r="AQ19" s="12"/>
      <c r="AR19" s="12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2" t="s">
        <v>39</v>
      </c>
      <c r="C20" s="53"/>
      <c r="D20" s="54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40</v>
      </c>
      <c r="O20" s="9" t="s">
        <v>41</v>
      </c>
      <c r="Q20" s="23"/>
      <c r="R20" s="23" t="s">
        <v>12</v>
      </c>
      <c r="S20" s="23"/>
      <c r="T20" s="55" t="s">
        <v>15</v>
      </c>
      <c r="U20" s="12"/>
      <c r="V20" s="15"/>
      <c r="W20" s="15"/>
      <c r="X20" s="56"/>
      <c r="Y20" s="56"/>
      <c r="Z20" s="56"/>
      <c r="AA20" s="56"/>
      <c r="AB20" s="56"/>
      <c r="AC20" s="23"/>
      <c r="AD20" s="23"/>
      <c r="AE20" s="23"/>
      <c r="AF20" s="21"/>
      <c r="AG20" s="21"/>
      <c r="AH20" s="21"/>
      <c r="AI20" s="21"/>
      <c r="AJ20" s="21"/>
      <c r="AK20" s="21"/>
      <c r="AM20" s="15"/>
      <c r="AN20" s="56"/>
      <c r="AO20" s="56"/>
      <c r="AP20" s="56"/>
      <c r="AQ20" s="56"/>
      <c r="AR20" s="56"/>
      <c r="AS20" s="56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5" t="s">
        <v>42</v>
      </c>
      <c r="C21" s="3"/>
      <c r="D21" s="26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1">
        <v>0</v>
      </c>
      <c r="L21" s="59">
        <v>0</v>
      </c>
      <c r="M21" s="59">
        <v>0</v>
      </c>
      <c r="N21" s="59">
        <v>0</v>
      </c>
      <c r="O21" s="59">
        <v>0</v>
      </c>
      <c r="Q21" s="23"/>
      <c r="R21" s="23"/>
      <c r="S21" s="23"/>
      <c r="T21" s="55" t="s">
        <v>28</v>
      </c>
      <c r="U21" s="21"/>
      <c r="V21" s="21"/>
      <c r="W21" s="21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1"/>
      <c r="AL21" s="21"/>
      <c r="AM21" s="21"/>
      <c r="AN21" s="23"/>
      <c r="AO21" s="23"/>
      <c r="AP21" s="23"/>
      <c r="AQ21" s="23"/>
      <c r="AR21" s="23"/>
      <c r="AS21" s="23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0" t="s">
        <v>13</v>
      </c>
      <c r="C22" s="61"/>
      <c r="D22" s="62"/>
      <c r="E22" s="57">
        <f>PRODUCT(E18+Q18)</f>
        <v>76</v>
      </c>
      <c r="F22" s="57">
        <f>PRODUCT(F18+R18)</f>
        <v>2</v>
      </c>
      <c r="G22" s="57">
        <f>PRODUCT(G18+S18)</f>
        <v>8</v>
      </c>
      <c r="H22" s="57">
        <f>PRODUCT(H18+T18)</f>
        <v>74</v>
      </c>
      <c r="I22" s="57">
        <f>PRODUCT(I18+U18)</f>
        <v>247</v>
      </c>
      <c r="J22" s="58">
        <f>PRODUCT(I22/K22)</f>
        <v>0.54767184035476724</v>
      </c>
      <c r="K22" s="21">
        <f>PRODUCT(K18+W18)</f>
        <v>451</v>
      </c>
      <c r="L22" s="59">
        <f>PRODUCT((F22+G22)/E22)</f>
        <v>0.13157894736842105</v>
      </c>
      <c r="M22" s="59">
        <f>PRODUCT(H22/E22)</f>
        <v>0.97368421052631582</v>
      </c>
      <c r="N22" s="59">
        <f>PRODUCT((F22+G22+H22)/E22)</f>
        <v>1.1052631578947369</v>
      </c>
      <c r="O22" s="59">
        <f>PRODUCT(I22/E22)</f>
        <v>3.25</v>
      </c>
      <c r="Q22" s="23"/>
      <c r="R22" s="23"/>
      <c r="S22" s="23"/>
      <c r="T22" s="55" t="s">
        <v>27</v>
      </c>
      <c r="U22" s="21"/>
      <c r="V22" s="21"/>
      <c r="W22" s="21"/>
      <c r="X22" s="21"/>
      <c r="Y22" s="21"/>
      <c r="Z22" s="21"/>
      <c r="AA22" s="21"/>
      <c r="AB22" s="21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4" t="s">
        <v>35</v>
      </c>
      <c r="C23" s="63"/>
      <c r="D23" s="64"/>
      <c r="E23" s="57">
        <f>PRODUCT(AA18+AM18)</f>
        <v>123</v>
      </c>
      <c r="F23" s="57">
        <f>PRODUCT(AB18+AN18)</f>
        <v>3</v>
      </c>
      <c r="G23" s="57">
        <f>PRODUCT(AC18+AO18)</f>
        <v>35</v>
      </c>
      <c r="H23" s="57">
        <f>PRODUCT(AD18+AP18)</f>
        <v>167</v>
      </c>
      <c r="I23" s="57">
        <f>PRODUCT(AE18+AQ18)</f>
        <v>532</v>
      </c>
      <c r="J23" s="58">
        <f>PRODUCT(I23/K23)</f>
        <v>0.64406779661016944</v>
      </c>
      <c r="K23" s="12">
        <f>PRODUCT(AG18+AS18)</f>
        <v>826</v>
      </c>
      <c r="L23" s="59">
        <f>PRODUCT((F23+G23)/E23)</f>
        <v>0.30894308943089432</v>
      </c>
      <c r="M23" s="59">
        <f>PRODUCT(H23/E23)</f>
        <v>1.3577235772357723</v>
      </c>
      <c r="N23" s="59">
        <f>PRODUCT((F23+G23+H23)/E23)</f>
        <v>1.6666666666666667</v>
      </c>
      <c r="O23" s="59">
        <f>PRODUCT(I23/E23)</f>
        <v>4.3252032520325203</v>
      </c>
      <c r="Q23" s="23"/>
      <c r="R23" s="23"/>
      <c r="S23" s="21"/>
      <c r="T23" s="55" t="s">
        <v>32</v>
      </c>
      <c r="U23" s="12"/>
      <c r="V23" s="12"/>
      <c r="W23" s="21"/>
      <c r="X23" s="21"/>
      <c r="Y23" s="21"/>
      <c r="Z23" s="21"/>
      <c r="AA23" s="21"/>
      <c r="AB23" s="21"/>
      <c r="AC23" s="23"/>
      <c r="AD23" s="23"/>
      <c r="AE23" s="23"/>
      <c r="AF23" s="23"/>
      <c r="AG23" s="23"/>
      <c r="AH23" s="23"/>
      <c r="AI23" s="23"/>
      <c r="AJ23" s="23"/>
      <c r="AK23" s="21"/>
      <c r="AL23" s="12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65" t="s">
        <v>38</v>
      </c>
      <c r="C24" s="66"/>
      <c r="D24" s="67"/>
      <c r="E24" s="57">
        <f>SUM(E21:E23)</f>
        <v>199</v>
      </c>
      <c r="F24" s="57">
        <f t="shared" ref="F24:I24" si="0">SUM(F21:F23)</f>
        <v>5</v>
      </c>
      <c r="G24" s="57">
        <f t="shared" si="0"/>
        <v>43</v>
      </c>
      <c r="H24" s="57">
        <f t="shared" si="0"/>
        <v>241</v>
      </c>
      <c r="I24" s="57">
        <f t="shared" si="0"/>
        <v>779</v>
      </c>
      <c r="J24" s="58">
        <f>PRODUCT(I24/K24)</f>
        <v>0.61002349256068911</v>
      </c>
      <c r="K24" s="21">
        <f>SUM(K21:K23)</f>
        <v>1277</v>
      </c>
      <c r="L24" s="59">
        <f>PRODUCT((F24+G24)/E24)</f>
        <v>0.24120603015075376</v>
      </c>
      <c r="M24" s="59">
        <f>PRODUCT(H24/E24)</f>
        <v>1.2110552763819096</v>
      </c>
      <c r="N24" s="59">
        <f>PRODUCT((F24+G24+H24)/E24)</f>
        <v>1.4522613065326633</v>
      </c>
      <c r="O24" s="59">
        <f>PRODUCT(I24/E24)</f>
        <v>3.9145728643216082</v>
      </c>
      <c r="Q24" s="12"/>
      <c r="R24" s="12"/>
      <c r="S24" s="12"/>
      <c r="T24" s="55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12"/>
      <c r="F25" s="12"/>
      <c r="G25" s="12"/>
      <c r="H25" s="12"/>
      <c r="I25" s="12"/>
      <c r="J25" s="21"/>
      <c r="K25" s="21"/>
      <c r="L25" s="12"/>
      <c r="M25" s="12"/>
      <c r="N25" s="12"/>
      <c r="O25" s="12"/>
      <c r="P25" s="21"/>
      <c r="Q25" s="21"/>
      <c r="R25" s="21"/>
      <c r="S25" s="21"/>
      <c r="T25" s="55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55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55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23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23"/>
      <c r="AH55" s="23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23"/>
      <c r="AH56" s="23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23"/>
      <c r="AH57" s="23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23"/>
      <c r="AH58" s="23"/>
      <c r="AI58" s="23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23"/>
      <c r="AH59" s="23"/>
      <c r="AI59" s="23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23"/>
      <c r="AH60" s="23"/>
      <c r="AI60" s="23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23"/>
      <c r="AH61" s="23"/>
      <c r="AI61" s="23"/>
      <c r="AJ61" s="23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23"/>
      <c r="AH62" s="23"/>
      <c r="AI62" s="23"/>
      <c r="AJ62" s="23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23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23"/>
      <c r="AH89" s="23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23"/>
      <c r="AH90" s="23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23"/>
      <c r="AH91" s="23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23"/>
      <c r="AH92" s="23"/>
      <c r="AI92" s="23"/>
      <c r="AJ92" s="23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23"/>
      <c r="AH93" s="23"/>
      <c r="AI93" s="23"/>
      <c r="AJ93" s="23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23"/>
      <c r="AH94" s="23"/>
      <c r="AI94" s="23"/>
      <c r="AJ94" s="23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23"/>
      <c r="AH95" s="23"/>
      <c r="AI95" s="23"/>
      <c r="AJ95" s="23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23"/>
      <c r="AH96" s="23"/>
      <c r="AI96" s="23"/>
      <c r="AJ96" s="23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23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23"/>
      <c r="AH175" s="23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23"/>
      <c r="AH176" s="23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23"/>
      <c r="AH177" s="23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23"/>
      <c r="AH178" s="23"/>
      <c r="AI178" s="23"/>
      <c r="AJ178" s="23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23"/>
      <c r="AH179" s="23"/>
      <c r="AI179" s="23"/>
      <c r="AJ179" s="23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23"/>
      <c r="AH180" s="23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23"/>
      <c r="AH181" s="23"/>
      <c r="AI181" s="23"/>
      <c r="AJ181" s="23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23"/>
      <c r="AH182" s="23"/>
      <c r="AI182" s="23"/>
      <c r="AJ182" s="23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23"/>
      <c r="AH183" s="23"/>
      <c r="AI183" s="23"/>
      <c r="AJ183" s="23"/>
      <c r="AK183" s="21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23"/>
      <c r="AH184" s="23"/>
      <c r="AI184" s="23"/>
      <c r="AJ184" s="23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23"/>
      <c r="AH185" s="23"/>
      <c r="AI185" s="23"/>
      <c r="AJ185" s="23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23"/>
      <c r="AH186" s="23"/>
      <c r="AI186" s="23"/>
      <c r="AJ186" s="23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23"/>
      <c r="AH187" s="23"/>
      <c r="AI187" s="23"/>
      <c r="AJ187" s="23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23"/>
      <c r="AH188" s="23"/>
      <c r="AI188" s="23"/>
      <c r="AJ188" s="23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23"/>
      <c r="AH189" s="23"/>
      <c r="AI189" s="23"/>
      <c r="AJ189" s="23"/>
      <c r="AK189" s="12"/>
      <c r="AL189" s="12"/>
    </row>
    <row r="190" spans="1:57" x14ac:dyDescent="0.25">
      <c r="R190" s="15"/>
      <c r="S190" s="1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23"/>
      <c r="AH190" s="23"/>
      <c r="AI190" s="23"/>
      <c r="AJ190" s="23"/>
    </row>
    <row r="191" spans="1:57" x14ac:dyDescent="0.25"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</row>
    <row r="192" spans="1:57" x14ac:dyDescent="0.25"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8:36" customFormat="1" x14ac:dyDescent="0.25"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8:36" customFormat="1" x14ac:dyDescent="0.25"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</row>
    <row r="195" spans="18:36" customFormat="1" x14ac:dyDescent="0.25"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</row>
    <row r="196" spans="18:36" customFormat="1" x14ac:dyDescent="0.25"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</row>
    <row r="197" spans="18:36" customFormat="1" x14ac:dyDescent="0.25"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</row>
    <row r="198" spans="18:36" customFormat="1" x14ac:dyDescent="0.25"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</row>
    <row r="199" spans="18:36" customFormat="1" x14ac:dyDescent="0.25"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</row>
    <row r="200" spans="18:36" customFormat="1" x14ac:dyDescent="0.25"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</row>
    <row r="201" spans="18:36" customFormat="1" x14ac:dyDescent="0.25"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</row>
    <row r="202" spans="18:36" customFormat="1" x14ac:dyDescent="0.25"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</row>
    <row r="203" spans="18:36" customFormat="1" x14ac:dyDescent="0.25"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</row>
    <row r="204" spans="18:36" customFormat="1" x14ac:dyDescent="0.25"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</row>
    <row r="205" spans="18:36" customFormat="1" x14ac:dyDescent="0.25"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</row>
    <row r="206" spans="18:36" customFormat="1" x14ac:dyDescent="0.25"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</row>
    <row r="207" spans="18:36" customFormat="1" x14ac:dyDescent="0.25"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</row>
    <row r="208" spans="18:36" customFormat="1" x14ac:dyDescent="0.25"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</row>
    <row r="209" spans="18:36" customFormat="1" x14ac:dyDescent="0.25"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</row>
    <row r="210" spans="18:36" customFormat="1" x14ac:dyDescent="0.25"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</row>
    <row r="211" spans="18:36" customFormat="1" x14ac:dyDescent="0.25"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</row>
    <row r="212" spans="18:36" customFormat="1" x14ac:dyDescent="0.25"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</row>
    <row r="213" spans="18:36" customFormat="1" x14ac:dyDescent="0.25"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</row>
    <row r="214" spans="18:36" customFormat="1" x14ac:dyDescent="0.25">
      <c r="R214" s="15"/>
      <c r="S214" s="15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</row>
    <row r="215" spans="18:36" customFormat="1" x14ac:dyDescent="0.25">
      <c r="R215" s="15"/>
      <c r="S215" s="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</row>
    <row r="216" spans="18:36" customFormat="1" x14ac:dyDescent="0.25">
      <c r="R216" s="15"/>
      <c r="S216" s="15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</row>
    <row r="217" spans="18:36" customFormat="1" x14ac:dyDescent="0.25">
      <c r="R217" s="15"/>
      <c r="S217" s="15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</row>
    <row r="218" spans="18:36" customFormat="1" ht="14.25" x14ac:dyDescent="0.2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</row>
    <row r="219" spans="18:36" customFormat="1" ht="14.25" x14ac:dyDescent="0.2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</row>
    <row r="220" spans="18:36" customFormat="1" ht="14.25" x14ac:dyDescent="0.2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</row>
    <row r="221" spans="18:36" customFormat="1" ht="14.25" x14ac:dyDescent="0.2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2018-09-25T10:03:18Z</dcterms:modified>
</cp:coreProperties>
</file>