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J10" i="5" l="1"/>
  <c r="AR10" i="5"/>
  <c r="H14" i="5"/>
  <c r="M14" i="5" s="1"/>
  <c r="E14" i="5"/>
  <c r="L14" i="5" s="1"/>
  <c r="G15" i="5"/>
  <c r="G16" i="5" s="1"/>
  <c r="E15" i="5"/>
  <c r="O15" i="5" s="1"/>
  <c r="K15" i="5"/>
  <c r="K16" i="5" s="1"/>
  <c r="F15" i="5"/>
  <c r="H15" i="5"/>
  <c r="H16" i="5" s="1"/>
  <c r="I14" i="5"/>
  <c r="AF10" i="5"/>
  <c r="N14" i="5" l="1"/>
  <c r="O14" i="5"/>
  <c r="J14" i="5"/>
  <c r="F16" i="5"/>
  <c r="N15" i="5"/>
  <c r="E16" i="5"/>
  <c r="M16" i="5" s="1"/>
  <c r="J15" i="5"/>
  <c r="M15" i="5"/>
  <c r="L15" i="5"/>
  <c r="I16" i="5"/>
  <c r="N16" i="5" l="1"/>
  <c r="L16" i="5"/>
  <c r="O16" i="5"/>
  <c r="J16" i="5"/>
</calcChain>
</file>

<file path=xl/sharedStrings.xml><?xml version="1.0" encoding="utf-8"?>
<sst xmlns="http://schemas.openxmlformats.org/spreadsheetml/2006/main" count="86" uniqueCount="38">
  <si>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</si>
  <si>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</si>
  <si>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</si>
  <si>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</si>
  <si>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</si>
  <si>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</si>
  <si>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</si>
  <si>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</si>
  <si>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</si>
  <si>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</si>
  <si>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</si>
  <si>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</si>
  <si>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</si>
  <si>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</si>
  <si>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</si>
  <si>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</si>
  <si>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</si>
  <si>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</si>
  <si>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</si>
  <si>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</si>
  <si>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</si>
  <si>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</si>
  <si>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</si>
  <si>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</si>
  <si>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Ura = Kannuksen Ura  (1969)</t>
  </si>
  <si>
    <t>Joonas Jyrkkä</t>
  </si>
  <si>
    <t>4.</t>
  </si>
  <si>
    <t>Ura</t>
  </si>
  <si>
    <t>6.</t>
  </si>
  <si>
    <t>VePe</t>
  </si>
  <si>
    <t>2.</t>
  </si>
  <si>
    <t>3.</t>
  </si>
  <si>
    <t>1.</t>
  </si>
  <si>
    <t>9.</t>
  </si>
  <si>
    <t>YK</t>
  </si>
  <si>
    <t>29.10.1998   Veteli</t>
  </si>
  <si>
    <t>VePe = Veteli Pesis  (2001), kasvattajaseura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</si>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</sst>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26</v>
      </c>
      <c r="Z4" s="1" t="s">
        <v>27</v>
      </c>
      <c r="AA4" s="12">
        <v>4</v>
      </c>
      <c r="AB4" s="12">
        <v>0</v>
      </c>
      <c r="AC4" s="12">
        <v>1</v>
      </c>
      <c r="AD4" s="12">
        <v>1</v>
      </c>
      <c r="AE4" s="12">
        <v>9</v>
      </c>
      <c r="AF4" s="68">
        <v>0.5625</v>
      </c>
      <c r="AG4" s="10">
        <v>16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0</v>
      </c>
      <c r="AP4" s="12">
        <v>0</v>
      </c>
      <c r="AQ4" s="12">
        <v>7</v>
      </c>
      <c r="AR4" s="65">
        <v>0.77769999999999995</v>
      </c>
      <c r="AS4" s="66">
        <v>9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2015</v>
      </c>
      <c r="Y5" s="12" t="s">
        <v>28</v>
      </c>
      <c r="Z5" s="1" t="s">
        <v>29</v>
      </c>
      <c r="AA5" s="12">
        <v>18</v>
      </c>
      <c r="AB5" s="12">
        <v>0</v>
      </c>
      <c r="AC5" s="12">
        <v>7</v>
      </c>
      <c r="AD5" s="12">
        <v>15</v>
      </c>
      <c r="AE5" s="12">
        <v>71</v>
      </c>
      <c r="AF5" s="68">
        <v>0.54190000000000005</v>
      </c>
      <c r="AG5" s="10">
        <v>131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2016</v>
      </c>
      <c r="Y6" s="12" t="s">
        <v>30</v>
      </c>
      <c r="Z6" s="1" t="s">
        <v>29</v>
      </c>
      <c r="AA6" s="12">
        <v>16</v>
      </c>
      <c r="AB6" s="12">
        <v>1</v>
      </c>
      <c r="AC6" s="12">
        <v>3</v>
      </c>
      <c r="AD6" s="12">
        <v>43</v>
      </c>
      <c r="AE6" s="12">
        <v>90</v>
      </c>
      <c r="AF6" s="68">
        <v>0.7964</v>
      </c>
      <c r="AG6" s="10">
        <v>113</v>
      </c>
      <c r="AH6" s="7"/>
      <c r="AI6" s="12" t="s">
        <v>31</v>
      </c>
      <c r="AJ6" s="7"/>
      <c r="AK6" s="7" t="s">
        <v>28</v>
      </c>
      <c r="AL6" s="10"/>
      <c r="AM6" s="12">
        <v>4</v>
      </c>
      <c r="AN6" s="12">
        <v>0</v>
      </c>
      <c r="AO6" s="12">
        <v>0</v>
      </c>
      <c r="AP6" s="12">
        <v>3</v>
      </c>
      <c r="AQ6" s="12">
        <v>16</v>
      </c>
      <c r="AR6" s="65">
        <v>0.59250000000000003</v>
      </c>
      <c r="AS6" s="66">
        <v>27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2017</v>
      </c>
      <c r="Y7" s="12" t="s">
        <v>32</v>
      </c>
      <c r="Z7" s="1" t="s">
        <v>29</v>
      </c>
      <c r="AA7" s="12">
        <v>13</v>
      </c>
      <c r="AB7" s="12">
        <v>2</v>
      </c>
      <c r="AC7" s="12">
        <v>1</v>
      </c>
      <c r="AD7" s="12">
        <v>20</v>
      </c>
      <c r="AE7" s="12">
        <v>84</v>
      </c>
      <c r="AF7" s="68">
        <v>0.72409999999999997</v>
      </c>
      <c r="AG7" s="10">
        <v>116</v>
      </c>
      <c r="AH7" s="7"/>
      <c r="AI7" s="7" t="s">
        <v>33</v>
      </c>
      <c r="AJ7" s="7"/>
      <c r="AK7" s="7" t="s">
        <v>26</v>
      </c>
      <c r="AL7" s="10"/>
      <c r="AM7" s="12">
        <v>7</v>
      </c>
      <c r="AN7" s="12">
        <v>0</v>
      </c>
      <c r="AO7" s="12">
        <v>0</v>
      </c>
      <c r="AP7" s="12">
        <v>22</v>
      </c>
      <c r="AQ7" s="12">
        <v>45</v>
      </c>
      <c r="AR7" s="65">
        <v>0.75</v>
      </c>
      <c r="AS7" s="69">
        <v>60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2018</v>
      </c>
      <c r="C8" s="14" t="s">
        <v>33</v>
      </c>
      <c r="D8" s="1" t="s">
        <v>34</v>
      </c>
      <c r="E8" s="12">
        <v>14</v>
      </c>
      <c r="F8" s="12">
        <v>1</v>
      </c>
      <c r="G8" s="12">
        <v>1</v>
      </c>
      <c r="H8" s="13">
        <v>17</v>
      </c>
      <c r="I8" s="12">
        <v>59</v>
      </c>
      <c r="J8" s="68">
        <v>0.64129999999999998</v>
      </c>
      <c r="K8" s="16">
        <v>92</v>
      </c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2018</v>
      </c>
      <c r="Y8" s="12" t="s">
        <v>31</v>
      </c>
      <c r="Z8" s="1" t="s">
        <v>29</v>
      </c>
      <c r="AA8" s="12">
        <v>4</v>
      </c>
      <c r="AB8" s="12">
        <v>0</v>
      </c>
      <c r="AC8" s="12">
        <v>0</v>
      </c>
      <c r="AD8" s="12">
        <v>10</v>
      </c>
      <c r="AE8" s="12">
        <v>22</v>
      </c>
      <c r="AF8" s="68">
        <v>0.6875</v>
      </c>
      <c r="AG8" s="10">
        <v>32</v>
      </c>
      <c r="AH8" s="7"/>
      <c r="AI8" s="7"/>
      <c r="AJ8" s="7"/>
      <c r="AK8" s="7"/>
      <c r="AL8" s="10"/>
      <c r="AM8" s="12">
        <v>3</v>
      </c>
      <c r="AN8" s="12">
        <v>0</v>
      </c>
      <c r="AO8" s="12">
        <v>0</v>
      </c>
      <c r="AP8" s="12">
        <v>4</v>
      </c>
      <c r="AQ8" s="12">
        <v>14</v>
      </c>
      <c r="AR8" s="59">
        <v>0.56000000000000005</v>
      </c>
      <c r="AS8" s="10">
        <v>25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2019</v>
      </c>
      <c r="C9" s="12" t="s">
        <v>37</v>
      </c>
      <c r="D9" s="1" t="s">
        <v>27</v>
      </c>
      <c r="E9" s="12">
        <v>17</v>
      </c>
      <c r="F9" s="12">
        <v>0</v>
      </c>
      <c r="G9" s="12">
        <v>2</v>
      </c>
      <c r="H9" s="12">
        <v>12</v>
      </c>
      <c r="I9" s="12">
        <v>67</v>
      </c>
      <c r="J9" s="32">
        <v>0.56769999999999998</v>
      </c>
      <c r="K9" s="19">
        <v>118</v>
      </c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1"/>
      <c r="AA9" s="12"/>
      <c r="AB9" s="12"/>
      <c r="AC9" s="12"/>
      <c r="AD9" s="12"/>
      <c r="AE9" s="12"/>
      <c r="AF9" s="68"/>
      <c r="AG9" s="10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31</v>
      </c>
      <c r="F10" s="36">
        <f>SUM(F4:F9)</f>
        <v>1</v>
      </c>
      <c r="G10" s="36">
        <f>SUM(G4:G9)</f>
        <v>3</v>
      </c>
      <c r="H10" s="36">
        <f>SUM(H4:H9)</f>
        <v>29</v>
      </c>
      <c r="I10" s="36">
        <f>SUM(I4:I9)</f>
        <v>126</v>
      </c>
      <c r="J10" s="37">
        <f>PRODUCT(I10/K10)</f>
        <v>0.6</v>
      </c>
      <c r="K10" s="21">
        <f>SUM(K4:K9)</f>
        <v>210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55</v>
      </c>
      <c r="AB10" s="36">
        <f>SUM(AB4:AB9)</f>
        <v>3</v>
      </c>
      <c r="AC10" s="36">
        <f>SUM(AC4:AC9)</f>
        <v>12</v>
      </c>
      <c r="AD10" s="36">
        <f>SUM(AD4:AD9)</f>
        <v>89</v>
      </c>
      <c r="AE10" s="36">
        <f>SUM(AE4:AE9)</f>
        <v>276</v>
      </c>
      <c r="AF10" s="37">
        <f>PRODUCT(AE10/AG10)</f>
        <v>0.67647058823529416</v>
      </c>
      <c r="AG10" s="21">
        <f>SUM(AG4:AG9)</f>
        <v>408</v>
      </c>
      <c r="AH10" s="18"/>
      <c r="AI10" s="29"/>
      <c r="AJ10" s="41"/>
      <c r="AK10" s="42"/>
      <c r="AL10" s="10"/>
      <c r="AM10" s="36">
        <f>SUM(AM4:AM9)</f>
        <v>16</v>
      </c>
      <c r="AN10" s="36">
        <f>SUM(AN4:AN9)</f>
        <v>0</v>
      </c>
      <c r="AO10" s="36">
        <f>SUM(AO4:AO9)</f>
        <v>0</v>
      </c>
      <c r="AP10" s="36">
        <f>SUM(AP4:AP9)</f>
        <v>29</v>
      </c>
      <c r="AQ10" s="36">
        <f>SUM(AQ4:AQ9)</f>
        <v>82</v>
      </c>
      <c r="AR10" s="37">
        <f>PRODUCT(AQ10/AS10)</f>
        <v>0.6776859504132231</v>
      </c>
      <c r="AS10" s="39">
        <f>SUM(AS4:AS9)</f>
        <v>121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36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31</v>
      </c>
      <c r="F14" s="47">
        <f>PRODUCT(F10+R10)</f>
        <v>1</v>
      </c>
      <c r="G14" s="47">
        <f>PRODUCT(G10+S10)</f>
        <v>3</v>
      </c>
      <c r="H14" s="47">
        <f>PRODUCT(H10+T10)</f>
        <v>29</v>
      </c>
      <c r="I14" s="47">
        <f>PRODUCT(I10+U10)</f>
        <v>126</v>
      </c>
      <c r="J14" s="60">
        <f>PRODUCT(I14/K14)</f>
        <v>0.6</v>
      </c>
      <c r="K14" s="16">
        <f>PRODUCT(K10+W10)</f>
        <v>210</v>
      </c>
      <c r="L14" s="53">
        <f>PRODUCT((F14+G14)/E14)</f>
        <v>0.12903225806451613</v>
      </c>
      <c r="M14" s="53">
        <f>PRODUCT(H14/E14)</f>
        <v>0.93548387096774188</v>
      </c>
      <c r="N14" s="53">
        <f>PRODUCT((F14+G14+H14)/E14)</f>
        <v>1.064516129032258</v>
      </c>
      <c r="O14" s="53">
        <f>PRODUCT(I14/E14)</f>
        <v>4.064516129032258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71</v>
      </c>
      <c r="F15" s="47">
        <f>PRODUCT(AB10+AN10)</f>
        <v>3</v>
      </c>
      <c r="G15" s="47">
        <f>PRODUCT(AC10+AO10)</f>
        <v>12</v>
      </c>
      <c r="H15" s="47">
        <f>PRODUCT(AD10+AP10)</f>
        <v>118</v>
      </c>
      <c r="I15" s="47">
        <f>PRODUCT(AE10+AQ10)</f>
        <v>358</v>
      </c>
      <c r="J15" s="60">
        <f>PRODUCT(I15/K15)</f>
        <v>0.67674858223062384</v>
      </c>
      <c r="K15" s="10">
        <f>PRODUCT(AG10+AS10)</f>
        <v>529</v>
      </c>
      <c r="L15" s="53">
        <f>PRODUCT((F15+G15)/E15)</f>
        <v>0.21126760563380281</v>
      </c>
      <c r="M15" s="53">
        <f>PRODUCT(H15/E15)</f>
        <v>1.6619718309859155</v>
      </c>
      <c r="N15" s="53">
        <f>PRODUCT((F15+G15+H15)/E15)</f>
        <v>1.8732394366197183</v>
      </c>
      <c r="O15" s="53">
        <f>PRODUCT(I15/E15)</f>
        <v>5.042253521126761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102</v>
      </c>
      <c r="F16" s="47">
        <f t="shared" ref="F16:I16" si="0">SUM(F13:F15)</f>
        <v>4</v>
      </c>
      <c r="G16" s="47">
        <f t="shared" si="0"/>
        <v>15</v>
      </c>
      <c r="H16" s="47">
        <f t="shared" si="0"/>
        <v>147</v>
      </c>
      <c r="I16" s="47">
        <f t="shared" si="0"/>
        <v>484</v>
      </c>
      <c r="J16" s="60">
        <f>PRODUCT(I16/K16)</f>
        <v>0.65493910690121782</v>
      </c>
      <c r="K16" s="16">
        <f>SUM(K13:K15)</f>
        <v>739</v>
      </c>
      <c r="L16" s="53">
        <f>PRODUCT((F16+G16)/E16)</f>
        <v>0.18627450980392157</v>
      </c>
      <c r="M16" s="53">
        <f>PRODUCT(H16/E16)</f>
        <v>1.4411764705882353</v>
      </c>
      <c r="N16" s="53">
        <f>PRODUCT((F16+G16+H16)/E16)</f>
        <v>1.6274509803921569</v>
      </c>
      <c r="O16" s="53">
        <f>PRODUCT(I16/E16)</f>
        <v>4.7450980392156863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sortState ref="B8:AT9">
    <sortCondition ref="B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2019-08-21T15:02:56Z</dcterms:modified>
</cp:coreProperties>
</file>