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4" i="2" l="1"/>
  <c r="O22" i="2"/>
  <c r="N22" i="2" l="1"/>
  <c r="M22" i="2"/>
  <c r="L22" i="2"/>
  <c r="AR18" i="2"/>
  <c r="K24" i="2"/>
  <c r="AS18" i="2"/>
  <c r="AQ18" i="2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G24" i="2" s="1"/>
  <c r="F18" i="2"/>
  <c r="F22" i="2" s="1"/>
  <c r="E18" i="2"/>
  <c r="E22" i="2" s="1"/>
  <c r="E24" i="2" s="1"/>
  <c r="F23" i="2" l="1"/>
  <c r="L23" i="2" s="1"/>
  <c r="H23" i="2"/>
  <c r="H24" i="2" s="1"/>
  <c r="M24" i="2" s="1"/>
  <c r="I24" i="2"/>
  <c r="O23" i="2"/>
  <c r="J23" i="2"/>
  <c r="N23" i="2"/>
  <c r="M23" i="2"/>
  <c r="AF18" i="2"/>
  <c r="F24" i="2" l="1"/>
  <c r="L24" i="2" l="1"/>
  <c r="N24" i="2"/>
</calcChain>
</file>

<file path=xl/sharedStrings.xml><?xml version="1.0" encoding="utf-8"?>
<sst xmlns="http://schemas.openxmlformats.org/spreadsheetml/2006/main" count="103" uniqueCount="47">
  <si>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</si>
  <si>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</si>
  <si>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</si>
  <si>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</si>
  <si>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</si>
  <si>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</si>
  <si>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</si>
  <si>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</si>
  <si>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</si>
  <si>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</si>
  <si>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</si>
  <si>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</si>
  <si>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</si>
  <si>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</si>
  <si>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</si>
  <si>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KPL = Kouvolan Pallonlyöjät  (1931)</t>
  </si>
  <si>
    <t>NJ = Nurmon Jymy  (1925)</t>
  </si>
  <si>
    <t>KuPu = Kuusankosken Puhti  (19010)</t>
  </si>
  <si>
    <t>9.</t>
  </si>
  <si>
    <t>NJ</t>
  </si>
  <si>
    <t>14.</t>
  </si>
  <si>
    <t>8.</t>
  </si>
  <si>
    <t>KPL</t>
  </si>
  <si>
    <t>6.</t>
  </si>
  <si>
    <t>3.</t>
  </si>
  <si>
    <t>Teemu Joensuu</t>
  </si>
  <si>
    <t>11.6.1977</t>
  </si>
  <si>
    <t>KuPu</t>
  </si>
  <si>
    <t>maakuntasarja</t>
  </si>
  <si>
    <t>NJ  2</t>
  </si>
  <si>
    <t>2.</t>
  </si>
  <si>
    <t>1.</t>
  </si>
  <si>
    <t>4.</t>
  </si>
  <si>
    <t>5.</t>
  </si>
  <si>
    <t>YKV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</si>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</sst>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25</v>
      </c>
      <c r="C1" s="2"/>
      <c r="D1" s="3"/>
      <c r="E1" s="4" t="s">
        <v>26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39" t="s">
        <v>37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38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1994</v>
      </c>
      <c r="C4" s="22" t="s">
        <v>32</v>
      </c>
      <c r="D4" s="47" t="s">
        <v>29</v>
      </c>
      <c r="E4" s="22"/>
      <c r="F4" s="47" t="s">
        <v>28</v>
      </c>
      <c r="G4" s="22"/>
      <c r="H4" s="22"/>
      <c r="I4" s="22"/>
      <c r="J4" s="22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45"/>
      <c r="AI4" s="13"/>
      <c r="AJ4" s="13"/>
      <c r="AK4" s="13"/>
      <c r="AL4" s="18"/>
      <c r="AM4" s="22"/>
      <c r="AN4" s="22"/>
      <c r="AO4" s="34"/>
      <c r="AP4" s="22"/>
      <c r="AQ4" s="22"/>
      <c r="AR4" s="34"/>
      <c r="AS4" s="2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1995</v>
      </c>
      <c r="C5" s="22" t="s">
        <v>21</v>
      </c>
      <c r="D5" s="47" t="s">
        <v>29</v>
      </c>
      <c r="E5" s="22"/>
      <c r="F5" s="47" t="s">
        <v>28</v>
      </c>
      <c r="G5" s="22"/>
      <c r="H5" s="22"/>
      <c r="I5" s="22"/>
      <c r="J5" s="22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45"/>
      <c r="AI5" s="13"/>
      <c r="AJ5" s="13"/>
      <c r="AK5" s="13"/>
      <c r="AL5" s="18"/>
      <c r="AM5" s="22"/>
      <c r="AN5" s="22"/>
      <c r="AO5" s="34"/>
      <c r="AP5" s="22"/>
      <c r="AQ5" s="22"/>
      <c r="AR5" s="34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1995</v>
      </c>
      <c r="C6" s="34" t="s">
        <v>18</v>
      </c>
      <c r="D6" s="43" t="s">
        <v>19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/>
      <c r="K6" s="18"/>
      <c r="L6" s="45"/>
      <c r="M6" s="13"/>
      <c r="N6" s="13"/>
      <c r="O6" s="13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45"/>
      <c r="AI6" s="13"/>
      <c r="AJ6" s="13"/>
      <c r="AK6" s="13"/>
      <c r="AM6" s="22"/>
      <c r="AN6" s="22"/>
      <c r="AO6" s="34"/>
      <c r="AP6" s="22"/>
      <c r="AQ6" s="22"/>
      <c r="AR6" s="34"/>
      <c r="AS6" s="2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1996</v>
      </c>
      <c r="C7" s="22" t="s">
        <v>24</v>
      </c>
      <c r="D7" s="47" t="s">
        <v>29</v>
      </c>
      <c r="E7" s="22"/>
      <c r="F7" s="47" t="s">
        <v>28</v>
      </c>
      <c r="G7" s="22"/>
      <c r="H7" s="22"/>
      <c r="I7" s="22"/>
      <c r="J7" s="22"/>
      <c r="K7" s="21"/>
      <c r="L7" s="45"/>
      <c r="M7" s="13"/>
      <c r="N7" s="13"/>
      <c r="O7" s="13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45"/>
      <c r="AI7" s="13"/>
      <c r="AJ7" s="13"/>
      <c r="AK7" s="13"/>
      <c r="AM7" s="22"/>
      <c r="AN7" s="22"/>
      <c r="AO7" s="34"/>
      <c r="AP7" s="22"/>
      <c r="AQ7" s="22"/>
      <c r="AR7" s="34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1997</v>
      </c>
      <c r="C8" s="34" t="s">
        <v>20</v>
      </c>
      <c r="D8" s="43" t="s">
        <v>19</v>
      </c>
      <c r="E8" s="22">
        <v>26</v>
      </c>
      <c r="F8" s="22">
        <v>0</v>
      </c>
      <c r="G8" s="22">
        <v>4</v>
      </c>
      <c r="H8" s="22">
        <v>10</v>
      </c>
      <c r="I8" s="22">
        <v>75</v>
      </c>
      <c r="J8" s="22"/>
      <c r="K8" s="18"/>
      <c r="L8" s="45"/>
      <c r="M8" s="13"/>
      <c r="N8" s="13"/>
      <c r="O8" s="13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45"/>
      <c r="AI8" s="13"/>
      <c r="AJ8" s="13"/>
      <c r="AK8" s="13"/>
      <c r="AM8" s="22"/>
      <c r="AN8" s="22"/>
      <c r="AO8" s="34"/>
      <c r="AP8" s="22"/>
      <c r="AQ8" s="22"/>
      <c r="AR8" s="34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Q9" s="22"/>
      <c r="R9" s="22"/>
      <c r="S9" s="34"/>
      <c r="T9" s="22"/>
      <c r="U9" s="22"/>
      <c r="V9" s="46"/>
      <c r="W9" s="21"/>
      <c r="X9" s="22">
        <v>1998</v>
      </c>
      <c r="Y9" s="35" t="s">
        <v>30</v>
      </c>
      <c r="Z9" s="43" t="s">
        <v>19</v>
      </c>
      <c r="AA9" s="22"/>
      <c r="AB9" s="22"/>
      <c r="AC9" s="22"/>
      <c r="AD9" s="34"/>
      <c r="AE9" s="22"/>
      <c r="AF9" s="44"/>
      <c r="AG9" s="21"/>
      <c r="AH9" s="45"/>
      <c r="AI9" s="13"/>
      <c r="AJ9" s="13"/>
      <c r="AK9" s="13"/>
      <c r="AM9" s="22"/>
      <c r="AN9" s="22"/>
      <c r="AO9" s="34"/>
      <c r="AP9" s="22"/>
      <c r="AQ9" s="22"/>
      <c r="AR9" s="34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Q10" s="22"/>
      <c r="R10" s="22"/>
      <c r="S10" s="34"/>
      <c r="T10" s="22"/>
      <c r="U10" s="22"/>
      <c r="V10" s="46"/>
      <c r="W10" s="21"/>
      <c r="X10" s="22">
        <v>1999</v>
      </c>
      <c r="Y10" s="35" t="s">
        <v>31</v>
      </c>
      <c r="Z10" s="43" t="s">
        <v>19</v>
      </c>
      <c r="AA10" s="22"/>
      <c r="AB10" s="22"/>
      <c r="AC10" s="22"/>
      <c r="AD10" s="34"/>
      <c r="AE10" s="22"/>
      <c r="AF10" s="44"/>
      <c r="AG10" s="21"/>
      <c r="AH10" s="45"/>
      <c r="AI10" s="13"/>
      <c r="AJ10" s="13"/>
      <c r="AK10" s="13"/>
      <c r="AM10" s="22"/>
      <c r="AN10" s="22"/>
      <c r="AO10" s="34"/>
      <c r="AP10" s="22"/>
      <c r="AQ10" s="22"/>
      <c r="AR10" s="34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2000</v>
      </c>
      <c r="C11" s="34" t="s">
        <v>23</v>
      </c>
      <c r="D11" s="43" t="s">
        <v>19</v>
      </c>
      <c r="E11" s="22">
        <v>26</v>
      </c>
      <c r="F11" s="22">
        <v>0</v>
      </c>
      <c r="G11" s="22">
        <v>6</v>
      </c>
      <c r="H11" s="22">
        <v>11</v>
      </c>
      <c r="I11" s="22">
        <v>70</v>
      </c>
      <c r="J11" s="44">
        <v>0.4375</v>
      </c>
      <c r="K11" s="18">
        <v>160</v>
      </c>
      <c r="L11" s="45"/>
      <c r="M11" s="13"/>
      <c r="N11" s="13"/>
      <c r="O11" s="13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45"/>
      <c r="AI11" s="13"/>
      <c r="AJ11" s="13"/>
      <c r="AK11" s="13"/>
      <c r="AM11" s="22"/>
      <c r="AN11" s="22"/>
      <c r="AO11" s="34"/>
      <c r="AP11" s="22"/>
      <c r="AQ11" s="22"/>
      <c r="AR11" s="34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2001</v>
      </c>
      <c r="C12" s="34" t="s">
        <v>21</v>
      </c>
      <c r="D12" s="43" t="s">
        <v>22</v>
      </c>
      <c r="E12" s="22">
        <v>26</v>
      </c>
      <c r="F12" s="22">
        <v>2</v>
      </c>
      <c r="G12" s="22">
        <v>19</v>
      </c>
      <c r="H12" s="22">
        <v>21</v>
      </c>
      <c r="I12" s="22">
        <v>83</v>
      </c>
      <c r="J12" s="44">
        <v>0.54248366013071891</v>
      </c>
      <c r="K12" s="18">
        <v>153</v>
      </c>
      <c r="L12" s="45"/>
      <c r="M12" s="13"/>
      <c r="N12" s="13"/>
      <c r="O12" s="13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45"/>
      <c r="AI12" s="13"/>
      <c r="AJ12" s="13"/>
      <c r="AK12" s="13"/>
      <c r="AM12" s="22"/>
      <c r="AN12" s="22"/>
      <c r="AO12" s="34"/>
      <c r="AP12" s="22"/>
      <c r="AQ12" s="22"/>
      <c r="AR12" s="34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2002</v>
      </c>
      <c r="C13" s="34" t="s">
        <v>24</v>
      </c>
      <c r="D13" s="43" t="s">
        <v>22</v>
      </c>
      <c r="E13" s="22">
        <v>7</v>
      </c>
      <c r="F13" s="22">
        <v>0</v>
      </c>
      <c r="G13" s="22">
        <v>1</v>
      </c>
      <c r="H13" s="22">
        <v>2</v>
      </c>
      <c r="I13" s="22">
        <v>12</v>
      </c>
      <c r="J13" s="44">
        <v>0.375</v>
      </c>
      <c r="K13" s="18">
        <v>32</v>
      </c>
      <c r="L13" s="45"/>
      <c r="M13" s="13"/>
      <c r="N13" s="13"/>
      <c r="O13" s="13"/>
      <c r="Q13" s="47"/>
      <c r="R13" s="22"/>
      <c r="S13" s="34"/>
      <c r="T13" s="22"/>
      <c r="U13" s="22"/>
      <c r="V13" s="46"/>
      <c r="W13" s="21"/>
      <c r="X13" s="22">
        <v>2002</v>
      </c>
      <c r="Y13" s="22" t="s">
        <v>33</v>
      </c>
      <c r="Z13" s="43" t="s">
        <v>27</v>
      </c>
      <c r="AA13" s="22">
        <v>9</v>
      </c>
      <c r="AB13" s="22">
        <v>3</v>
      </c>
      <c r="AC13" s="22">
        <v>16</v>
      </c>
      <c r="AD13" s="22">
        <v>14</v>
      </c>
      <c r="AE13" s="22">
        <v>42</v>
      </c>
      <c r="AF13" s="28">
        <v>0.57530000000000003</v>
      </c>
      <c r="AG13" s="18">
        <v>73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69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Q14" s="47"/>
      <c r="R14" s="22"/>
      <c r="S14" s="34"/>
      <c r="T14" s="22"/>
      <c r="U14" s="22"/>
      <c r="V14" s="46"/>
      <c r="W14" s="21"/>
      <c r="X14" s="22">
        <v>2003</v>
      </c>
      <c r="Y14" s="22" t="s">
        <v>30</v>
      </c>
      <c r="Z14" s="43" t="s">
        <v>34</v>
      </c>
      <c r="AA14" s="22">
        <v>16</v>
      </c>
      <c r="AB14" s="22">
        <v>0</v>
      </c>
      <c r="AC14" s="22">
        <v>13</v>
      </c>
      <c r="AD14" s="22">
        <v>14</v>
      </c>
      <c r="AE14" s="22">
        <v>57</v>
      </c>
      <c r="AF14" s="28">
        <v>0.55879999999999996</v>
      </c>
      <c r="AG14" s="18">
        <v>102</v>
      </c>
      <c r="AH14" s="13"/>
      <c r="AI14" s="13"/>
      <c r="AJ14" s="13"/>
      <c r="AK14" s="13"/>
      <c r="AL14" s="18"/>
      <c r="AM14" s="22">
        <v>6</v>
      </c>
      <c r="AN14" s="22">
        <v>0</v>
      </c>
      <c r="AO14" s="22">
        <v>1</v>
      </c>
      <c r="AP14" s="22">
        <v>1</v>
      </c>
      <c r="AQ14" s="22">
        <v>11</v>
      </c>
      <c r="AR14" s="69">
        <v>0.30549999999999999</v>
      </c>
      <c r="AS14" s="1">
        <v>36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Q15" s="47"/>
      <c r="R15" s="22"/>
      <c r="S15" s="34"/>
      <c r="T15" s="22"/>
      <c r="U15" s="22"/>
      <c r="V15" s="46"/>
      <c r="W15" s="21"/>
      <c r="X15" s="22">
        <v>2004</v>
      </c>
      <c r="Y15" s="22" t="s">
        <v>30</v>
      </c>
      <c r="Z15" s="43" t="s">
        <v>34</v>
      </c>
      <c r="AA15" s="22">
        <v>15</v>
      </c>
      <c r="AB15" s="22">
        <v>0</v>
      </c>
      <c r="AC15" s="22">
        <v>25</v>
      </c>
      <c r="AD15" s="22">
        <v>10</v>
      </c>
      <c r="AE15" s="22">
        <v>58</v>
      </c>
      <c r="AF15" s="28">
        <v>0.59179999999999999</v>
      </c>
      <c r="AG15" s="18">
        <v>98</v>
      </c>
      <c r="AH15" s="13" t="s">
        <v>45</v>
      </c>
      <c r="AI15" s="13"/>
      <c r="AJ15" s="13" t="s">
        <v>46</v>
      </c>
      <c r="AK15" s="13"/>
      <c r="AL15" s="18"/>
      <c r="AM15" s="22">
        <v>5</v>
      </c>
      <c r="AN15" s="22">
        <v>0</v>
      </c>
      <c r="AO15" s="22">
        <v>3</v>
      </c>
      <c r="AP15" s="22">
        <v>8</v>
      </c>
      <c r="AQ15" s="22">
        <v>16</v>
      </c>
      <c r="AR15" s="69">
        <v>0.55169999999999997</v>
      </c>
      <c r="AS15" s="1">
        <v>29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Q16" s="47"/>
      <c r="R16" s="22"/>
      <c r="S16" s="34"/>
      <c r="T16" s="22"/>
      <c r="U16" s="22"/>
      <c r="V16" s="46"/>
      <c r="W16" s="21"/>
      <c r="X16" s="22"/>
      <c r="Y16" s="22"/>
      <c r="Z16" s="43"/>
      <c r="AA16" s="22"/>
      <c r="AB16" s="22"/>
      <c r="AC16" s="22"/>
      <c r="AD16" s="22"/>
      <c r="AE16" s="22"/>
      <c r="AF16" s="28"/>
      <c r="AG16" s="18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69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Q17" s="47"/>
      <c r="R17" s="22"/>
      <c r="S17" s="34"/>
      <c r="T17" s="22"/>
      <c r="U17" s="22"/>
      <c r="V17" s="46"/>
      <c r="W17" s="21"/>
      <c r="X17" s="22">
        <v>2006</v>
      </c>
      <c r="Y17" s="22" t="s">
        <v>24</v>
      </c>
      <c r="Z17" s="43" t="s">
        <v>29</v>
      </c>
      <c r="AA17" s="22">
        <v>4</v>
      </c>
      <c r="AB17" s="22">
        <v>2</v>
      </c>
      <c r="AC17" s="22">
        <v>11</v>
      </c>
      <c r="AD17" s="22">
        <v>11</v>
      </c>
      <c r="AE17" s="22">
        <v>26</v>
      </c>
      <c r="AF17" s="28">
        <v>0.78779999999999994</v>
      </c>
      <c r="AG17" s="18">
        <v>33</v>
      </c>
      <c r="AH17" s="13"/>
      <c r="AI17" s="13"/>
      <c r="AJ17" s="13"/>
      <c r="AK17" s="13"/>
      <c r="AL17" s="18"/>
      <c r="AM17" s="22">
        <v>2</v>
      </c>
      <c r="AN17" s="22">
        <v>0</v>
      </c>
      <c r="AO17" s="22">
        <v>1</v>
      </c>
      <c r="AP17" s="22">
        <v>0</v>
      </c>
      <c r="AQ17" s="22">
        <v>5</v>
      </c>
      <c r="AR17" s="69">
        <v>0.41660000000000003</v>
      </c>
      <c r="AS17" s="1">
        <v>12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48" t="s">
        <v>40</v>
      </c>
      <c r="C18" s="49"/>
      <c r="D18" s="50"/>
      <c r="E18" s="51">
        <f>SUM(E4:E17)</f>
        <v>86</v>
      </c>
      <c r="F18" s="51">
        <f>SUM(F4:F17)</f>
        <v>2</v>
      </c>
      <c r="G18" s="51">
        <f>SUM(G4:G17)</f>
        <v>30</v>
      </c>
      <c r="H18" s="51">
        <f>SUM(H4:H17)</f>
        <v>44</v>
      </c>
      <c r="I18" s="51">
        <f>SUM(I4:I17)</f>
        <v>240</v>
      </c>
      <c r="J18" s="52">
        <v>0</v>
      </c>
      <c r="K18" s="38">
        <f>SUM(K4:K17)</f>
        <v>345</v>
      </c>
      <c r="L18" s="17"/>
      <c r="M18" s="15"/>
      <c r="N18" s="53"/>
      <c r="O18" s="54"/>
      <c r="P18" s="18"/>
      <c r="Q18" s="51">
        <f>SUM(Q4:Q17)</f>
        <v>0</v>
      </c>
      <c r="R18" s="51">
        <f>SUM(R4:R17)</f>
        <v>0</v>
      </c>
      <c r="S18" s="51">
        <f>SUM(S4:S17)</f>
        <v>0</v>
      </c>
      <c r="T18" s="51">
        <f>SUM(T4:T17)</f>
        <v>0</v>
      </c>
      <c r="U18" s="51">
        <f>SUM(U4:U17)</f>
        <v>0</v>
      </c>
      <c r="V18" s="23">
        <v>0</v>
      </c>
      <c r="W18" s="38">
        <f>SUM(W4:W17)</f>
        <v>0</v>
      </c>
      <c r="X18" s="11" t="s">
        <v>40</v>
      </c>
      <c r="Y18" s="12"/>
      <c r="Z18" s="10"/>
      <c r="AA18" s="51">
        <f>SUM(AA4:AA17)</f>
        <v>44</v>
      </c>
      <c r="AB18" s="51">
        <f>SUM(AB4:AB17)</f>
        <v>5</v>
      </c>
      <c r="AC18" s="51">
        <f>SUM(AC4:AC17)</f>
        <v>65</v>
      </c>
      <c r="AD18" s="51">
        <f>SUM(AD4:AD17)</f>
        <v>49</v>
      </c>
      <c r="AE18" s="51">
        <f>SUM(AE4:AE17)</f>
        <v>183</v>
      </c>
      <c r="AF18" s="52">
        <f>PRODUCT(AE18/AG18)</f>
        <v>0.59803921568627449</v>
      </c>
      <c r="AG18" s="38">
        <f>SUM(AG4:AG17)</f>
        <v>306</v>
      </c>
      <c r="AH18" s="17"/>
      <c r="AI18" s="15"/>
      <c r="AJ18" s="53"/>
      <c r="AK18" s="54"/>
      <c r="AL18" s="18"/>
      <c r="AM18" s="51">
        <f>SUM(AM4:AM17)</f>
        <v>13</v>
      </c>
      <c r="AN18" s="51">
        <f>SUM(AN4:AN17)</f>
        <v>0</v>
      </c>
      <c r="AO18" s="51">
        <f>SUM(AO4:AO17)</f>
        <v>5</v>
      </c>
      <c r="AP18" s="51">
        <f>SUM(AP4:AP17)</f>
        <v>9</v>
      </c>
      <c r="AQ18" s="51">
        <f>SUM(AQ4:AQ17)</f>
        <v>32</v>
      </c>
      <c r="AR18" s="52">
        <f>PRODUCT(AQ18/AS18)</f>
        <v>0.41558441558441561</v>
      </c>
      <c r="AS18" s="42">
        <f>SUM(AS4:AS17)</f>
        <v>77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55"/>
      <c r="K19" s="21"/>
      <c r="L19" s="18"/>
      <c r="M19" s="18"/>
      <c r="N19" s="18"/>
      <c r="O19" s="18"/>
      <c r="P19" s="24"/>
      <c r="Q19" s="24"/>
      <c r="R19" s="25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55"/>
      <c r="AG19" s="21"/>
      <c r="AH19" s="18"/>
      <c r="AI19" s="18"/>
      <c r="AJ19" s="18"/>
      <c r="AK19" s="18"/>
      <c r="AL19" s="24"/>
      <c r="AM19" s="24"/>
      <c r="AN19" s="25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6" t="s">
        <v>41</v>
      </c>
      <c r="C20" s="57"/>
      <c r="D20" s="58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42</v>
      </c>
      <c r="O20" s="13" t="s">
        <v>43</v>
      </c>
      <c r="Q20" s="25"/>
      <c r="R20" s="25" t="s">
        <v>12</v>
      </c>
      <c r="S20" s="25"/>
      <c r="T20" s="24" t="s">
        <v>16</v>
      </c>
      <c r="U20" s="18"/>
      <c r="V20" s="21"/>
      <c r="W20" s="21"/>
      <c r="X20" s="59"/>
      <c r="Y20" s="59"/>
      <c r="Z20" s="59"/>
      <c r="AA20" s="59"/>
      <c r="AB20" s="59"/>
      <c r="AC20" s="24"/>
      <c r="AD20" s="24"/>
      <c r="AE20" s="24"/>
      <c r="AF20" s="24"/>
      <c r="AG20" s="24"/>
      <c r="AH20" s="24"/>
      <c r="AI20" s="24"/>
      <c r="AJ20" s="24"/>
      <c r="AK20" s="24"/>
      <c r="AM20" s="21"/>
      <c r="AN20" s="59"/>
      <c r="AO20" s="59"/>
      <c r="AP20" s="59"/>
      <c r="AQ20" s="59"/>
      <c r="AR20" s="59"/>
      <c r="AS20" s="59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6" t="s">
        <v>44</v>
      </c>
      <c r="C21" s="7"/>
      <c r="D21" s="27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24">
        <v>0</v>
      </c>
      <c r="L21" s="62">
        <v>0</v>
      </c>
      <c r="M21" s="62">
        <v>0</v>
      </c>
      <c r="N21" s="62">
        <v>0</v>
      </c>
      <c r="O21" s="62">
        <v>0</v>
      </c>
      <c r="Q21" s="25"/>
      <c r="R21" s="25"/>
      <c r="S21" s="25"/>
      <c r="T21" s="24" t="s">
        <v>15</v>
      </c>
      <c r="U21" s="24"/>
      <c r="V21" s="24"/>
      <c r="W21" s="24"/>
      <c r="X21" s="25"/>
      <c r="Y21" s="25"/>
      <c r="Z21" s="25"/>
      <c r="AA21" s="25"/>
      <c r="AB21" s="25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5"/>
      <c r="AO21" s="25"/>
      <c r="AP21" s="25"/>
      <c r="AQ21" s="25"/>
      <c r="AR21" s="25"/>
      <c r="AS21" s="25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3" t="s">
        <v>13</v>
      </c>
      <c r="C22" s="64"/>
      <c r="D22" s="65"/>
      <c r="E22" s="60">
        <f>PRODUCT(E18+Q18)</f>
        <v>86</v>
      </c>
      <c r="F22" s="60">
        <f>PRODUCT(F18+R18)</f>
        <v>2</v>
      </c>
      <c r="G22" s="60">
        <f>PRODUCT(G18+S18)</f>
        <v>30</v>
      </c>
      <c r="H22" s="60">
        <f>PRODUCT(H18+T18)</f>
        <v>44</v>
      </c>
      <c r="I22" s="60">
        <f>PRODUCT(I18+U18)</f>
        <v>240</v>
      </c>
      <c r="J22" s="61"/>
      <c r="K22" s="24">
        <f>PRODUCT(K18+W18)</f>
        <v>345</v>
      </c>
      <c r="L22" s="62">
        <f>PRODUCT((F22+G22)/E22)</f>
        <v>0.37209302325581395</v>
      </c>
      <c r="M22" s="62">
        <f>PRODUCT(H22/E22)</f>
        <v>0.51162790697674421</v>
      </c>
      <c r="N22" s="62">
        <f>PRODUCT((F22+G22+H22)/E22)</f>
        <v>0.88372093023255816</v>
      </c>
      <c r="O22" s="62">
        <f>PRODUCT(I22/59)</f>
        <v>4.0677966101694913</v>
      </c>
      <c r="Q22" s="25"/>
      <c r="R22" s="25"/>
      <c r="S22" s="25"/>
      <c r="T22" s="24" t="s">
        <v>17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37</v>
      </c>
      <c r="C23" s="19"/>
      <c r="D23" s="29"/>
      <c r="E23" s="60">
        <f>PRODUCT(AA18+AM18)</f>
        <v>57</v>
      </c>
      <c r="F23" s="60">
        <f>PRODUCT(AB18+AN18)</f>
        <v>5</v>
      </c>
      <c r="G23" s="60">
        <f>PRODUCT(AC18+AO18)</f>
        <v>70</v>
      </c>
      <c r="H23" s="60">
        <f>PRODUCT(AD18+AP18)</f>
        <v>58</v>
      </c>
      <c r="I23" s="60">
        <f>PRODUCT(AE18+AQ18)</f>
        <v>215</v>
      </c>
      <c r="J23" s="61">
        <f>PRODUCT(I23/K23)</f>
        <v>0.56135770234986948</v>
      </c>
      <c r="K23" s="18">
        <f>PRODUCT(AG18+AS18)</f>
        <v>383</v>
      </c>
      <c r="L23" s="62">
        <f>PRODUCT((F23+G23)/E23)</f>
        <v>1.3157894736842106</v>
      </c>
      <c r="M23" s="62">
        <f>PRODUCT(H23/E23)</f>
        <v>1.0175438596491229</v>
      </c>
      <c r="N23" s="62">
        <f>PRODUCT((F23+G23+H23)/E23)</f>
        <v>2.3333333333333335</v>
      </c>
      <c r="O23" s="62">
        <f>PRODUCT(I23/E23)</f>
        <v>3.7719298245614037</v>
      </c>
      <c r="Q23" s="25"/>
      <c r="R23" s="25"/>
      <c r="S23" s="24"/>
      <c r="T23" s="24" t="s">
        <v>14</v>
      </c>
      <c r="U23" s="18"/>
      <c r="V23" s="18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6" t="s">
        <v>40</v>
      </c>
      <c r="C24" s="67"/>
      <c r="D24" s="68"/>
      <c r="E24" s="60">
        <f>SUM(E21:E23)</f>
        <v>143</v>
      </c>
      <c r="F24" s="60">
        <f t="shared" ref="F24:I24" si="0">SUM(F21:F23)</f>
        <v>7</v>
      </c>
      <c r="G24" s="60">
        <f t="shared" si="0"/>
        <v>100</v>
      </c>
      <c r="H24" s="60">
        <f t="shared" si="0"/>
        <v>102</v>
      </c>
      <c r="I24" s="60">
        <f t="shared" si="0"/>
        <v>455</v>
      </c>
      <c r="J24" s="61"/>
      <c r="K24" s="24">
        <f>SUM(K21:K23)</f>
        <v>728</v>
      </c>
      <c r="L24" s="62">
        <f>PRODUCT((F24+G24)/E24)</f>
        <v>0.74825174825174823</v>
      </c>
      <c r="M24" s="62">
        <f>PRODUCT(H24/E24)</f>
        <v>0.71328671328671334</v>
      </c>
      <c r="N24" s="62">
        <f>PRODUCT((F24+G24+H24)/E24)</f>
        <v>1.4615384615384615</v>
      </c>
      <c r="O24" s="62">
        <f>PRODUCT(I24/117)</f>
        <v>3.8888888888888888</v>
      </c>
      <c r="Q24" s="18"/>
      <c r="R24" s="18"/>
      <c r="S24" s="1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AC177" s="24"/>
      <c r="AD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AC178" s="24"/>
      <c r="AD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AC179" s="24"/>
      <c r="AD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AC180" s="24"/>
      <c r="AD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18"/>
      <c r="U181" s="18"/>
      <c r="V181" s="18"/>
      <c r="AC181" s="24"/>
      <c r="AD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AH183" s="24"/>
      <c r="AI183" s="24"/>
      <c r="AJ183" s="24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AH184" s="24"/>
      <c r="AI184" s="24"/>
      <c r="AJ184" s="24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AH185" s="24"/>
      <c r="AI185" s="24"/>
      <c r="AJ185" s="24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AH186" s="24"/>
      <c r="AI186" s="24"/>
      <c r="AJ186" s="24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AH187" s="24"/>
      <c r="AI187" s="24"/>
      <c r="AJ187" s="24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AH188" s="24"/>
      <c r="AI188" s="24"/>
      <c r="AJ188" s="24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AH189" s="18"/>
      <c r="AI189" s="18"/>
      <c r="AJ189" s="18"/>
      <c r="AK189" s="18"/>
      <c r="AL18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2018-12-12T19:41:22Z</dcterms:modified>
</cp:coreProperties>
</file>