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7" i="4"/>
  <c r="AR13" i="4" l="1"/>
  <c r="O16" i="4"/>
  <c r="N16" i="4"/>
  <c r="M16" i="4"/>
  <c r="L16" i="4"/>
  <c r="K16" i="4"/>
  <c r="AS13" i="4"/>
  <c r="AQ13" i="4"/>
  <c r="AP13" i="4"/>
  <c r="AO13" i="4"/>
  <c r="AN13" i="4"/>
  <c r="AM13" i="4"/>
  <c r="AG13" i="4"/>
  <c r="K18" i="4" s="1"/>
  <c r="AF13" i="4"/>
  <c r="AE13" i="4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H19" i="4" s="1"/>
  <c r="G13" i="4"/>
  <c r="G17" i="4" s="1"/>
  <c r="F13" i="4"/>
  <c r="F17" i="4" s="1"/>
  <c r="F19" i="4" s="1"/>
  <c r="E13" i="4"/>
  <c r="E17" i="4" s="1"/>
  <c r="K19" i="4" l="1"/>
  <c r="M17" i="4"/>
  <c r="L17" i="4"/>
  <c r="N17" i="4"/>
  <c r="E18" i="4"/>
  <c r="M18" i="4" s="1"/>
  <c r="G18" i="4"/>
  <c r="G19" i="4" s="1"/>
  <c r="I18" i="4"/>
  <c r="O18" i="4" s="1"/>
  <c r="N18" i="4"/>
  <c r="I19" i="4"/>
  <c r="J17" i="4"/>
  <c r="J18" i="4"/>
  <c r="J13" i="4"/>
  <c r="M12" i="3"/>
  <c r="I12" i="3"/>
  <c r="E19" i="4" l="1"/>
  <c r="M19" i="4" s="1"/>
  <c r="L18" i="4"/>
  <c r="J19" i="4"/>
  <c r="L19" i="4" l="1"/>
  <c r="N19" i="4"/>
  <c r="O29" i="1"/>
</calcChain>
</file>

<file path=xl/sharedStrings.xml><?xml version="1.0" encoding="utf-8"?>
<sst xmlns="http://schemas.openxmlformats.org/spreadsheetml/2006/main" count="333" uniqueCount="143">
  <si>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</si>
  <si>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</si>
  <si>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</si>
  <si>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</si>
  <si>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</si>
  <si>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</si>
  <si>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</si>
  <si>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</si>
  <si>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</si>
  <si>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</si>
  <si>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</si>
  <si>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</si>
  <si>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</si>
  <si>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</si>
  <si>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</si>
  <si>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</si>
  <si>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</si>
  <si>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</si>
  <si>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</si>
  <si>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</si>
  <si>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</si>
  <si>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</si>
  <si>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</si>
  <si>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</si>
  <si>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</si>
  <si>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</si>
  <si>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</si>
  <si>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</si>
  <si>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</si>
  <si>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</si>
  <si>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</si>
  <si>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</si>
  <si>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</si>
  <si>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</si>
  <si>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</si>
  <si>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</si>
  <si>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</si>
  <si>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</si>
  <si>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</si>
  <si>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</si>
  <si>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</si>
  <si>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</si>
  <si>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</si>
  <si>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</si>
  <si>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</si>
  <si>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</si>
  <si>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</si>
  <si>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</si>
  <si>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</si>
  <si>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</si>
  <si>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</si>
  <si>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</si>
  <si>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</si>
  <si>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</si>
  <si>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</si>
  <si>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</si>
  <si>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</si>
  <si>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</si>
  <si>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</si>
  <si>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</si>
  <si>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</si>
  <si>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3.</t>
  </si>
  <si>
    <t>2/4</t>
  </si>
  <si>
    <t>B - POJAT</t>
  </si>
  <si>
    <t>2/3</t>
  </si>
  <si>
    <t>4.</t>
  </si>
  <si>
    <t>6.</t>
  </si>
  <si>
    <t>7.</t>
  </si>
  <si>
    <t>8.</t>
  </si>
  <si>
    <t>11.</t>
  </si>
  <si>
    <t>2p</t>
  </si>
  <si>
    <t>0/3</t>
  </si>
  <si>
    <t>0/0</t>
  </si>
  <si>
    <t>ykköspesis</t>
  </si>
  <si>
    <t xml:space="preserve">      Mitalit</t>
  </si>
  <si>
    <t>Sami Joensuu</t>
  </si>
  <si>
    <t>AA</t>
  </si>
  <si>
    <t>10.</t>
  </si>
  <si>
    <t>ViVe</t>
  </si>
  <si>
    <t>5.</t>
  </si>
  <si>
    <t>KaKa</t>
  </si>
  <si>
    <t>suomensarja</t>
  </si>
  <si>
    <t>AA = Alajärven Ankkurit  (1944)</t>
  </si>
  <si>
    <t>ViVe = Vimpelin Veto  (1934)</t>
  </si>
  <si>
    <t>KaKa = Kauhajoen Karhu  (1910)</t>
  </si>
  <si>
    <t>12.05. 1991  AA - Manse PP  12-5</t>
  </si>
  <si>
    <t>19.05. 1991  IPV - AA  7-5</t>
  </si>
  <si>
    <t>20.05. 1993  AA - Lippo  18-8</t>
  </si>
  <si>
    <t>3.  ottelu</t>
  </si>
  <si>
    <t xml:space="preserve">  18 v   8 kk 16 pv</t>
  </si>
  <si>
    <t xml:space="preserve">  18 v   8 kk 23 pv</t>
  </si>
  <si>
    <t xml:space="preserve">  20 v   8 kk 23 pv</t>
  </si>
  <si>
    <t>YKKÖSPESIS</t>
  </si>
  <si>
    <t>C-POJAT</t>
  </si>
  <si>
    <t>18.07. 1987  Hyvinkää</t>
  </si>
  <si>
    <t xml:space="preserve"> 15-6</t>
  </si>
  <si>
    <t>Länsi</t>
  </si>
  <si>
    <t>A, I p</t>
  </si>
  <si>
    <t>Asko Eloranta</t>
  </si>
  <si>
    <t>400</t>
  </si>
  <si>
    <t>14.07. 1989  Lammi</t>
  </si>
  <si>
    <t xml:space="preserve">  6-7</t>
  </si>
  <si>
    <t>I p</t>
  </si>
  <si>
    <t>Gunnar Wallin</t>
  </si>
  <si>
    <t>A-POJAT</t>
  </si>
  <si>
    <t>08.06. 1990  Helsinki</t>
  </si>
  <si>
    <t>22-2</t>
  </si>
  <si>
    <t>Reijo Kiventöyry</t>
  </si>
  <si>
    <t>20.07. 1991  Oulu</t>
  </si>
  <si>
    <t xml:space="preserve">  4-5</t>
  </si>
  <si>
    <t>II p</t>
  </si>
  <si>
    <t>Ahti Joensuu</t>
  </si>
  <si>
    <t>1/1</t>
  </si>
  <si>
    <t>1/2</t>
  </si>
  <si>
    <t>3/6</t>
  </si>
  <si>
    <t>5/10</t>
  </si>
  <si>
    <t>8/16</t>
  </si>
  <si>
    <t>1/4</t>
  </si>
  <si>
    <t>3/5</t>
  </si>
  <si>
    <t>0-2  SoJy</t>
  </si>
  <si>
    <t>2-0  Kiri</t>
  </si>
  <si>
    <t>0-2  Tahko</t>
  </si>
  <si>
    <t>9-6  Lippo</t>
  </si>
  <si>
    <t>3-1  LP</t>
  </si>
  <si>
    <t>1-2  IPV</t>
  </si>
  <si>
    <t>8-14  Lippo</t>
  </si>
  <si>
    <t>0-2  Lippo</t>
  </si>
  <si>
    <t>0-3  SMJ</t>
  </si>
  <si>
    <t xml:space="preserve">44.  ottelu  </t>
  </si>
  <si>
    <t xml:space="preserve">       Runkosarja TOP-30</t>
  </si>
  <si>
    <t>16.</t>
  </si>
  <si>
    <t>14.</t>
  </si>
  <si>
    <t>Ylempi loppusarja TOP-10</t>
  </si>
  <si>
    <t>26.8.1972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</si>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</sst>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5" xfId="0" applyFont="1" applyFill="1" applyBorder="1" applyAlignment="1"/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9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91" t="s">
        <v>75</v>
      </c>
      <c r="C1" s="6"/>
      <c r="D1" s="102"/>
      <c r="E1" s="112" t="s">
        <v>133</v>
      </c>
      <c r="F1" s="7"/>
      <c r="G1" s="7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129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132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29" t="s">
        <v>74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1991</v>
      </c>
      <c r="C4" s="25" t="s">
        <v>67</v>
      </c>
      <c r="D4" s="131" t="s">
        <v>76</v>
      </c>
      <c r="E4" s="25">
        <v>6</v>
      </c>
      <c r="F4" s="25">
        <v>0</v>
      </c>
      <c r="G4" s="25">
        <v>4</v>
      </c>
      <c r="H4" s="25">
        <v>1</v>
      </c>
      <c r="I4" s="25">
        <v>13</v>
      </c>
      <c r="J4" s="25">
        <v>3</v>
      </c>
      <c r="K4" s="25">
        <v>4</v>
      </c>
      <c r="L4" s="25">
        <v>2</v>
      </c>
      <c r="M4" s="25">
        <v>4</v>
      </c>
      <c r="N4" s="32">
        <v>0.36099999999999999</v>
      </c>
      <c r="O4" s="24"/>
      <c r="P4" s="18"/>
      <c r="Q4" s="18"/>
      <c r="R4" s="18"/>
      <c r="S4" s="18"/>
      <c r="T4" s="24"/>
      <c r="U4" s="25">
        <v>1</v>
      </c>
      <c r="V4" s="25">
        <v>0</v>
      </c>
      <c r="W4" s="27">
        <v>0</v>
      </c>
      <c r="X4" s="25">
        <v>0</v>
      </c>
      <c r="Y4" s="25">
        <v>0</v>
      </c>
      <c r="Z4" s="28">
        <v>0</v>
      </c>
      <c r="AA4" s="24"/>
      <c r="AB4" s="18"/>
      <c r="AC4" s="18"/>
      <c r="AD4" s="18"/>
      <c r="AE4" s="18"/>
      <c r="AF4" s="24"/>
      <c r="AG4" s="91" t="s">
        <v>119</v>
      </c>
      <c r="AH4" s="91"/>
      <c r="AI4" s="91"/>
      <c r="AJ4" s="9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1992</v>
      </c>
      <c r="C5" s="25" t="s">
        <v>61</v>
      </c>
      <c r="D5" s="131" t="s">
        <v>76</v>
      </c>
      <c r="E5" s="25">
        <v>26</v>
      </c>
      <c r="F5" s="25">
        <v>0</v>
      </c>
      <c r="G5" s="25">
        <v>25</v>
      </c>
      <c r="H5" s="25">
        <v>3</v>
      </c>
      <c r="I5" s="25">
        <v>43</v>
      </c>
      <c r="J5" s="25">
        <v>3</v>
      </c>
      <c r="K5" s="25">
        <v>5</v>
      </c>
      <c r="L5" s="25">
        <v>10</v>
      </c>
      <c r="M5" s="25">
        <v>25</v>
      </c>
      <c r="N5" s="32">
        <v>0.443</v>
      </c>
      <c r="O5" s="24"/>
      <c r="P5" s="18"/>
      <c r="Q5" s="18"/>
      <c r="R5" s="18"/>
      <c r="S5" s="18"/>
      <c r="T5" s="24"/>
      <c r="U5" s="25">
        <v>6</v>
      </c>
      <c r="V5" s="25">
        <v>0</v>
      </c>
      <c r="W5" s="27">
        <v>5</v>
      </c>
      <c r="X5" s="25">
        <v>0</v>
      </c>
      <c r="Y5" s="25">
        <v>6</v>
      </c>
      <c r="Z5" s="28">
        <v>0.33300000000000002</v>
      </c>
      <c r="AA5" s="24"/>
      <c r="AB5" s="18"/>
      <c r="AC5" s="18"/>
      <c r="AD5" s="18"/>
      <c r="AE5" s="18"/>
      <c r="AF5" s="24"/>
      <c r="AG5" s="91" t="s">
        <v>120</v>
      </c>
      <c r="AH5" s="91" t="s">
        <v>121</v>
      </c>
      <c r="AI5" s="91" t="s">
        <v>122</v>
      </c>
      <c r="AJ5" s="91"/>
      <c r="AK5" s="24"/>
      <c r="AL5" s="25"/>
      <c r="AM5" s="25"/>
      <c r="AN5" s="25"/>
      <c r="AO5" s="27"/>
      <c r="AP5" s="29"/>
      <c r="AQ5" s="25">
        <v>1</v>
      </c>
      <c r="AR5" s="39"/>
    </row>
    <row r="6" spans="1:44" s="4" customFormat="1" ht="15" customHeight="1" x14ac:dyDescent="0.25">
      <c r="A6" s="2"/>
      <c r="B6" s="25">
        <v>1993</v>
      </c>
      <c r="C6" s="25" t="s">
        <v>65</v>
      </c>
      <c r="D6" s="131" t="s">
        <v>76</v>
      </c>
      <c r="E6" s="25">
        <v>27</v>
      </c>
      <c r="F6" s="25">
        <v>1</v>
      </c>
      <c r="G6" s="25">
        <v>33</v>
      </c>
      <c r="H6" s="25">
        <v>8</v>
      </c>
      <c r="I6" s="25">
        <v>57</v>
      </c>
      <c r="J6" s="25">
        <v>3</v>
      </c>
      <c r="K6" s="25">
        <v>3</v>
      </c>
      <c r="L6" s="25">
        <v>17</v>
      </c>
      <c r="M6" s="25">
        <v>34</v>
      </c>
      <c r="N6" s="32">
        <v>0.442</v>
      </c>
      <c r="O6" s="24"/>
      <c r="P6" s="18" t="s">
        <v>130</v>
      </c>
      <c r="Q6" s="18"/>
      <c r="R6" s="18"/>
      <c r="S6" s="18"/>
      <c r="T6" s="24"/>
      <c r="U6" s="25">
        <v>9</v>
      </c>
      <c r="V6" s="25">
        <v>0</v>
      </c>
      <c r="W6" s="27">
        <v>9</v>
      </c>
      <c r="X6" s="25">
        <v>1</v>
      </c>
      <c r="Y6" s="25">
        <v>15</v>
      </c>
      <c r="Z6" s="28">
        <v>0.32600000000000001</v>
      </c>
      <c r="AA6" s="24"/>
      <c r="AB6" s="18" t="s">
        <v>68</v>
      </c>
      <c r="AC6" s="18"/>
      <c r="AD6" s="18"/>
      <c r="AE6" s="18"/>
      <c r="AF6" s="24"/>
      <c r="AG6" s="91" t="s">
        <v>123</v>
      </c>
      <c r="AH6" s="91" t="s">
        <v>124</v>
      </c>
      <c r="AI6" s="91" t="s">
        <v>125</v>
      </c>
      <c r="AJ6" s="91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1994</v>
      </c>
      <c r="C7" s="25" t="s">
        <v>65</v>
      </c>
      <c r="D7" s="131" t="s">
        <v>76</v>
      </c>
      <c r="E7" s="25">
        <v>34</v>
      </c>
      <c r="F7" s="25">
        <v>1</v>
      </c>
      <c r="G7" s="25">
        <v>41</v>
      </c>
      <c r="H7" s="25">
        <v>20</v>
      </c>
      <c r="I7" s="25">
        <v>140</v>
      </c>
      <c r="J7" s="25">
        <v>18</v>
      </c>
      <c r="K7" s="25">
        <v>19</v>
      </c>
      <c r="L7" s="25">
        <v>61</v>
      </c>
      <c r="M7" s="25">
        <v>42</v>
      </c>
      <c r="N7" s="32">
        <v>0.53200000000000003</v>
      </c>
      <c r="O7" s="124"/>
      <c r="P7" s="18" t="s">
        <v>77</v>
      </c>
      <c r="Q7" s="18"/>
      <c r="R7" s="18" t="s">
        <v>131</v>
      </c>
      <c r="S7" s="18"/>
      <c r="T7" s="24"/>
      <c r="U7" s="25">
        <v>4</v>
      </c>
      <c r="V7" s="25">
        <v>0</v>
      </c>
      <c r="W7" s="27">
        <v>0</v>
      </c>
      <c r="X7" s="25">
        <v>0</v>
      </c>
      <c r="Y7" s="25">
        <v>4</v>
      </c>
      <c r="Z7" s="28">
        <v>0.182</v>
      </c>
      <c r="AA7" s="24"/>
      <c r="AB7" s="18"/>
      <c r="AC7" s="18"/>
      <c r="AD7" s="18"/>
      <c r="AE7" s="18"/>
      <c r="AF7" s="24"/>
      <c r="AG7" s="91"/>
      <c r="AH7" s="91" t="s">
        <v>126</v>
      </c>
      <c r="AI7" s="91" t="s">
        <v>119</v>
      </c>
      <c r="AJ7" s="91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1995</v>
      </c>
      <c r="C8" s="25" t="s">
        <v>66</v>
      </c>
      <c r="D8" s="131" t="s">
        <v>76</v>
      </c>
      <c r="E8" s="25">
        <v>29</v>
      </c>
      <c r="F8" s="25">
        <v>0</v>
      </c>
      <c r="G8" s="25">
        <v>17</v>
      </c>
      <c r="H8" s="25">
        <v>4</v>
      </c>
      <c r="I8" s="25">
        <v>84</v>
      </c>
      <c r="J8" s="25">
        <v>20</v>
      </c>
      <c r="K8" s="25">
        <v>23</v>
      </c>
      <c r="L8" s="25">
        <v>24</v>
      </c>
      <c r="M8" s="25">
        <v>17</v>
      </c>
      <c r="N8" s="28">
        <v>0.41176470588235292</v>
      </c>
      <c r="O8" s="124"/>
      <c r="P8" s="18"/>
      <c r="Q8" s="18"/>
      <c r="R8" s="18"/>
      <c r="S8" s="18"/>
      <c r="T8" s="24"/>
      <c r="U8" s="25">
        <v>3</v>
      </c>
      <c r="V8" s="25">
        <v>0</v>
      </c>
      <c r="W8" s="27">
        <v>1</v>
      </c>
      <c r="X8" s="25">
        <v>0</v>
      </c>
      <c r="Y8" s="25">
        <v>6</v>
      </c>
      <c r="Z8" s="28">
        <v>0.35299999999999998</v>
      </c>
      <c r="AA8" s="24"/>
      <c r="AB8" s="18"/>
      <c r="AC8" s="18"/>
      <c r="AD8" s="18"/>
      <c r="AE8" s="18"/>
      <c r="AF8" s="24"/>
      <c r="AG8" s="91" t="s">
        <v>127</v>
      </c>
      <c r="AH8" s="91"/>
      <c r="AI8" s="91"/>
      <c r="AJ8" s="91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32">
        <v>1996</v>
      </c>
      <c r="C9" s="132" t="s">
        <v>69</v>
      </c>
      <c r="D9" s="133" t="s">
        <v>76</v>
      </c>
      <c r="E9" s="132">
        <v>29</v>
      </c>
      <c r="F9" s="25">
        <v>0</v>
      </c>
      <c r="G9" s="25">
        <v>10</v>
      </c>
      <c r="H9" s="25">
        <v>4</v>
      </c>
      <c r="I9" s="25">
        <v>76</v>
      </c>
      <c r="J9" s="25">
        <v>21</v>
      </c>
      <c r="K9" s="25">
        <v>25</v>
      </c>
      <c r="L9" s="132">
        <v>20</v>
      </c>
      <c r="M9" s="132">
        <v>10</v>
      </c>
      <c r="N9" s="28">
        <v>0.51700680272108845</v>
      </c>
      <c r="O9" s="1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91"/>
      <c r="AH9" s="91"/>
      <c r="AI9" s="91"/>
      <c r="AJ9" s="9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132">
        <v>1997</v>
      </c>
      <c r="C10" s="132" t="s">
        <v>69</v>
      </c>
      <c r="D10" s="133" t="s">
        <v>76</v>
      </c>
      <c r="E10" s="132">
        <v>24</v>
      </c>
      <c r="F10" s="25">
        <v>0</v>
      </c>
      <c r="G10" s="25">
        <v>3</v>
      </c>
      <c r="H10" s="25">
        <v>1</v>
      </c>
      <c r="I10" s="25">
        <v>41</v>
      </c>
      <c r="J10" s="25">
        <v>10</v>
      </c>
      <c r="K10" s="25">
        <v>14</v>
      </c>
      <c r="L10" s="132">
        <v>14</v>
      </c>
      <c r="M10" s="132">
        <v>3</v>
      </c>
      <c r="N10" s="32">
        <v>0.38700000000000001</v>
      </c>
      <c r="O10" s="12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91"/>
      <c r="AH10" s="91"/>
      <c r="AI10" s="91"/>
      <c r="AJ10" s="91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132">
        <v>1998</v>
      </c>
      <c r="C11" s="132" t="s">
        <v>77</v>
      </c>
      <c r="D11" s="133" t="s">
        <v>76</v>
      </c>
      <c r="E11" s="132">
        <v>24</v>
      </c>
      <c r="F11" s="25">
        <v>0</v>
      </c>
      <c r="G11" s="25">
        <v>5</v>
      </c>
      <c r="H11" s="25">
        <v>2</v>
      </c>
      <c r="I11" s="25">
        <v>61</v>
      </c>
      <c r="J11" s="25">
        <v>20</v>
      </c>
      <c r="K11" s="25">
        <v>18</v>
      </c>
      <c r="L11" s="132">
        <v>18</v>
      </c>
      <c r="M11" s="132">
        <v>5</v>
      </c>
      <c r="N11" s="32">
        <v>0.53500000000000003</v>
      </c>
      <c r="O11" s="124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91"/>
      <c r="AH11" s="91"/>
      <c r="AI11" s="91"/>
      <c r="AJ11" s="91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134">
        <v>1999</v>
      </c>
      <c r="C12" s="134" t="s">
        <v>61</v>
      </c>
      <c r="D12" s="135" t="s">
        <v>78</v>
      </c>
      <c r="E12" s="134"/>
      <c r="F12" s="127" t="s">
        <v>73</v>
      </c>
      <c r="G12" s="128"/>
      <c r="H12" s="70"/>
      <c r="I12" s="126"/>
      <c r="J12" s="126"/>
      <c r="K12" s="126"/>
      <c r="L12" s="134"/>
      <c r="M12" s="134"/>
      <c r="N12" s="136"/>
      <c r="O12" s="124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91"/>
      <c r="AH12" s="91"/>
      <c r="AI12" s="91"/>
      <c r="AJ12" s="91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132">
        <v>2000</v>
      </c>
      <c r="C13" s="132"/>
      <c r="D13" s="133"/>
      <c r="E13" s="132"/>
      <c r="F13" s="25"/>
      <c r="G13" s="25"/>
      <c r="H13" s="25"/>
      <c r="I13" s="25"/>
      <c r="J13" s="25"/>
      <c r="K13" s="25"/>
      <c r="L13" s="132"/>
      <c r="M13" s="132"/>
      <c r="N13" s="28"/>
      <c r="O13" s="1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91"/>
      <c r="AH13" s="91"/>
      <c r="AI13" s="91"/>
      <c r="AJ13" s="91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137">
        <v>2001</v>
      </c>
      <c r="C14" s="137" t="s">
        <v>79</v>
      </c>
      <c r="D14" s="138" t="s">
        <v>80</v>
      </c>
      <c r="E14" s="137"/>
      <c r="F14" s="139" t="s">
        <v>81</v>
      </c>
      <c r="G14" s="140"/>
      <c r="H14" s="140"/>
      <c r="I14" s="140"/>
      <c r="J14" s="140"/>
      <c r="K14" s="140"/>
      <c r="L14" s="137"/>
      <c r="M14" s="137"/>
      <c r="N14" s="141"/>
      <c r="O14" s="124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91"/>
      <c r="AH14" s="91"/>
      <c r="AI14" s="91"/>
      <c r="AJ14" s="91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137">
        <v>2002</v>
      </c>
      <c r="C15" s="137" t="s">
        <v>66</v>
      </c>
      <c r="D15" s="138" t="s">
        <v>80</v>
      </c>
      <c r="E15" s="137"/>
      <c r="F15" s="139" t="s">
        <v>81</v>
      </c>
      <c r="G15" s="140"/>
      <c r="H15" s="140"/>
      <c r="I15" s="140"/>
      <c r="J15" s="140"/>
      <c r="K15" s="140"/>
      <c r="L15" s="137"/>
      <c r="M15" s="137"/>
      <c r="N15" s="141"/>
      <c r="O15" s="124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91"/>
      <c r="AH15" s="91"/>
      <c r="AI15" s="91"/>
      <c r="AJ15" s="91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137">
        <v>2003</v>
      </c>
      <c r="C16" s="137" t="s">
        <v>61</v>
      </c>
      <c r="D16" s="138" t="s">
        <v>80</v>
      </c>
      <c r="E16" s="137"/>
      <c r="F16" s="139" t="s">
        <v>81</v>
      </c>
      <c r="G16" s="140"/>
      <c r="H16" s="140"/>
      <c r="I16" s="140"/>
      <c r="J16" s="140"/>
      <c r="K16" s="140"/>
      <c r="L16" s="137"/>
      <c r="M16" s="137"/>
      <c r="N16" s="141"/>
      <c r="O16" s="12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91"/>
      <c r="AH16" s="91"/>
      <c r="AI16" s="91"/>
      <c r="AJ16" s="91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126">
        <v>2004</v>
      </c>
      <c r="C17" s="126" t="s">
        <v>67</v>
      </c>
      <c r="D17" s="142" t="s">
        <v>80</v>
      </c>
      <c r="E17" s="126"/>
      <c r="F17" s="127" t="s">
        <v>73</v>
      </c>
      <c r="G17" s="128"/>
      <c r="H17" s="70"/>
      <c r="I17" s="126"/>
      <c r="J17" s="126"/>
      <c r="K17" s="126"/>
      <c r="L17" s="126"/>
      <c r="M17" s="126"/>
      <c r="N17" s="136"/>
      <c r="O17" s="1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91"/>
      <c r="AH17" s="91"/>
      <c r="AI17" s="91"/>
      <c r="AJ17" s="91"/>
      <c r="AK17" s="24"/>
      <c r="AL17" s="25"/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126">
        <v>2005</v>
      </c>
      <c r="C18" s="126" t="s">
        <v>68</v>
      </c>
      <c r="D18" s="142" t="s">
        <v>80</v>
      </c>
      <c r="E18" s="126"/>
      <c r="F18" s="127" t="s">
        <v>73</v>
      </c>
      <c r="G18" s="128"/>
      <c r="H18" s="70"/>
      <c r="I18" s="126"/>
      <c r="J18" s="126"/>
      <c r="K18" s="126"/>
      <c r="L18" s="126"/>
      <c r="M18" s="126"/>
      <c r="N18" s="136"/>
      <c r="O18" s="124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91"/>
      <c r="AH18" s="91"/>
      <c r="AI18" s="91"/>
      <c r="AJ18" s="91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126">
        <v>2006</v>
      </c>
      <c r="C19" s="126" t="s">
        <v>69</v>
      </c>
      <c r="D19" s="142" t="s">
        <v>80</v>
      </c>
      <c r="E19" s="126"/>
      <c r="F19" s="127" t="s">
        <v>73</v>
      </c>
      <c r="G19" s="128"/>
      <c r="H19" s="70"/>
      <c r="I19" s="126"/>
      <c r="J19" s="126"/>
      <c r="K19" s="126"/>
      <c r="L19" s="126"/>
      <c r="M19" s="126"/>
      <c r="N19" s="136"/>
      <c r="O19" s="1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91"/>
      <c r="AH19" s="91"/>
      <c r="AI19" s="91"/>
      <c r="AJ19" s="91"/>
      <c r="AK19" s="24"/>
      <c r="AL19" s="25"/>
      <c r="AM19" s="25"/>
      <c r="AN19" s="25"/>
      <c r="AO19" s="27"/>
      <c r="AP19" s="29"/>
      <c r="AQ19" s="25"/>
      <c r="AR19" s="39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v>199</v>
      </c>
      <c r="F20" s="18">
        <v>2</v>
      </c>
      <c r="G20" s="18">
        <v>138</v>
      </c>
      <c r="H20" s="18">
        <v>43</v>
      </c>
      <c r="I20" s="18">
        <v>515</v>
      </c>
      <c r="J20" s="18">
        <v>98</v>
      </c>
      <c r="K20" s="18">
        <v>111</v>
      </c>
      <c r="L20" s="18">
        <v>166</v>
      </c>
      <c r="M20" s="18">
        <v>140</v>
      </c>
      <c r="N20" s="33">
        <v>0.47</v>
      </c>
      <c r="O20" s="99"/>
      <c r="P20" s="75" t="s">
        <v>47</v>
      </c>
      <c r="Q20" s="75" t="s">
        <v>47</v>
      </c>
      <c r="R20" s="75" t="s">
        <v>47</v>
      </c>
      <c r="S20" s="75" t="s">
        <v>47</v>
      </c>
      <c r="T20" s="30"/>
      <c r="U20" s="18">
        <v>23</v>
      </c>
      <c r="V20" s="18">
        <v>0</v>
      </c>
      <c r="W20" s="18">
        <v>15</v>
      </c>
      <c r="X20" s="18">
        <v>1</v>
      </c>
      <c r="Y20" s="18">
        <v>31</v>
      </c>
      <c r="Z20" s="33">
        <v>0.30099999999999999</v>
      </c>
      <c r="AA20" s="99"/>
      <c r="AB20" s="75" t="s">
        <v>47</v>
      </c>
      <c r="AC20" s="75" t="s">
        <v>47</v>
      </c>
      <c r="AD20" s="75" t="s">
        <v>47</v>
      </c>
      <c r="AE20" s="75" t="s">
        <v>47</v>
      </c>
      <c r="AF20" s="24"/>
      <c r="AG20" s="75" t="s">
        <v>62</v>
      </c>
      <c r="AH20" s="75" t="s">
        <v>71</v>
      </c>
      <c r="AI20" s="75" t="s">
        <v>71</v>
      </c>
      <c r="AJ20" s="75" t="s">
        <v>72</v>
      </c>
      <c r="AK20" s="24"/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1</v>
      </c>
      <c r="AR20" s="39"/>
    </row>
    <row r="21" spans="1:45" s="4" customFormat="1" ht="15" customHeight="1" x14ac:dyDescent="0.25">
      <c r="A21" s="1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2"/>
      <c r="O21" s="24"/>
      <c r="P21" s="22"/>
      <c r="Q21" s="20"/>
      <c r="R21" s="83"/>
      <c r="S21" s="84"/>
      <c r="T21" s="24"/>
      <c r="U21" s="18"/>
      <c r="V21" s="18"/>
      <c r="W21" s="18"/>
      <c r="X21" s="18"/>
      <c r="Y21" s="18"/>
      <c r="Z21" s="33"/>
      <c r="AA21" s="24"/>
      <c r="AB21" s="85"/>
      <c r="AC21" s="86"/>
      <c r="AD21" s="83"/>
      <c r="AE21" s="84"/>
      <c r="AF21" s="24"/>
      <c r="AG21" s="87">
        <v>0.5</v>
      </c>
      <c r="AH21" s="88">
        <v>0</v>
      </c>
      <c r="AI21" s="88">
        <v>0</v>
      </c>
      <c r="AJ21" s="130">
        <v>0</v>
      </c>
      <c r="AK21" s="24"/>
      <c r="AL21" s="17"/>
      <c r="AM21" s="14"/>
      <c r="AN21" s="14"/>
      <c r="AO21" s="14"/>
      <c r="AP21" s="14"/>
      <c r="AQ21" s="15"/>
      <c r="AR21" s="39"/>
    </row>
    <row r="22" spans="1:45" ht="15" customHeight="1" x14ac:dyDescent="0.25">
      <c r="A22" s="2"/>
      <c r="B22" s="26" t="s">
        <v>2</v>
      </c>
      <c r="C22" s="29"/>
      <c r="D22" s="34">
        <v>389.33333333333331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5"/>
      <c r="P22" s="24"/>
      <c r="Q22" s="24"/>
      <c r="R22" s="24"/>
      <c r="S22" s="2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s="4" customFormat="1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0"/>
      <c r="P23" s="30"/>
      <c r="Q23" s="30"/>
      <c r="R23" s="30"/>
      <c r="S23" s="30"/>
      <c r="T23" s="30"/>
      <c r="U23" s="35"/>
      <c r="V23" s="38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22" t="s">
        <v>24</v>
      </c>
      <c r="C24" s="40"/>
      <c r="D24" s="40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3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1" t="s">
        <v>29</v>
      </c>
      <c r="Q24" s="12"/>
      <c r="R24" s="12"/>
      <c r="S24" s="12"/>
      <c r="T24" s="42"/>
      <c r="U24" s="42"/>
      <c r="V24" s="42"/>
      <c r="W24" s="42"/>
      <c r="X24" s="42"/>
      <c r="Y24" s="12"/>
      <c r="Z24" s="12"/>
      <c r="AA24" s="12"/>
      <c r="AB24" s="42"/>
      <c r="AC24" s="42"/>
      <c r="AD24" s="12"/>
      <c r="AE24" s="43"/>
      <c r="AF24" s="24"/>
      <c r="AG24" s="41" t="s">
        <v>56</v>
      </c>
      <c r="AH24" s="12"/>
      <c r="AI24" s="42"/>
      <c r="AJ24" s="43"/>
      <c r="AK24" s="24"/>
      <c r="AL24" s="10" t="s">
        <v>57</v>
      </c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41" t="s">
        <v>12</v>
      </c>
      <c r="C25" s="12"/>
      <c r="D25" s="43"/>
      <c r="E25" s="25">
        <v>199</v>
      </c>
      <c r="F25" s="25">
        <v>2</v>
      </c>
      <c r="G25" s="25">
        <v>138</v>
      </c>
      <c r="H25" s="25">
        <v>43</v>
      </c>
      <c r="I25" s="25">
        <v>515</v>
      </c>
      <c r="J25" s="35"/>
      <c r="K25" s="44">
        <v>0.70351758793969854</v>
      </c>
      <c r="L25" s="44">
        <v>0.21608040201005024</v>
      </c>
      <c r="M25" s="44">
        <v>2.5879396984924625</v>
      </c>
      <c r="N25" s="32">
        <v>0.47</v>
      </c>
      <c r="O25" s="24"/>
      <c r="P25" s="45" t="s">
        <v>9</v>
      </c>
      <c r="Q25" s="46"/>
      <c r="R25" s="53" t="s">
        <v>85</v>
      </c>
      <c r="S25" s="47"/>
      <c r="T25" s="47"/>
      <c r="U25" s="47"/>
      <c r="V25" s="47"/>
      <c r="W25" s="47"/>
      <c r="X25" s="92"/>
      <c r="Y25" s="115" t="s">
        <v>58</v>
      </c>
      <c r="Z25" s="47"/>
      <c r="AA25" s="47"/>
      <c r="AB25" s="47"/>
      <c r="AC25" s="92" t="s">
        <v>89</v>
      </c>
      <c r="AD25" s="114"/>
      <c r="AE25" s="79"/>
      <c r="AF25" s="24"/>
      <c r="AG25" s="51"/>
      <c r="AH25" s="93"/>
      <c r="AI25" s="47"/>
      <c r="AJ25" s="79"/>
      <c r="AK25" s="24"/>
      <c r="AL25" s="45"/>
      <c r="AM25" s="92"/>
      <c r="AN25" s="47"/>
      <c r="AO25" s="47"/>
      <c r="AP25" s="47"/>
      <c r="AQ25" s="79"/>
      <c r="AR25" s="39"/>
    </row>
    <row r="26" spans="1:45" ht="15" customHeight="1" x14ac:dyDescent="0.25">
      <c r="A26" s="2"/>
      <c r="B26" s="48" t="s">
        <v>14</v>
      </c>
      <c r="C26" s="49"/>
      <c r="D26" s="50"/>
      <c r="E26" s="25">
        <v>23</v>
      </c>
      <c r="F26" s="25">
        <v>0</v>
      </c>
      <c r="G26" s="25">
        <v>15</v>
      </c>
      <c r="H26" s="25">
        <v>1</v>
      </c>
      <c r="I26" s="25">
        <v>31</v>
      </c>
      <c r="J26" s="35"/>
      <c r="K26" s="44">
        <v>0.65217391304347827</v>
      </c>
      <c r="L26" s="44">
        <v>4.3478260869565216E-2</v>
      </c>
      <c r="M26" s="44">
        <v>1.3478260869565217</v>
      </c>
      <c r="N26" s="32">
        <v>0.30099999999999999</v>
      </c>
      <c r="O26" s="24"/>
      <c r="P26" s="51" t="s">
        <v>50</v>
      </c>
      <c r="Q26" s="52"/>
      <c r="R26" s="53" t="s">
        <v>85</v>
      </c>
      <c r="S26" s="53"/>
      <c r="T26" s="53"/>
      <c r="U26" s="53"/>
      <c r="V26" s="53"/>
      <c r="W26" s="53"/>
      <c r="X26" s="94"/>
      <c r="Y26" s="115" t="s">
        <v>58</v>
      </c>
      <c r="Z26" s="53"/>
      <c r="AA26" s="53"/>
      <c r="AB26" s="53"/>
      <c r="AC26" s="94" t="s">
        <v>89</v>
      </c>
      <c r="AD26" s="115"/>
      <c r="AE26" s="80"/>
      <c r="AF26" s="24"/>
      <c r="AG26" s="51"/>
      <c r="AH26" s="89"/>
      <c r="AI26" s="53"/>
      <c r="AJ26" s="80"/>
      <c r="AK26" s="24"/>
      <c r="AL26" s="51"/>
      <c r="AM26" s="94"/>
      <c r="AN26" s="53"/>
      <c r="AO26" s="53"/>
      <c r="AP26" s="53"/>
      <c r="AQ26" s="80"/>
      <c r="AR26" s="39"/>
    </row>
    <row r="27" spans="1:45" ht="15" customHeight="1" x14ac:dyDescent="0.25">
      <c r="A27" s="2"/>
      <c r="B27" s="54" t="s">
        <v>15</v>
      </c>
      <c r="C27" s="55"/>
      <c r="D27" s="56"/>
      <c r="E27" s="31"/>
      <c r="F27" s="31"/>
      <c r="G27" s="31"/>
      <c r="H27" s="31"/>
      <c r="I27" s="31"/>
      <c r="J27" s="35"/>
      <c r="K27" s="57"/>
      <c r="L27" s="57"/>
      <c r="M27" s="57"/>
      <c r="N27" s="58"/>
      <c r="O27" s="24"/>
      <c r="P27" s="51" t="s">
        <v>51</v>
      </c>
      <c r="Q27" s="52"/>
      <c r="R27" s="53" t="s">
        <v>86</v>
      </c>
      <c r="S27" s="53"/>
      <c r="T27" s="53"/>
      <c r="U27" s="53"/>
      <c r="V27" s="53"/>
      <c r="W27" s="53"/>
      <c r="X27" s="94"/>
      <c r="Y27" s="115" t="s">
        <v>88</v>
      </c>
      <c r="Z27" s="53"/>
      <c r="AA27" s="53"/>
      <c r="AB27" s="53"/>
      <c r="AC27" s="94" t="s">
        <v>90</v>
      </c>
      <c r="AD27" s="115"/>
      <c r="AE27" s="80"/>
      <c r="AF27" s="24"/>
      <c r="AG27" s="95"/>
      <c r="AH27" s="89"/>
      <c r="AI27" s="53"/>
      <c r="AJ27" s="80"/>
      <c r="AK27" s="24"/>
      <c r="AL27" s="51"/>
      <c r="AM27" s="94"/>
      <c r="AN27" s="53"/>
      <c r="AO27" s="53"/>
      <c r="AP27" s="53"/>
      <c r="AQ27" s="80"/>
      <c r="AR27" s="39"/>
    </row>
    <row r="28" spans="1:45" ht="15" customHeight="1" x14ac:dyDescent="0.25">
      <c r="A28" s="2"/>
      <c r="B28" s="59" t="s">
        <v>25</v>
      </c>
      <c r="C28" s="60"/>
      <c r="D28" s="61"/>
      <c r="E28" s="18">
        <v>222</v>
      </c>
      <c r="F28" s="18">
        <v>2</v>
      </c>
      <c r="G28" s="18">
        <v>153</v>
      </c>
      <c r="H28" s="18">
        <v>44</v>
      </c>
      <c r="I28" s="18">
        <v>546</v>
      </c>
      <c r="J28" s="35"/>
      <c r="K28" s="62">
        <v>0.69819819819819817</v>
      </c>
      <c r="L28" s="62">
        <v>0.1981981981981982</v>
      </c>
      <c r="M28" s="62">
        <v>2.4594594594594597</v>
      </c>
      <c r="N28" s="33">
        <v>0.4553794829024187</v>
      </c>
      <c r="O28" s="24"/>
      <c r="P28" s="63" t="s">
        <v>10</v>
      </c>
      <c r="Q28" s="64"/>
      <c r="R28" s="65" t="s">
        <v>87</v>
      </c>
      <c r="S28" s="65"/>
      <c r="T28" s="65"/>
      <c r="U28" s="65"/>
      <c r="V28" s="65"/>
      <c r="W28" s="65"/>
      <c r="X28" s="96"/>
      <c r="Y28" s="116" t="s">
        <v>128</v>
      </c>
      <c r="Z28" s="65"/>
      <c r="AA28" s="65"/>
      <c r="AB28" s="65"/>
      <c r="AC28" s="96" t="s">
        <v>91</v>
      </c>
      <c r="AD28" s="116"/>
      <c r="AE28" s="81"/>
      <c r="AF28" s="24"/>
      <c r="AG28" s="77"/>
      <c r="AH28" s="90"/>
      <c r="AI28" s="97"/>
      <c r="AJ28" s="81"/>
      <c r="AK28" s="24"/>
      <c r="AL28" s="63"/>
      <c r="AM28" s="96"/>
      <c r="AN28" s="65"/>
      <c r="AO28" s="65"/>
      <c r="AP28" s="65"/>
      <c r="AQ28" s="81"/>
      <c r="AR28" s="39"/>
    </row>
    <row r="29" spans="1:45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5"/>
      <c r="K29" s="37"/>
      <c r="L29" s="37"/>
      <c r="M29" s="37"/>
      <c r="N29" s="36"/>
      <c r="O29" s="24">
        <f>SUM(O26:O28)</f>
        <v>0</v>
      </c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66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">
      <c r="A30" s="2"/>
      <c r="B30" s="35" t="s">
        <v>60</v>
      </c>
      <c r="C30" s="35"/>
      <c r="D30" s="35" t="s">
        <v>82</v>
      </c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">
      <c r="A31" s="2"/>
      <c r="B31" s="35"/>
      <c r="C31" s="35"/>
      <c r="D31" s="35" t="s">
        <v>83</v>
      </c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 t="s">
        <v>84</v>
      </c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s="9" customFormat="1" ht="15" customHeight="1" x14ac:dyDescent="0.2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66"/>
      <c r="W34" s="35"/>
      <c r="X34" s="35"/>
      <c r="Y34" s="35"/>
      <c r="Z34" s="35"/>
      <c r="AA34" s="35"/>
      <c r="AB34" s="35"/>
      <c r="AC34" s="35"/>
      <c r="AD34" s="35"/>
      <c r="AE34" s="35"/>
      <c r="AF34" s="39"/>
      <c r="AG34" s="8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5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66"/>
      <c r="W35" s="35"/>
      <c r="X35" s="35"/>
      <c r="Y35" s="35"/>
      <c r="Z35" s="35"/>
      <c r="AA35" s="35"/>
      <c r="AB35" s="35"/>
      <c r="AC35" s="35"/>
      <c r="AD35" s="35"/>
      <c r="AE35" s="35"/>
      <c r="AF35" s="39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5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66"/>
      <c r="W36" s="35"/>
      <c r="X36" s="35"/>
      <c r="Y36" s="35"/>
      <c r="Z36" s="35"/>
      <c r="AA36" s="35"/>
      <c r="AB36" s="35"/>
      <c r="AC36" s="35"/>
      <c r="AD36" s="35"/>
      <c r="AE36" s="35"/>
      <c r="AF36" s="39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6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6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6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6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66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ht="15" customHeight="1" x14ac:dyDescent="0.25">
      <c r="AG182" s="24"/>
      <c r="AH182" s="66"/>
      <c r="AI182" s="35"/>
      <c r="AJ182" s="35"/>
    </row>
    <row r="183" spans="1:44" ht="15" customHeight="1" x14ac:dyDescent="0.25">
      <c r="AG183" s="24"/>
      <c r="AH183" s="66"/>
      <c r="AI183" s="35"/>
      <c r="AJ183" s="35"/>
    </row>
    <row r="184" spans="1:44" ht="15" customHeight="1" x14ac:dyDescent="0.25">
      <c r="AG184" s="24"/>
      <c r="AH184" s="66"/>
      <c r="AI184" s="35"/>
      <c r="AJ184" s="35"/>
    </row>
    <row r="185" spans="1:44" ht="15" customHeight="1" x14ac:dyDescent="0.25">
      <c r="AG185" s="24"/>
      <c r="AH185" s="66"/>
      <c r="AI185" s="35"/>
      <c r="AJ185" s="35"/>
    </row>
    <row r="186" spans="1:44" ht="15" customHeight="1" x14ac:dyDescent="0.25">
      <c r="AG186" s="24"/>
      <c r="AH186" s="66"/>
      <c r="AI186" s="35"/>
      <c r="AJ186" s="35"/>
    </row>
    <row r="187" spans="1:44" ht="15" customHeight="1" x14ac:dyDescent="0.25">
      <c r="AG187" s="24"/>
      <c r="AH187" s="66"/>
      <c r="AI187" s="35"/>
      <c r="AJ187" s="35"/>
    </row>
    <row r="188" spans="1:44" ht="15" customHeight="1" x14ac:dyDescent="0.25">
      <c r="AG188" s="24"/>
      <c r="AH188" s="66"/>
      <c r="AI188" s="35"/>
      <c r="AJ188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91" t="s">
        <v>75</v>
      </c>
      <c r="C1" s="6"/>
      <c r="D1" s="102"/>
      <c r="E1" s="112" t="s">
        <v>133</v>
      </c>
      <c r="F1" s="143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3" t="s">
        <v>92</v>
      </c>
      <c r="C2" s="71"/>
      <c r="D2" s="164"/>
      <c r="E2" s="13" t="s">
        <v>12</v>
      </c>
      <c r="F2" s="14"/>
      <c r="G2" s="14"/>
      <c r="H2" s="14"/>
      <c r="I2" s="20"/>
      <c r="J2" s="15"/>
      <c r="K2" s="103"/>
      <c r="L2" s="22" t="s">
        <v>134</v>
      </c>
      <c r="M2" s="14"/>
      <c r="N2" s="14"/>
      <c r="O2" s="21"/>
      <c r="P2" s="19"/>
      <c r="Q2" s="22" t="s">
        <v>135</v>
      </c>
      <c r="R2" s="14"/>
      <c r="S2" s="14"/>
      <c r="T2" s="14"/>
      <c r="U2" s="20"/>
      <c r="V2" s="21"/>
      <c r="W2" s="19"/>
      <c r="X2" s="165" t="s">
        <v>136</v>
      </c>
      <c r="Y2" s="166"/>
      <c r="Z2" s="167"/>
      <c r="AA2" s="13" t="s">
        <v>12</v>
      </c>
      <c r="AB2" s="14"/>
      <c r="AC2" s="14"/>
      <c r="AD2" s="14"/>
      <c r="AE2" s="20"/>
      <c r="AF2" s="15"/>
      <c r="AG2" s="103"/>
      <c r="AH2" s="22" t="s">
        <v>137</v>
      </c>
      <c r="AI2" s="14"/>
      <c r="AJ2" s="14"/>
      <c r="AK2" s="21"/>
      <c r="AL2" s="19"/>
      <c r="AM2" s="22" t="s">
        <v>135</v>
      </c>
      <c r="AN2" s="14"/>
      <c r="AO2" s="14"/>
      <c r="AP2" s="14"/>
      <c r="AQ2" s="20"/>
      <c r="AR2" s="21"/>
      <c r="AS2" s="16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8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8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1999</v>
      </c>
      <c r="C4" s="27" t="s">
        <v>61</v>
      </c>
      <c r="D4" s="26" t="s">
        <v>78</v>
      </c>
      <c r="E4" s="25"/>
      <c r="F4" s="25"/>
      <c r="G4" s="25"/>
      <c r="H4" s="25"/>
      <c r="I4" s="25"/>
      <c r="J4" s="25"/>
      <c r="K4" s="24"/>
      <c r="L4" s="75"/>
      <c r="M4" s="18"/>
      <c r="N4" s="18"/>
      <c r="O4" s="18"/>
      <c r="Q4" s="25">
        <v>1</v>
      </c>
      <c r="R4" s="25">
        <v>0</v>
      </c>
      <c r="S4" s="25">
        <v>1</v>
      </c>
      <c r="T4" s="25">
        <v>0</v>
      </c>
      <c r="U4" s="25">
        <v>2</v>
      </c>
      <c r="V4" s="169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75"/>
      <c r="AI4" s="18"/>
      <c r="AJ4" s="18"/>
      <c r="AK4" s="18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Q5" s="25"/>
      <c r="R5" s="25"/>
      <c r="S5" s="27"/>
      <c r="T5" s="25"/>
      <c r="U5" s="25"/>
      <c r="V5" s="169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75"/>
      <c r="AI5" s="18"/>
      <c r="AJ5" s="18"/>
      <c r="AK5" s="18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5"/>
      <c r="M6" s="18"/>
      <c r="N6" s="18"/>
      <c r="O6" s="18"/>
      <c r="Q6" s="25"/>
      <c r="R6" s="25"/>
      <c r="S6" s="27"/>
      <c r="T6" s="25"/>
      <c r="U6" s="25"/>
      <c r="V6" s="169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75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5"/>
      <c r="M7" s="18"/>
      <c r="N7" s="18"/>
      <c r="O7" s="18"/>
      <c r="Q7" s="25"/>
      <c r="R7" s="25"/>
      <c r="S7" s="27"/>
      <c r="T7" s="25"/>
      <c r="U7" s="25"/>
      <c r="V7" s="169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75"/>
      <c r="AI7" s="18"/>
      <c r="AJ7" s="18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5"/>
      <c r="M8" s="18"/>
      <c r="N8" s="18"/>
      <c r="O8" s="18"/>
      <c r="Q8" s="25"/>
      <c r="R8" s="25"/>
      <c r="S8" s="27"/>
      <c r="T8" s="25"/>
      <c r="U8" s="25"/>
      <c r="V8" s="169"/>
      <c r="W8" s="30"/>
      <c r="X8" s="25">
        <v>2002</v>
      </c>
      <c r="Y8" s="25" t="s">
        <v>66</v>
      </c>
      <c r="Z8" s="26" t="s">
        <v>80</v>
      </c>
      <c r="AA8" s="25">
        <v>18</v>
      </c>
      <c r="AB8" s="25">
        <v>1</v>
      </c>
      <c r="AC8" s="25">
        <v>24</v>
      </c>
      <c r="AD8" s="25">
        <v>14</v>
      </c>
      <c r="AE8" s="25">
        <v>85</v>
      </c>
      <c r="AF8" s="32">
        <v>0.63900000000000001</v>
      </c>
      <c r="AG8" s="24">
        <v>133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5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5"/>
      <c r="M9" s="18"/>
      <c r="N9" s="18"/>
      <c r="O9" s="18"/>
      <c r="Q9" s="25"/>
      <c r="R9" s="25"/>
      <c r="S9" s="27"/>
      <c r="T9" s="25"/>
      <c r="U9" s="25"/>
      <c r="V9" s="169"/>
      <c r="W9" s="30"/>
      <c r="X9" s="25">
        <v>2003</v>
      </c>
      <c r="Y9" s="25" t="s">
        <v>61</v>
      </c>
      <c r="Z9" s="26" t="s">
        <v>80</v>
      </c>
      <c r="AA9" s="25">
        <v>16</v>
      </c>
      <c r="AB9" s="25">
        <v>6</v>
      </c>
      <c r="AC9" s="25">
        <v>41</v>
      </c>
      <c r="AD9" s="25">
        <v>13</v>
      </c>
      <c r="AE9" s="25">
        <v>111</v>
      </c>
      <c r="AF9" s="32">
        <v>0.76549999999999996</v>
      </c>
      <c r="AG9" s="24">
        <v>145</v>
      </c>
      <c r="AH9" s="25" t="s">
        <v>142</v>
      </c>
      <c r="AI9" s="18"/>
      <c r="AJ9" s="18" t="s">
        <v>65</v>
      </c>
      <c r="AK9" s="25" t="s">
        <v>142</v>
      </c>
      <c r="AL9" s="24"/>
      <c r="AM9" s="25">
        <v>3</v>
      </c>
      <c r="AN9" s="25">
        <v>1</v>
      </c>
      <c r="AO9" s="25">
        <v>8</v>
      </c>
      <c r="AP9" s="25">
        <v>4</v>
      </c>
      <c r="AQ9" s="25">
        <v>24</v>
      </c>
      <c r="AR9" s="185">
        <v>0.75</v>
      </c>
      <c r="AS9" s="1">
        <v>32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2004</v>
      </c>
      <c r="C10" s="27" t="s">
        <v>67</v>
      </c>
      <c r="D10" s="26" t="s">
        <v>80</v>
      </c>
      <c r="E10" s="25">
        <v>21</v>
      </c>
      <c r="F10" s="25">
        <v>0</v>
      </c>
      <c r="G10" s="25">
        <v>18</v>
      </c>
      <c r="H10" s="25">
        <v>3</v>
      </c>
      <c r="I10" s="25">
        <v>70</v>
      </c>
      <c r="J10" s="28">
        <v>0.52200000000000002</v>
      </c>
      <c r="K10" s="24">
        <v>134</v>
      </c>
      <c r="L10" s="75"/>
      <c r="M10" s="18"/>
      <c r="N10" s="18"/>
      <c r="O10" s="18"/>
      <c r="Q10" s="25"/>
      <c r="R10" s="25"/>
      <c r="S10" s="27"/>
      <c r="T10" s="25"/>
      <c r="U10" s="25"/>
      <c r="V10" s="169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75"/>
      <c r="AI10" s="18"/>
      <c r="AJ10" s="18"/>
      <c r="AK10" s="18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2005</v>
      </c>
      <c r="C11" s="27" t="s">
        <v>68</v>
      </c>
      <c r="D11" s="26" t="s">
        <v>80</v>
      </c>
      <c r="E11" s="25">
        <v>22</v>
      </c>
      <c r="F11" s="25">
        <v>2</v>
      </c>
      <c r="G11" s="25">
        <v>16</v>
      </c>
      <c r="H11" s="25">
        <v>9</v>
      </c>
      <c r="I11" s="25">
        <v>88</v>
      </c>
      <c r="J11" s="28">
        <v>0.56799999999999995</v>
      </c>
      <c r="K11" s="160">
        <v>155</v>
      </c>
      <c r="L11" s="75"/>
      <c r="M11" s="18"/>
      <c r="N11" s="18"/>
      <c r="O11" s="18"/>
      <c r="Q11" s="91"/>
      <c r="R11" s="25"/>
      <c r="S11" s="27"/>
      <c r="T11" s="25"/>
      <c r="U11" s="25"/>
      <c r="V11" s="169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75"/>
      <c r="AI11" s="18"/>
      <c r="AJ11" s="18"/>
      <c r="AK11" s="18"/>
      <c r="AM11" s="91"/>
      <c r="AN11" s="25"/>
      <c r="AO11" s="27"/>
      <c r="AP11" s="25"/>
      <c r="AQ11" s="25"/>
      <c r="AR11" s="27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2006</v>
      </c>
      <c r="C12" s="27" t="s">
        <v>69</v>
      </c>
      <c r="D12" s="26" t="s">
        <v>80</v>
      </c>
      <c r="E12" s="25">
        <v>4</v>
      </c>
      <c r="F12" s="25">
        <v>0</v>
      </c>
      <c r="G12" s="25">
        <v>0</v>
      </c>
      <c r="H12" s="25">
        <v>1</v>
      </c>
      <c r="I12" s="25">
        <v>12</v>
      </c>
      <c r="J12" s="28">
        <v>0.52200000000000002</v>
      </c>
      <c r="K12" s="103">
        <v>23</v>
      </c>
      <c r="L12" s="75"/>
      <c r="M12" s="18"/>
      <c r="N12" s="18"/>
      <c r="O12" s="18"/>
      <c r="Q12" s="91"/>
      <c r="R12" s="25"/>
      <c r="S12" s="27"/>
      <c r="T12" s="25"/>
      <c r="U12" s="25"/>
      <c r="V12" s="169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75"/>
      <c r="AI12" s="18"/>
      <c r="AJ12" s="18"/>
      <c r="AK12" s="18"/>
      <c r="AM12" s="91"/>
      <c r="AN12" s="25"/>
      <c r="AO12" s="27"/>
      <c r="AP12" s="25"/>
      <c r="AQ12" s="25"/>
      <c r="AR12" s="27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145" t="s">
        <v>138</v>
      </c>
      <c r="C13" s="146"/>
      <c r="D13" s="144"/>
      <c r="E13" s="147">
        <f>SUM(E4:E12)</f>
        <v>47</v>
      </c>
      <c r="F13" s="147">
        <f>SUM(F4:F12)</f>
        <v>2</v>
      </c>
      <c r="G13" s="147">
        <f>SUM(G4:G12)</f>
        <v>34</v>
      </c>
      <c r="H13" s="147">
        <f>SUM(H4:H12)</f>
        <v>13</v>
      </c>
      <c r="I13" s="147">
        <f>SUM(I4:I12)</f>
        <v>170</v>
      </c>
      <c r="J13" s="170">
        <f>PRODUCT(I13/K13)</f>
        <v>0.54487179487179482</v>
      </c>
      <c r="K13" s="103">
        <f>SUM(K4:K12)</f>
        <v>312</v>
      </c>
      <c r="L13" s="22"/>
      <c r="M13" s="20"/>
      <c r="N13" s="83"/>
      <c r="O13" s="84"/>
      <c r="P13" s="24"/>
      <c r="Q13" s="147">
        <f>SUM(Q4:Q12)</f>
        <v>1</v>
      </c>
      <c r="R13" s="147">
        <f>SUM(R4:R12)</f>
        <v>0</v>
      </c>
      <c r="S13" s="147">
        <f>SUM(S4:S12)</f>
        <v>1</v>
      </c>
      <c r="T13" s="147">
        <f>SUM(T4:T12)</f>
        <v>0</v>
      </c>
      <c r="U13" s="147">
        <f>SUM(U4:U12)</f>
        <v>2</v>
      </c>
      <c r="V13" s="170"/>
      <c r="W13" s="103">
        <f>SUM(W4:W12)</f>
        <v>0</v>
      </c>
      <c r="X13" s="16" t="s">
        <v>138</v>
      </c>
      <c r="Y13" s="17"/>
      <c r="Z13" s="15"/>
      <c r="AA13" s="147">
        <f>SUM(AA4:AA12)</f>
        <v>34</v>
      </c>
      <c r="AB13" s="147">
        <f>SUM(AB4:AB12)</f>
        <v>7</v>
      </c>
      <c r="AC13" s="147">
        <f>SUM(AC4:AC12)</f>
        <v>65</v>
      </c>
      <c r="AD13" s="147">
        <f>SUM(AD4:AD12)</f>
        <v>27</v>
      </c>
      <c r="AE13" s="147">
        <f>SUM(AE4:AE12)</f>
        <v>196</v>
      </c>
      <c r="AF13" s="170">
        <f>PRODUCT(AE13/AG13)</f>
        <v>0.70503597122302153</v>
      </c>
      <c r="AG13" s="103">
        <f>SUM(AG4:AG12)</f>
        <v>278</v>
      </c>
      <c r="AH13" s="22"/>
      <c r="AI13" s="20"/>
      <c r="AJ13" s="83"/>
      <c r="AK13" s="84"/>
      <c r="AL13" s="24"/>
      <c r="AM13" s="147">
        <f>SUM(AM4:AM12)</f>
        <v>3</v>
      </c>
      <c r="AN13" s="147">
        <f>SUM(AN4:AN12)</f>
        <v>1</v>
      </c>
      <c r="AO13" s="147">
        <f>SUM(AO4:AO12)</f>
        <v>8</v>
      </c>
      <c r="AP13" s="147">
        <f>SUM(AP4:AP12)</f>
        <v>4</v>
      </c>
      <c r="AQ13" s="147">
        <f>SUM(AQ4:AQ12)</f>
        <v>24</v>
      </c>
      <c r="AR13" s="170">
        <f>PRODUCT(AQ13/AS13)</f>
        <v>0.75</v>
      </c>
      <c r="AS13" s="168">
        <f>SUM(AS4:AS12)</f>
        <v>32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1" t="s">
        <v>139</v>
      </c>
      <c r="C15" s="172"/>
      <c r="D15" s="17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140</v>
      </c>
      <c r="O15" s="18" t="s">
        <v>141</v>
      </c>
      <c r="Q15" s="38"/>
      <c r="R15" s="38" t="s">
        <v>60</v>
      </c>
      <c r="S15" s="38"/>
      <c r="T15" s="35" t="s">
        <v>82</v>
      </c>
      <c r="U15" s="24"/>
      <c r="V15" s="30"/>
      <c r="W15" s="30"/>
      <c r="X15" s="174"/>
      <c r="Y15" s="174"/>
      <c r="Z15" s="174"/>
      <c r="AA15" s="174"/>
      <c r="AB15" s="174"/>
      <c r="AC15" s="35"/>
      <c r="AD15" s="35"/>
      <c r="AE15" s="35"/>
      <c r="AF15" s="35"/>
      <c r="AG15" s="35"/>
      <c r="AH15" s="35"/>
      <c r="AI15" s="35"/>
      <c r="AJ15" s="35"/>
      <c r="AK15" s="35"/>
      <c r="AM15" s="30"/>
      <c r="AN15" s="174"/>
      <c r="AO15" s="174"/>
      <c r="AP15" s="174"/>
      <c r="AQ15" s="174"/>
      <c r="AR15" s="174"/>
      <c r="AS15" s="174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75">
        <v>222</v>
      </c>
      <c r="F16" s="175">
        <v>2</v>
      </c>
      <c r="G16" s="175">
        <v>153</v>
      </c>
      <c r="H16" s="175">
        <v>44</v>
      </c>
      <c r="I16" s="175">
        <v>546</v>
      </c>
      <c r="J16" s="176">
        <v>0.45500000000000002</v>
      </c>
      <c r="K16" s="35">
        <f>PRODUCT(I16/J16)</f>
        <v>1200</v>
      </c>
      <c r="L16" s="177">
        <f>PRODUCT((F16+G16)/E16)</f>
        <v>0.69819819819819817</v>
      </c>
      <c r="M16" s="177">
        <f>PRODUCT(H16/E16)</f>
        <v>0.1981981981981982</v>
      </c>
      <c r="N16" s="177">
        <f>PRODUCT((F16+G16+H16)/E16)</f>
        <v>0.89639639639639634</v>
      </c>
      <c r="O16" s="177">
        <f>PRODUCT(I16/E16)</f>
        <v>2.4594594594594597</v>
      </c>
      <c r="Q16" s="38"/>
      <c r="R16" s="38"/>
      <c r="S16" s="38"/>
      <c r="T16" s="35" t="s">
        <v>83</v>
      </c>
      <c r="U16" s="35"/>
      <c r="V16" s="35"/>
      <c r="W16" s="35"/>
      <c r="X16" s="38"/>
      <c r="Y16" s="38"/>
      <c r="Z16" s="38"/>
      <c r="AA16" s="38"/>
      <c r="AB16" s="38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78" t="s">
        <v>92</v>
      </c>
      <c r="C17" s="179"/>
      <c r="D17" s="180"/>
      <c r="E17" s="175">
        <f>PRODUCT(E13+Q13)</f>
        <v>48</v>
      </c>
      <c r="F17" s="175">
        <f>PRODUCT(F13+R13)</f>
        <v>2</v>
      </c>
      <c r="G17" s="175">
        <f>PRODUCT(G13+S13)</f>
        <v>35</v>
      </c>
      <c r="H17" s="175">
        <f>PRODUCT(H13+T13)</f>
        <v>13</v>
      </c>
      <c r="I17" s="175">
        <f>PRODUCT(I13+U13)</f>
        <v>172</v>
      </c>
      <c r="J17" s="176">
        <f>PRODUCT(I17/K17)</f>
        <v>0.55128205128205132</v>
      </c>
      <c r="K17" s="35">
        <f>PRODUCT(K13+W13)</f>
        <v>312</v>
      </c>
      <c r="L17" s="177">
        <f>PRODUCT((F17+G17)/E17)</f>
        <v>0.77083333333333337</v>
      </c>
      <c r="M17" s="177">
        <f>PRODUCT(H17/E17)</f>
        <v>0.27083333333333331</v>
      </c>
      <c r="N17" s="177">
        <f>PRODUCT((F17+G17+H17)/E17)</f>
        <v>1.0416666666666667</v>
      </c>
      <c r="O17" s="177">
        <f>PRODUCT(I17/47)</f>
        <v>3.6595744680851063</v>
      </c>
      <c r="Q17" s="38"/>
      <c r="R17" s="38"/>
      <c r="S17" s="38"/>
      <c r="T17" s="35" t="s">
        <v>84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39" t="s">
        <v>136</v>
      </c>
      <c r="C18" s="181"/>
      <c r="D18" s="182"/>
      <c r="E18" s="175">
        <f>PRODUCT(AA13+AM13)</f>
        <v>37</v>
      </c>
      <c r="F18" s="175">
        <f>PRODUCT(AB13+AN13)</f>
        <v>8</v>
      </c>
      <c r="G18" s="175">
        <f>PRODUCT(AC13+AO13)</f>
        <v>73</v>
      </c>
      <c r="H18" s="175">
        <f>PRODUCT(AD13+AP13)</f>
        <v>31</v>
      </c>
      <c r="I18" s="175">
        <f>PRODUCT(AE13+AQ13)</f>
        <v>220</v>
      </c>
      <c r="J18" s="176">
        <f>PRODUCT(I18/K18)</f>
        <v>0.70967741935483875</v>
      </c>
      <c r="K18" s="24">
        <f>PRODUCT(AG13+AS13)</f>
        <v>310</v>
      </c>
      <c r="L18" s="177">
        <f>PRODUCT((F18+G18)/E18)</f>
        <v>2.189189189189189</v>
      </c>
      <c r="M18" s="177">
        <f>PRODUCT(H18/E18)</f>
        <v>0.83783783783783783</v>
      </c>
      <c r="N18" s="177">
        <f>PRODUCT((F18+G18+H18)/E18)</f>
        <v>3.0270270270270272</v>
      </c>
      <c r="O18" s="177">
        <f>PRODUCT(I18/E18)</f>
        <v>5.9459459459459456</v>
      </c>
      <c r="Q18" s="38"/>
      <c r="R18" s="38"/>
      <c r="S18" s="35"/>
      <c r="T18" s="35"/>
      <c r="U18" s="24"/>
      <c r="V18" s="24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83" t="s">
        <v>138</v>
      </c>
      <c r="C19" s="110"/>
      <c r="D19" s="184"/>
      <c r="E19" s="175">
        <f>SUM(E16:E18)</f>
        <v>307</v>
      </c>
      <c r="F19" s="175">
        <f t="shared" ref="F19:I19" si="0">SUM(F16:F18)</f>
        <v>12</v>
      </c>
      <c r="G19" s="175">
        <f t="shared" si="0"/>
        <v>261</v>
      </c>
      <c r="H19" s="175">
        <f t="shared" si="0"/>
        <v>88</v>
      </c>
      <c r="I19" s="175">
        <f t="shared" si="0"/>
        <v>938</v>
      </c>
      <c r="J19" s="176">
        <f>PRODUCT(I19/K19)</f>
        <v>0.51481888035126233</v>
      </c>
      <c r="K19" s="35">
        <f>SUM(K16:K18)</f>
        <v>1822</v>
      </c>
      <c r="L19" s="177">
        <f>PRODUCT((F19+G19)/E19)</f>
        <v>0.88925081433224751</v>
      </c>
      <c r="M19" s="177">
        <f>PRODUCT(H19/E19)</f>
        <v>0.28664495114006516</v>
      </c>
      <c r="N19" s="177">
        <f>PRODUCT((F19+G19+H19)/E19)</f>
        <v>1.1758957654723128</v>
      </c>
      <c r="O19" s="177">
        <f>PRODUCT(I19/306)</f>
        <v>3.0653594771241832</v>
      </c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5"/>
      <c r="AD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5"/>
      <c r="AD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35"/>
      <c r="AD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35"/>
      <c r="AD176" s="35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5"/>
      <c r="AI177" s="35"/>
      <c r="AJ177" s="35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5"/>
      <c r="AI178" s="35"/>
      <c r="AJ178" s="35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35"/>
      <c r="AI179" s="35"/>
      <c r="AJ179" s="35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35"/>
      <c r="AI180" s="35"/>
      <c r="AJ180" s="35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AH181" s="35"/>
      <c r="AI181" s="35"/>
      <c r="AJ181" s="35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AH182" s="35"/>
      <c r="AI182" s="35"/>
      <c r="AJ182" s="35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AH183" s="35"/>
      <c r="AI183" s="35"/>
      <c r="AJ183" s="35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sortState ref="B8:M11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28515625" style="68" customWidth="1"/>
    <col min="3" max="3" width="21.5703125" style="69" customWidth="1"/>
    <col min="4" max="4" width="10.5703125" style="76" customWidth="1"/>
    <col min="5" max="5" width="8" style="76" customWidth="1"/>
    <col min="6" max="6" width="0.7109375" style="30" customWidth="1"/>
    <col min="7" max="11" width="5.28515625" style="69" customWidth="1"/>
    <col min="12" max="12" width="7.28515625" style="69" customWidth="1"/>
    <col min="13" max="16" width="5.28515625" style="69" customWidth="1"/>
    <col min="17" max="21" width="6.7109375" style="119" customWidth="1"/>
    <col min="22" max="22" width="9" style="69" customWidth="1"/>
    <col min="23" max="23" width="18.140625" style="76" customWidth="1"/>
    <col min="24" max="24" width="9.7109375" style="69" customWidth="1"/>
    <col min="25" max="30" width="9.140625" style="3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7"/>
      <c r="R1" s="117"/>
      <c r="S1" s="117"/>
      <c r="T1" s="117"/>
      <c r="U1" s="117"/>
      <c r="V1" s="71"/>
      <c r="W1" s="72"/>
      <c r="X1" s="70"/>
      <c r="Y1" s="73"/>
      <c r="Z1" s="73"/>
      <c r="AA1" s="73"/>
      <c r="AB1" s="73"/>
      <c r="AC1" s="73"/>
      <c r="AD1" s="73"/>
    </row>
    <row r="2" spans="1:30" ht="15.75" x14ac:dyDescent="0.25">
      <c r="A2" s="8"/>
      <c r="B2" s="150" t="s">
        <v>75</v>
      </c>
      <c r="C2" s="112" t="s">
        <v>133</v>
      </c>
      <c r="D2" s="74"/>
      <c r="E2" s="11"/>
      <c r="F2" s="121"/>
      <c r="G2" s="74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23"/>
      <c r="B3" s="149" t="s">
        <v>93</v>
      </c>
      <c r="C3" s="22" t="s">
        <v>34</v>
      </c>
      <c r="D3" s="145" t="s">
        <v>35</v>
      </c>
      <c r="E3" s="148" t="s">
        <v>1</v>
      </c>
      <c r="F3" s="24"/>
      <c r="G3" s="147" t="s">
        <v>36</v>
      </c>
      <c r="H3" s="144" t="s">
        <v>37</v>
      </c>
      <c r="I3" s="144" t="s">
        <v>31</v>
      </c>
      <c r="J3" s="17" t="s">
        <v>38</v>
      </c>
      <c r="K3" s="146" t="s">
        <v>39</v>
      </c>
      <c r="L3" s="146" t="s">
        <v>40</v>
      </c>
      <c r="M3" s="147" t="s">
        <v>41</v>
      </c>
      <c r="N3" s="147" t="s">
        <v>30</v>
      </c>
      <c r="O3" s="144" t="s">
        <v>42</v>
      </c>
      <c r="P3" s="147" t="s">
        <v>37</v>
      </c>
      <c r="Q3" s="161" t="s">
        <v>16</v>
      </c>
      <c r="R3" s="161">
        <v>1</v>
      </c>
      <c r="S3" s="161">
        <v>2</v>
      </c>
      <c r="T3" s="161">
        <v>3</v>
      </c>
      <c r="U3" s="161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23"/>
      <c r="B4" s="151" t="s">
        <v>94</v>
      </c>
      <c r="C4" s="152" t="s">
        <v>95</v>
      </c>
      <c r="D4" s="153" t="s">
        <v>96</v>
      </c>
      <c r="E4" s="154" t="s">
        <v>76</v>
      </c>
      <c r="F4" s="113"/>
      <c r="G4" s="155"/>
      <c r="H4" s="156"/>
      <c r="I4" s="155">
        <v>1</v>
      </c>
      <c r="J4" s="157"/>
      <c r="K4" s="157"/>
      <c r="L4" s="157" t="s">
        <v>97</v>
      </c>
      <c r="M4" s="157">
        <v>1</v>
      </c>
      <c r="N4" s="155"/>
      <c r="O4" s="156">
        <v>1</v>
      </c>
      <c r="P4" s="155"/>
      <c r="Q4" s="162"/>
      <c r="R4" s="162"/>
      <c r="S4" s="162"/>
      <c r="T4" s="162"/>
      <c r="U4" s="162"/>
      <c r="V4" s="158"/>
      <c r="W4" s="153" t="s">
        <v>98</v>
      </c>
      <c r="X4" s="155" t="s">
        <v>99</v>
      </c>
      <c r="Y4" s="73"/>
      <c r="Z4" s="73"/>
      <c r="AA4" s="73"/>
      <c r="AB4" s="73"/>
      <c r="AC4" s="73"/>
      <c r="AD4" s="73"/>
    </row>
    <row r="5" spans="1:30" x14ac:dyDescent="0.25">
      <c r="A5" s="23"/>
      <c r="B5" s="106"/>
      <c r="C5" s="108"/>
      <c r="D5" s="108"/>
      <c r="E5" s="110"/>
      <c r="F5" s="110"/>
      <c r="G5" s="122"/>
      <c r="H5" s="109"/>
      <c r="I5" s="107"/>
      <c r="J5" s="109"/>
      <c r="K5" s="107"/>
      <c r="L5" s="109"/>
      <c r="M5" s="109"/>
      <c r="N5" s="109"/>
      <c r="O5" s="109"/>
      <c r="P5" s="109"/>
      <c r="Q5" s="123"/>
      <c r="R5" s="123"/>
      <c r="S5" s="123"/>
      <c r="T5" s="123"/>
      <c r="U5" s="123"/>
      <c r="V5" s="109"/>
      <c r="W5" s="109"/>
      <c r="X5" s="111"/>
      <c r="Y5" s="73"/>
      <c r="Z5" s="73"/>
      <c r="AA5" s="73"/>
      <c r="AB5" s="73"/>
      <c r="AC5" s="73"/>
      <c r="AD5" s="73"/>
    </row>
    <row r="6" spans="1:30" x14ac:dyDescent="0.25">
      <c r="A6" s="8"/>
      <c r="B6" s="22" t="s">
        <v>63</v>
      </c>
      <c r="C6" s="22" t="s">
        <v>34</v>
      </c>
      <c r="D6" s="145" t="s">
        <v>35</v>
      </c>
      <c r="E6" s="148" t="s">
        <v>1</v>
      </c>
      <c r="F6" s="24"/>
      <c r="G6" s="147" t="s">
        <v>36</v>
      </c>
      <c r="H6" s="144" t="s">
        <v>37</v>
      </c>
      <c r="I6" s="144" t="s">
        <v>31</v>
      </c>
      <c r="J6" s="17" t="s">
        <v>38</v>
      </c>
      <c r="K6" s="146" t="s">
        <v>39</v>
      </c>
      <c r="L6" s="146" t="s">
        <v>40</v>
      </c>
      <c r="M6" s="147" t="s">
        <v>41</v>
      </c>
      <c r="N6" s="147" t="s">
        <v>30</v>
      </c>
      <c r="O6" s="144" t="s">
        <v>42</v>
      </c>
      <c r="P6" s="147" t="s">
        <v>37</v>
      </c>
      <c r="Q6" s="161" t="s">
        <v>16</v>
      </c>
      <c r="R6" s="161">
        <v>1</v>
      </c>
      <c r="S6" s="161">
        <v>2</v>
      </c>
      <c r="T6" s="161">
        <v>3</v>
      </c>
      <c r="U6" s="161" t="s">
        <v>43</v>
      </c>
      <c r="V6" s="17" t="s">
        <v>21</v>
      </c>
      <c r="W6" s="16" t="s">
        <v>44</v>
      </c>
      <c r="X6" s="16" t="s">
        <v>45</v>
      </c>
      <c r="Y6" s="73"/>
      <c r="Z6" s="73"/>
      <c r="AA6" s="73"/>
      <c r="AB6" s="73"/>
      <c r="AC6" s="73"/>
      <c r="AD6" s="73"/>
    </row>
    <row r="7" spans="1:30" x14ac:dyDescent="0.25">
      <c r="A7" s="23"/>
      <c r="B7" s="151" t="s">
        <v>100</v>
      </c>
      <c r="C7" s="152" t="s">
        <v>101</v>
      </c>
      <c r="D7" s="153" t="s">
        <v>96</v>
      </c>
      <c r="E7" s="154" t="s">
        <v>76</v>
      </c>
      <c r="F7" s="113"/>
      <c r="G7" s="155">
        <v>1</v>
      </c>
      <c r="H7" s="156"/>
      <c r="I7" s="155"/>
      <c r="J7" s="157"/>
      <c r="K7" s="157"/>
      <c r="L7" s="157" t="s">
        <v>102</v>
      </c>
      <c r="M7" s="157">
        <v>1</v>
      </c>
      <c r="N7" s="155"/>
      <c r="O7" s="156">
        <v>2</v>
      </c>
      <c r="P7" s="155">
        <v>1</v>
      </c>
      <c r="Q7" s="162"/>
      <c r="R7" s="162"/>
      <c r="S7" s="162"/>
      <c r="T7" s="162"/>
      <c r="U7" s="162"/>
      <c r="V7" s="158"/>
      <c r="W7" s="151" t="s">
        <v>103</v>
      </c>
      <c r="X7" s="155">
        <v>156</v>
      </c>
      <c r="Y7" s="73"/>
      <c r="Z7" s="73"/>
      <c r="AA7" s="73"/>
      <c r="AB7" s="73"/>
      <c r="AC7" s="73"/>
      <c r="AD7" s="73"/>
    </row>
    <row r="8" spans="1:30" x14ac:dyDescent="0.25">
      <c r="A8" s="23"/>
      <c r="B8" s="106"/>
      <c r="C8" s="108"/>
      <c r="D8" s="108"/>
      <c r="E8" s="110"/>
      <c r="F8" s="110"/>
      <c r="G8" s="122"/>
      <c r="H8" s="109"/>
      <c r="I8" s="107"/>
      <c r="J8" s="109"/>
      <c r="K8" s="107"/>
      <c r="L8" s="109"/>
      <c r="M8" s="109"/>
      <c r="N8" s="109"/>
      <c r="O8" s="109"/>
      <c r="P8" s="109"/>
      <c r="Q8" s="123"/>
      <c r="R8" s="123"/>
      <c r="S8" s="123"/>
      <c r="T8" s="123"/>
      <c r="U8" s="123"/>
      <c r="V8" s="109"/>
      <c r="W8" s="109"/>
      <c r="X8" s="111"/>
      <c r="Y8" s="73"/>
      <c r="Z8" s="73"/>
      <c r="AA8" s="73"/>
      <c r="AB8" s="73"/>
      <c r="AC8" s="73"/>
      <c r="AD8" s="73"/>
    </row>
    <row r="9" spans="1:30" x14ac:dyDescent="0.25">
      <c r="A9" s="23"/>
      <c r="B9" s="149" t="s">
        <v>104</v>
      </c>
      <c r="C9" s="22" t="s">
        <v>34</v>
      </c>
      <c r="D9" s="145" t="s">
        <v>35</v>
      </c>
      <c r="E9" s="148" t="s">
        <v>1</v>
      </c>
      <c r="F9" s="24"/>
      <c r="G9" s="147" t="s">
        <v>36</v>
      </c>
      <c r="H9" s="144" t="s">
        <v>37</v>
      </c>
      <c r="I9" s="144" t="s">
        <v>31</v>
      </c>
      <c r="J9" s="17" t="s">
        <v>38</v>
      </c>
      <c r="K9" s="146" t="s">
        <v>39</v>
      </c>
      <c r="L9" s="146" t="s">
        <v>40</v>
      </c>
      <c r="M9" s="147" t="s">
        <v>41</v>
      </c>
      <c r="N9" s="147" t="s">
        <v>30</v>
      </c>
      <c r="O9" s="144" t="s">
        <v>42</v>
      </c>
      <c r="P9" s="147" t="s">
        <v>37</v>
      </c>
      <c r="Q9" s="161" t="s">
        <v>16</v>
      </c>
      <c r="R9" s="161">
        <v>1</v>
      </c>
      <c r="S9" s="161">
        <v>2</v>
      </c>
      <c r="T9" s="161">
        <v>3</v>
      </c>
      <c r="U9" s="161" t="s">
        <v>43</v>
      </c>
      <c r="V9" s="17" t="s">
        <v>21</v>
      </c>
      <c r="W9" s="16" t="s">
        <v>44</v>
      </c>
      <c r="X9" s="16" t="s">
        <v>45</v>
      </c>
      <c r="Y9" s="73"/>
      <c r="Z9" s="73"/>
      <c r="AA9" s="73"/>
      <c r="AB9" s="73"/>
      <c r="AC9" s="73"/>
      <c r="AD9" s="73"/>
    </row>
    <row r="10" spans="1:30" x14ac:dyDescent="0.25">
      <c r="A10" s="23"/>
      <c r="B10" s="151" t="s">
        <v>105</v>
      </c>
      <c r="C10" s="152" t="s">
        <v>106</v>
      </c>
      <c r="D10" s="153" t="s">
        <v>96</v>
      </c>
      <c r="E10" s="159" t="s">
        <v>76</v>
      </c>
      <c r="F10" s="160"/>
      <c r="G10" s="155"/>
      <c r="H10" s="156"/>
      <c r="I10" s="155">
        <v>1</v>
      </c>
      <c r="J10" s="157"/>
      <c r="K10" s="157">
        <v>8</v>
      </c>
      <c r="L10" s="157"/>
      <c r="M10" s="157">
        <v>1</v>
      </c>
      <c r="N10" s="155"/>
      <c r="O10" s="156">
        <v>1</v>
      </c>
      <c r="P10" s="155"/>
      <c r="Q10" s="162" t="s">
        <v>114</v>
      </c>
      <c r="R10" s="162" t="s">
        <v>113</v>
      </c>
      <c r="S10" s="162" t="s">
        <v>62</v>
      </c>
      <c r="T10" s="162"/>
      <c r="U10" s="162"/>
      <c r="V10" s="158">
        <v>0.5</v>
      </c>
      <c r="W10" s="151" t="s">
        <v>107</v>
      </c>
      <c r="X10" s="155">
        <v>511</v>
      </c>
      <c r="Y10" s="73"/>
      <c r="Z10" s="73"/>
      <c r="AA10" s="73"/>
      <c r="AB10" s="73"/>
      <c r="AC10" s="73"/>
      <c r="AD10" s="73"/>
    </row>
    <row r="11" spans="1:30" x14ac:dyDescent="0.25">
      <c r="A11" s="23"/>
      <c r="B11" s="151" t="s">
        <v>108</v>
      </c>
      <c r="C11" s="152" t="s">
        <v>109</v>
      </c>
      <c r="D11" s="153" t="s">
        <v>96</v>
      </c>
      <c r="E11" s="159" t="s">
        <v>76</v>
      </c>
      <c r="F11" s="103"/>
      <c r="G11" s="155">
        <v>1</v>
      </c>
      <c r="H11" s="156"/>
      <c r="I11" s="155"/>
      <c r="J11" s="157" t="s">
        <v>70</v>
      </c>
      <c r="K11" s="157">
        <v>4</v>
      </c>
      <c r="L11" s="157" t="s">
        <v>110</v>
      </c>
      <c r="M11" s="157">
        <v>1</v>
      </c>
      <c r="N11" s="155"/>
      <c r="O11" s="156">
        <v>1</v>
      </c>
      <c r="P11" s="155"/>
      <c r="Q11" s="162" t="s">
        <v>115</v>
      </c>
      <c r="R11" s="162" t="s">
        <v>112</v>
      </c>
      <c r="S11" s="162" t="s">
        <v>112</v>
      </c>
      <c r="T11" s="162" t="s">
        <v>62</v>
      </c>
      <c r="U11" s="162" t="s">
        <v>117</v>
      </c>
      <c r="V11" s="158">
        <v>0.5</v>
      </c>
      <c r="W11" s="151" t="s">
        <v>111</v>
      </c>
      <c r="X11" s="155">
        <v>2124</v>
      </c>
      <c r="Y11" s="73"/>
      <c r="Z11" s="73"/>
      <c r="AA11" s="73"/>
      <c r="AB11" s="73"/>
      <c r="AC11" s="73"/>
      <c r="AD11" s="73"/>
    </row>
    <row r="12" spans="1:30" x14ac:dyDescent="0.25">
      <c r="A12" s="23"/>
      <c r="B12" s="22" t="s">
        <v>7</v>
      </c>
      <c r="C12" s="17"/>
      <c r="D12" s="16"/>
      <c r="E12" s="104"/>
      <c r="F12" s="113"/>
      <c r="G12" s="18">
        <v>1</v>
      </c>
      <c r="H12" s="18"/>
      <c r="I12" s="18">
        <f>SUM(I9:I11)</f>
        <v>1</v>
      </c>
      <c r="J12" s="17"/>
      <c r="K12" s="17"/>
      <c r="L12" s="17"/>
      <c r="M12" s="18">
        <f t="shared" ref="M12" si="0">SUM(M9:M11)</f>
        <v>2</v>
      </c>
      <c r="N12" s="18"/>
      <c r="O12" s="18">
        <v>2</v>
      </c>
      <c r="P12" s="18"/>
      <c r="Q12" s="75" t="s">
        <v>116</v>
      </c>
      <c r="R12" s="75" t="s">
        <v>64</v>
      </c>
      <c r="S12" s="75" t="s">
        <v>118</v>
      </c>
      <c r="T12" s="75" t="s">
        <v>62</v>
      </c>
      <c r="U12" s="75" t="s">
        <v>117</v>
      </c>
      <c r="V12" s="33">
        <v>0.5</v>
      </c>
      <c r="W12" s="105"/>
      <c r="X12" s="75"/>
      <c r="Y12" s="73"/>
      <c r="Z12" s="73"/>
      <c r="AA12" s="73"/>
      <c r="AB12" s="73"/>
      <c r="AC12" s="73"/>
      <c r="AD12" s="73"/>
    </row>
    <row r="13" spans="1:30" x14ac:dyDescent="0.25">
      <c r="A13" s="23"/>
      <c r="B13" s="106"/>
      <c r="C13" s="108"/>
      <c r="D13" s="108"/>
      <c r="E13" s="110"/>
      <c r="F13" s="110"/>
      <c r="G13" s="122"/>
      <c r="H13" s="109"/>
      <c r="I13" s="107"/>
      <c r="J13" s="109"/>
      <c r="K13" s="107"/>
      <c r="L13" s="109"/>
      <c r="M13" s="109"/>
      <c r="N13" s="109"/>
      <c r="O13" s="109"/>
      <c r="P13" s="109"/>
      <c r="Q13" s="123"/>
      <c r="R13" s="123"/>
      <c r="S13" s="123"/>
      <c r="T13" s="123"/>
      <c r="U13" s="123"/>
      <c r="V13" s="109"/>
      <c r="W13" s="109"/>
      <c r="X13" s="111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01"/>
      <c r="R14" s="101"/>
      <c r="S14" s="101"/>
      <c r="T14" s="101"/>
      <c r="U14" s="101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01"/>
      <c r="R15" s="101"/>
      <c r="S15" s="101"/>
      <c r="T15" s="101"/>
      <c r="U15" s="101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01"/>
      <c r="R16" s="101"/>
      <c r="S16" s="101"/>
      <c r="T16" s="101"/>
      <c r="U16" s="101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01"/>
      <c r="R17" s="101"/>
      <c r="S17" s="101"/>
      <c r="T17" s="101"/>
      <c r="U17" s="101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67"/>
      <c r="E18" s="10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01"/>
      <c r="R18" s="101"/>
      <c r="S18" s="101"/>
      <c r="T18" s="101"/>
      <c r="U18" s="101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01"/>
      <c r="R19" s="101"/>
      <c r="S19" s="101"/>
      <c r="T19" s="101"/>
      <c r="U19" s="101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35"/>
      <c r="D20" s="67"/>
      <c r="E20" s="10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01"/>
      <c r="R20" s="101"/>
      <c r="S20" s="101"/>
      <c r="T20" s="101"/>
      <c r="U20" s="101"/>
      <c r="V20" s="35"/>
      <c r="W20" s="67"/>
      <c r="X20" s="35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35"/>
      <c r="D21" s="67"/>
      <c r="E21" s="100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01"/>
      <c r="R21" s="101"/>
      <c r="S21" s="101"/>
      <c r="T21" s="101"/>
      <c r="U21" s="101"/>
      <c r="V21" s="35"/>
      <c r="W21" s="67"/>
      <c r="X21" s="35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35"/>
      <c r="D22" s="67"/>
      <c r="E22" s="10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01"/>
      <c r="R22" s="101"/>
      <c r="S22" s="101"/>
      <c r="T22" s="101"/>
      <c r="U22" s="101"/>
      <c r="V22" s="35"/>
      <c r="W22" s="67"/>
      <c r="X22" s="35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35"/>
      <c r="D23" s="67"/>
      <c r="E23" s="10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01"/>
      <c r="R23" s="101"/>
      <c r="S23" s="101"/>
      <c r="T23" s="101"/>
      <c r="U23" s="101"/>
      <c r="V23" s="35"/>
      <c r="W23" s="67"/>
      <c r="X23" s="35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35"/>
      <c r="D24" s="67"/>
      <c r="E24" s="10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01"/>
      <c r="R24" s="101"/>
      <c r="S24" s="101"/>
      <c r="T24" s="101"/>
      <c r="U24" s="101"/>
      <c r="V24" s="35"/>
      <c r="W24" s="67"/>
      <c r="X24" s="35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35"/>
      <c r="D25" s="67"/>
      <c r="E25" s="10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01"/>
      <c r="R25" s="101"/>
      <c r="S25" s="101"/>
      <c r="T25" s="101"/>
      <c r="U25" s="101"/>
      <c r="V25" s="35"/>
      <c r="W25" s="67"/>
      <c r="X25" s="35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35"/>
      <c r="D26" s="67"/>
      <c r="E26" s="10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01"/>
      <c r="R26" s="101"/>
      <c r="S26" s="101"/>
      <c r="T26" s="101"/>
      <c r="U26" s="101"/>
      <c r="V26" s="35"/>
      <c r="W26" s="67"/>
      <c r="X26" s="35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35"/>
      <c r="D27" s="67"/>
      <c r="E27" s="10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01"/>
      <c r="R27" s="101"/>
      <c r="S27" s="101"/>
      <c r="T27" s="101"/>
      <c r="U27" s="101"/>
      <c r="V27" s="35"/>
      <c r="W27" s="67"/>
      <c r="X27" s="35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35"/>
      <c r="D28" s="67"/>
      <c r="E28" s="10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01"/>
      <c r="R28" s="101"/>
      <c r="S28" s="101"/>
      <c r="T28" s="101"/>
      <c r="U28" s="101"/>
      <c r="V28" s="35"/>
      <c r="W28" s="67"/>
      <c r="X28" s="35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35"/>
      <c r="D29" s="67"/>
      <c r="E29" s="10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01"/>
      <c r="R29" s="101"/>
      <c r="S29" s="101"/>
      <c r="T29" s="101"/>
      <c r="U29" s="101"/>
      <c r="V29" s="35"/>
      <c r="W29" s="67"/>
      <c r="X29" s="35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35"/>
      <c r="D30" s="67"/>
      <c r="E30" s="10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01"/>
      <c r="R30" s="101"/>
      <c r="S30" s="101"/>
      <c r="T30" s="101"/>
      <c r="U30" s="101"/>
      <c r="V30" s="35"/>
      <c r="W30" s="67"/>
      <c r="X30" s="35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35"/>
      <c r="D31" s="67"/>
      <c r="E31" s="10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01"/>
      <c r="R31" s="101"/>
      <c r="S31" s="101"/>
      <c r="T31" s="101"/>
      <c r="U31" s="101"/>
      <c r="V31" s="35"/>
      <c r="W31" s="67"/>
      <c r="X31" s="35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01"/>
      <c r="R32" s="101"/>
      <c r="S32" s="101"/>
      <c r="T32" s="101"/>
      <c r="U32" s="101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01"/>
      <c r="R33" s="101"/>
      <c r="S33" s="101"/>
      <c r="T33" s="101"/>
      <c r="U33" s="101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01"/>
      <c r="R34" s="101"/>
      <c r="S34" s="101"/>
      <c r="T34" s="101"/>
      <c r="U34" s="101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01"/>
      <c r="R35" s="101"/>
      <c r="S35" s="101"/>
      <c r="T35" s="101"/>
      <c r="U35" s="101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01"/>
      <c r="R36" s="101"/>
      <c r="S36" s="101"/>
      <c r="T36" s="101"/>
      <c r="U36" s="101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01"/>
      <c r="R37" s="101"/>
      <c r="S37" s="101"/>
      <c r="T37" s="101"/>
      <c r="U37" s="101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01"/>
      <c r="R38" s="101"/>
      <c r="S38" s="101"/>
      <c r="T38" s="101"/>
      <c r="U38" s="101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01"/>
      <c r="R39" s="101"/>
      <c r="S39" s="101"/>
      <c r="T39" s="101"/>
      <c r="U39" s="101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01"/>
      <c r="R40" s="101"/>
      <c r="S40" s="101"/>
      <c r="T40" s="101"/>
      <c r="U40" s="101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01"/>
      <c r="R41" s="101"/>
      <c r="S41" s="101"/>
      <c r="T41" s="101"/>
      <c r="U41" s="101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01"/>
      <c r="R42" s="101"/>
      <c r="S42" s="101"/>
      <c r="T42" s="101"/>
      <c r="U42" s="101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01"/>
      <c r="R43" s="101"/>
      <c r="S43" s="101"/>
      <c r="T43" s="101"/>
      <c r="U43" s="101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100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01"/>
      <c r="R44" s="101"/>
      <c r="S44" s="101"/>
      <c r="T44" s="101"/>
      <c r="U44" s="101"/>
      <c r="V44" s="35"/>
      <c r="W44" s="67"/>
      <c r="X44" s="35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100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01"/>
      <c r="R45" s="101"/>
      <c r="S45" s="101"/>
      <c r="T45" s="101"/>
      <c r="U45" s="101"/>
      <c r="V45" s="35"/>
      <c r="W45" s="67"/>
      <c r="X45" s="35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100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01"/>
      <c r="R46" s="101"/>
      <c r="S46" s="101"/>
      <c r="T46" s="101"/>
      <c r="U46" s="101"/>
      <c r="V46" s="35"/>
      <c r="W46" s="67"/>
      <c r="X46" s="35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100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01"/>
      <c r="R47" s="101"/>
      <c r="S47" s="101"/>
      <c r="T47" s="101"/>
      <c r="U47" s="101"/>
      <c r="V47" s="35"/>
      <c r="W47" s="67"/>
      <c r="X47" s="35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100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01"/>
      <c r="R48" s="101"/>
      <c r="S48" s="101"/>
      <c r="T48" s="101"/>
      <c r="U48" s="101"/>
      <c r="V48" s="35"/>
      <c r="W48" s="67"/>
      <c r="X48" s="35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100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01"/>
      <c r="R49" s="101"/>
      <c r="S49" s="101"/>
      <c r="T49" s="101"/>
      <c r="U49" s="101"/>
      <c r="V49" s="35"/>
      <c r="W49" s="67"/>
      <c r="X49" s="35"/>
      <c r="Y49" s="73"/>
      <c r="Z49" s="73"/>
      <c r="AA49" s="73"/>
      <c r="AB49" s="73"/>
      <c r="AC49" s="73"/>
      <c r="AD49" s="73"/>
    </row>
    <row r="50" spans="1:30" x14ac:dyDescent="0.25">
      <c r="A50" s="23"/>
      <c r="B50" s="67"/>
      <c r="C50" s="35"/>
      <c r="D50" s="67"/>
      <c r="E50" s="100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01"/>
      <c r="R50" s="101"/>
      <c r="S50" s="101"/>
      <c r="T50" s="101"/>
      <c r="U50" s="101"/>
      <c r="V50" s="35"/>
      <c r="W50" s="67"/>
      <c r="X50" s="35"/>
      <c r="Y50" s="73"/>
      <c r="Z50" s="73"/>
      <c r="AA50" s="73"/>
      <c r="AB50" s="73"/>
      <c r="AC50" s="73"/>
      <c r="AD50" s="73"/>
    </row>
    <row r="51" spans="1:30" x14ac:dyDescent="0.25">
      <c r="A51" s="23"/>
      <c r="B51" s="67"/>
      <c r="C51" s="35"/>
      <c r="D51" s="67"/>
      <c r="E51" s="100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01"/>
      <c r="R51" s="101"/>
      <c r="S51" s="101"/>
      <c r="T51" s="101"/>
      <c r="U51" s="101"/>
      <c r="V51" s="35"/>
      <c r="W51" s="67"/>
      <c r="X51" s="35"/>
      <c r="Y51" s="73"/>
      <c r="Z51" s="73"/>
      <c r="AA51" s="73"/>
      <c r="AB51" s="73"/>
      <c r="AC51" s="73"/>
      <c r="AD51" s="73"/>
    </row>
    <row r="52" spans="1:30" x14ac:dyDescent="0.25">
      <c r="A52" s="23"/>
      <c r="B52" s="67"/>
      <c r="C52" s="35"/>
      <c r="D52" s="67"/>
      <c r="E52" s="100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01"/>
      <c r="R52" s="101"/>
      <c r="S52" s="101"/>
      <c r="T52" s="101"/>
      <c r="U52" s="101"/>
      <c r="V52" s="35"/>
      <c r="W52" s="67"/>
      <c r="X52" s="35"/>
      <c r="Y52" s="73"/>
      <c r="Z52" s="73"/>
      <c r="AA52" s="73"/>
      <c r="AB52" s="73"/>
      <c r="AC52" s="73"/>
      <c r="AD52" s="73"/>
    </row>
    <row r="53" spans="1:30" x14ac:dyDescent="0.25">
      <c r="A53" s="23"/>
      <c r="B53" s="67"/>
      <c r="C53" s="35"/>
      <c r="D53" s="67"/>
      <c r="E53" s="100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01"/>
      <c r="R53" s="101"/>
      <c r="S53" s="101"/>
      <c r="T53" s="101"/>
      <c r="U53" s="101"/>
      <c r="V53" s="35"/>
      <c r="W53" s="67"/>
      <c r="X53" s="35"/>
      <c r="Y53" s="73"/>
      <c r="Z53" s="73"/>
      <c r="AA53" s="73"/>
      <c r="AB53" s="73"/>
      <c r="AC53" s="73"/>
      <c r="AD53" s="73"/>
    </row>
    <row r="54" spans="1:30" x14ac:dyDescent="0.25">
      <c r="A54" s="23"/>
      <c r="B54" s="67"/>
      <c r="C54" s="35"/>
      <c r="D54" s="67"/>
      <c r="E54" s="100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01"/>
      <c r="R54" s="101"/>
      <c r="S54" s="101"/>
      <c r="T54" s="101"/>
      <c r="U54" s="101"/>
      <c r="V54" s="35"/>
      <c r="W54" s="67"/>
      <c r="X54" s="35"/>
      <c r="Y54" s="73"/>
      <c r="Z54" s="73"/>
      <c r="AA54" s="73"/>
      <c r="AB54" s="73"/>
      <c r="AC54" s="73"/>
      <c r="AD54" s="73"/>
    </row>
    <row r="55" spans="1:30" x14ac:dyDescent="0.25">
      <c r="A55" s="23"/>
      <c r="B55" s="67"/>
      <c r="C55" s="35"/>
      <c r="D55" s="67"/>
      <c r="E55" s="100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01"/>
      <c r="R55" s="101"/>
      <c r="S55" s="101"/>
      <c r="T55" s="101"/>
      <c r="U55" s="101"/>
      <c r="V55" s="35"/>
      <c r="W55" s="67"/>
      <c r="X55" s="35"/>
      <c r="Y55" s="73"/>
      <c r="Z55" s="73"/>
      <c r="AA55" s="73"/>
      <c r="AB55" s="73"/>
      <c r="AC55" s="73"/>
      <c r="AD55" s="73"/>
    </row>
    <row r="56" spans="1:30" x14ac:dyDescent="0.25">
      <c r="A56" s="23"/>
      <c r="B56" s="67"/>
      <c r="C56" s="35"/>
      <c r="D56" s="67"/>
      <c r="E56" s="100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01"/>
      <c r="R56" s="101"/>
      <c r="S56" s="101"/>
      <c r="T56" s="101"/>
      <c r="U56" s="101"/>
      <c r="V56" s="35"/>
      <c r="W56" s="67"/>
      <c r="X56" s="35"/>
      <c r="Y56" s="73"/>
      <c r="Z56" s="73"/>
      <c r="AA56" s="73"/>
      <c r="AB56" s="73"/>
      <c r="AC56" s="73"/>
      <c r="AD56" s="73"/>
    </row>
    <row r="57" spans="1:30" x14ac:dyDescent="0.25">
      <c r="A57" s="23"/>
      <c r="B57" s="67"/>
      <c r="C57" s="35"/>
      <c r="D57" s="67"/>
      <c r="E57" s="100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01"/>
      <c r="R57" s="101"/>
      <c r="S57" s="101"/>
      <c r="T57" s="101"/>
      <c r="U57" s="101"/>
      <c r="V57" s="35"/>
      <c r="W57" s="67"/>
      <c r="X57" s="35"/>
      <c r="Y57" s="73"/>
      <c r="Z57" s="73"/>
      <c r="AA57" s="73"/>
      <c r="AB57" s="73"/>
      <c r="AC57" s="73"/>
      <c r="AD57" s="73"/>
    </row>
    <row r="58" spans="1:30" x14ac:dyDescent="0.25">
      <c r="A58" s="23"/>
      <c r="B58" s="67"/>
      <c r="C58" s="35"/>
      <c r="D58" s="67"/>
      <c r="E58" s="67"/>
      <c r="F58" s="24"/>
      <c r="G58" s="35"/>
      <c r="H58" s="38"/>
      <c r="I58" s="35"/>
      <c r="J58" s="24"/>
      <c r="K58" s="24"/>
      <c r="L58" s="24"/>
      <c r="M58" s="24"/>
      <c r="N58" s="66"/>
      <c r="O58" s="66"/>
      <c r="P58" s="24"/>
      <c r="Q58" s="125"/>
      <c r="R58" s="125"/>
      <c r="S58" s="125"/>
      <c r="T58" s="125"/>
      <c r="U58" s="125"/>
      <c r="V58" s="24"/>
      <c r="W58" s="67"/>
      <c r="X58" s="24"/>
      <c r="Y58" s="73"/>
      <c r="Z58" s="73"/>
      <c r="AA58" s="73"/>
      <c r="AB58" s="73"/>
      <c r="AC58" s="73"/>
      <c r="AD58" s="73"/>
    </row>
    <row r="59" spans="1:30" x14ac:dyDescent="0.25">
      <c r="A59" s="23"/>
      <c r="B59" s="67"/>
      <c r="C59" s="35"/>
      <c r="D59" s="67"/>
      <c r="E59" s="67"/>
      <c r="F59" s="24"/>
      <c r="G59" s="35"/>
      <c r="H59" s="38"/>
      <c r="I59" s="35"/>
      <c r="J59" s="24"/>
      <c r="K59" s="24"/>
      <c r="L59" s="24"/>
      <c r="M59" s="24"/>
      <c r="N59" s="66"/>
      <c r="O59" s="66"/>
      <c r="P59" s="24"/>
      <c r="Q59" s="125"/>
      <c r="R59" s="125"/>
      <c r="S59" s="125"/>
      <c r="T59" s="125"/>
      <c r="U59" s="125"/>
      <c r="V59" s="24"/>
      <c r="W59" s="67"/>
      <c r="X59" s="24"/>
      <c r="Y59" s="73"/>
      <c r="Z59" s="73"/>
      <c r="AA59" s="73"/>
      <c r="AB59" s="73"/>
      <c r="AC59" s="73"/>
      <c r="AD59" s="73"/>
    </row>
    <row r="60" spans="1:30" x14ac:dyDescent="0.25">
      <c r="A60" s="23"/>
      <c r="B60" s="67"/>
      <c r="C60" s="35"/>
      <c r="D60" s="67"/>
      <c r="E60" s="67"/>
      <c r="F60" s="24"/>
      <c r="G60" s="35"/>
      <c r="H60" s="38"/>
      <c r="I60" s="35"/>
      <c r="J60" s="24"/>
      <c r="K60" s="24"/>
      <c r="L60" s="24"/>
      <c r="M60" s="24"/>
      <c r="N60" s="66"/>
      <c r="O60" s="66"/>
      <c r="P60" s="24"/>
      <c r="Q60" s="125"/>
      <c r="R60" s="125"/>
      <c r="S60" s="125"/>
      <c r="T60" s="125"/>
      <c r="U60" s="125"/>
      <c r="V60" s="24"/>
      <c r="W60" s="67"/>
      <c r="X60" s="24"/>
      <c r="Y60" s="73"/>
      <c r="Z60" s="73"/>
      <c r="AA60" s="73"/>
      <c r="AB60" s="73"/>
      <c r="AC60" s="73"/>
      <c r="AD60" s="73"/>
    </row>
    <row r="61" spans="1:30" x14ac:dyDescent="0.25">
      <c r="A61" s="23"/>
      <c r="B61" s="67"/>
      <c r="C61" s="35"/>
      <c r="D61" s="67"/>
      <c r="E61" s="67"/>
      <c r="F61" s="24"/>
      <c r="G61" s="35"/>
      <c r="H61" s="38"/>
      <c r="I61" s="35"/>
      <c r="J61" s="24"/>
      <c r="K61" s="24"/>
      <c r="L61" s="24"/>
      <c r="M61" s="24"/>
      <c r="N61" s="66"/>
      <c r="O61" s="66"/>
      <c r="P61" s="24"/>
      <c r="Q61" s="125"/>
      <c r="R61" s="125"/>
      <c r="S61" s="125"/>
      <c r="T61" s="125"/>
      <c r="U61" s="125"/>
      <c r="V61" s="24"/>
      <c r="W61" s="67"/>
      <c r="X61" s="24"/>
      <c r="Y61" s="73"/>
      <c r="Z61" s="73"/>
      <c r="AA61" s="73"/>
      <c r="AB61" s="73"/>
      <c r="AC61" s="73"/>
      <c r="AD61" s="73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0"/>
      <c r="R72" s="120"/>
      <c r="S72" s="120"/>
      <c r="T72" s="120"/>
      <c r="U72" s="120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0"/>
      <c r="R74" s="120"/>
      <c r="S74" s="120"/>
      <c r="T74" s="120"/>
      <c r="U74" s="12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0"/>
      <c r="R75" s="120"/>
      <c r="S75" s="120"/>
      <c r="T75" s="120"/>
      <c r="U75" s="12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0"/>
      <c r="R76" s="120"/>
      <c r="S76" s="120"/>
      <c r="T76" s="120"/>
      <c r="U76" s="12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0"/>
      <c r="R77" s="120"/>
      <c r="S77" s="120"/>
      <c r="T77" s="120"/>
      <c r="U77" s="12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0"/>
      <c r="R78" s="120"/>
      <c r="S78" s="120"/>
      <c r="T78" s="120"/>
      <c r="U78" s="12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0"/>
      <c r="R79" s="120"/>
      <c r="S79" s="120"/>
      <c r="T79" s="120"/>
      <c r="U79" s="12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0"/>
      <c r="R80" s="120"/>
      <c r="S80" s="120"/>
      <c r="T80" s="120"/>
      <c r="U80" s="12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0"/>
      <c r="R81" s="120"/>
      <c r="S81" s="120"/>
      <c r="T81" s="120"/>
      <c r="U81" s="12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0"/>
      <c r="R82" s="120"/>
      <c r="S82" s="120"/>
      <c r="T82" s="120"/>
      <c r="U82" s="12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0"/>
      <c r="R83" s="120"/>
      <c r="S83" s="120"/>
      <c r="T83" s="120"/>
      <c r="U83" s="12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0"/>
      <c r="R84" s="120"/>
      <c r="S84" s="120"/>
      <c r="T84" s="120"/>
      <c r="U84" s="12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0"/>
      <c r="R85" s="120"/>
      <c r="S85" s="120"/>
      <c r="T85" s="120"/>
      <c r="U85" s="12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0"/>
      <c r="R86" s="120"/>
      <c r="S86" s="120"/>
      <c r="T86" s="120"/>
      <c r="U86" s="12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0"/>
      <c r="R87" s="120"/>
      <c r="S87" s="120"/>
      <c r="T87" s="120"/>
      <c r="U87" s="12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0"/>
      <c r="R88" s="120"/>
      <c r="S88" s="120"/>
      <c r="T88" s="120"/>
      <c r="U88" s="12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0"/>
      <c r="R89" s="120"/>
      <c r="S89" s="120"/>
      <c r="T89" s="120"/>
      <c r="U89" s="12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0"/>
      <c r="R90" s="120"/>
      <c r="S90" s="120"/>
      <c r="T90" s="120"/>
      <c r="U90" s="12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0"/>
      <c r="R91" s="120"/>
      <c r="S91" s="120"/>
      <c r="T91" s="120"/>
      <c r="U91" s="12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0"/>
      <c r="R92" s="120"/>
      <c r="S92" s="120"/>
      <c r="T92" s="120"/>
      <c r="U92" s="12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0"/>
      <c r="R93" s="120"/>
      <c r="S93" s="120"/>
      <c r="T93" s="120"/>
      <c r="U93" s="12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0"/>
      <c r="R94" s="120"/>
      <c r="S94" s="120"/>
      <c r="T94" s="120"/>
      <c r="U94" s="12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0"/>
      <c r="R95" s="120"/>
      <c r="S95" s="120"/>
      <c r="T95" s="120"/>
      <c r="U95" s="12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0"/>
      <c r="R96" s="120"/>
      <c r="S96" s="120"/>
      <c r="T96" s="120"/>
      <c r="U96" s="12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0"/>
      <c r="R97" s="120"/>
      <c r="S97" s="120"/>
      <c r="T97" s="120"/>
      <c r="U97" s="12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0"/>
      <c r="R98" s="120"/>
      <c r="S98" s="120"/>
      <c r="T98" s="120"/>
      <c r="U98" s="12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0"/>
      <c r="R99" s="120"/>
      <c r="S99" s="120"/>
      <c r="T99" s="120"/>
      <c r="U99" s="12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0"/>
      <c r="R100" s="120"/>
      <c r="S100" s="120"/>
      <c r="T100" s="120"/>
      <c r="U100" s="12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0"/>
      <c r="R101" s="120"/>
      <c r="S101" s="120"/>
      <c r="T101" s="120"/>
      <c r="U101" s="12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0"/>
      <c r="R102" s="120"/>
      <c r="S102" s="120"/>
      <c r="T102" s="120"/>
      <c r="U102" s="12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0"/>
      <c r="R103" s="120"/>
      <c r="S103" s="120"/>
      <c r="T103" s="120"/>
      <c r="U103" s="12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0"/>
      <c r="R104" s="120"/>
      <c r="S104" s="120"/>
      <c r="T104" s="120"/>
      <c r="U104" s="12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0"/>
      <c r="R105" s="120"/>
      <c r="S105" s="120"/>
      <c r="T105" s="120"/>
      <c r="U105" s="12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0"/>
      <c r="R106" s="120"/>
      <c r="S106" s="120"/>
      <c r="T106" s="120"/>
      <c r="U106" s="12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0"/>
      <c r="R107" s="120"/>
      <c r="S107" s="120"/>
      <c r="T107" s="120"/>
      <c r="U107" s="12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0"/>
      <c r="R108" s="120"/>
      <c r="S108" s="120"/>
      <c r="T108" s="120"/>
      <c r="U108" s="12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0"/>
      <c r="R109" s="120"/>
      <c r="S109" s="120"/>
      <c r="T109" s="120"/>
      <c r="U109" s="12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0"/>
      <c r="R110" s="120"/>
      <c r="S110" s="120"/>
      <c r="T110" s="120"/>
      <c r="U110" s="12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0"/>
      <c r="R111" s="120"/>
      <c r="S111" s="120"/>
      <c r="T111" s="120"/>
      <c r="U111" s="12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0"/>
      <c r="R112" s="120"/>
      <c r="S112" s="120"/>
      <c r="T112" s="120"/>
      <c r="U112" s="12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0"/>
      <c r="R113" s="120"/>
      <c r="S113" s="120"/>
      <c r="T113" s="120"/>
      <c r="U113" s="12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0"/>
      <c r="R114" s="120"/>
      <c r="S114" s="120"/>
      <c r="T114" s="120"/>
      <c r="U114" s="12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0"/>
      <c r="R115" s="120"/>
      <c r="S115" s="120"/>
      <c r="T115" s="120"/>
      <c r="U115" s="12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0"/>
      <c r="R116" s="120"/>
      <c r="S116" s="120"/>
      <c r="T116" s="120"/>
      <c r="U116" s="12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0"/>
      <c r="R117" s="120"/>
      <c r="S117" s="120"/>
      <c r="T117" s="120"/>
      <c r="U117" s="12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0"/>
      <c r="R118" s="120"/>
      <c r="S118" s="120"/>
      <c r="T118" s="120"/>
      <c r="U118" s="12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0"/>
      <c r="R119" s="120"/>
      <c r="S119" s="120"/>
      <c r="T119" s="120"/>
      <c r="U119" s="12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0"/>
      <c r="R120" s="120"/>
      <c r="S120" s="120"/>
      <c r="T120" s="120"/>
      <c r="U120" s="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0"/>
      <c r="R121" s="120"/>
      <c r="S121" s="120"/>
      <c r="T121" s="120"/>
      <c r="U121" s="12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0"/>
      <c r="R122" s="120"/>
      <c r="S122" s="120"/>
      <c r="T122" s="120"/>
      <c r="U122" s="12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0"/>
      <c r="R123" s="120"/>
      <c r="S123" s="120"/>
      <c r="T123" s="120"/>
      <c r="U123" s="12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0"/>
      <c r="R124" s="120"/>
      <c r="S124" s="120"/>
      <c r="T124" s="120"/>
      <c r="U124" s="12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0"/>
      <c r="R125" s="120"/>
      <c r="S125" s="120"/>
      <c r="T125" s="120"/>
      <c r="U125" s="12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0"/>
      <c r="R126" s="120"/>
      <c r="S126" s="120"/>
      <c r="T126" s="120"/>
      <c r="U126" s="12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0"/>
      <c r="R127" s="120"/>
      <c r="S127" s="120"/>
      <c r="T127" s="120"/>
      <c r="U127" s="12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0"/>
      <c r="R128" s="120"/>
      <c r="S128" s="120"/>
      <c r="T128" s="120"/>
      <c r="U128" s="12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0"/>
      <c r="R129" s="120"/>
      <c r="S129" s="120"/>
      <c r="T129" s="120"/>
      <c r="U129" s="12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0"/>
      <c r="R130" s="120"/>
      <c r="S130" s="120"/>
      <c r="T130" s="120"/>
      <c r="U130" s="12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0"/>
      <c r="R131" s="120"/>
      <c r="S131" s="120"/>
      <c r="T131" s="120"/>
      <c r="U131" s="12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0"/>
      <c r="R132" s="120"/>
      <c r="S132" s="120"/>
      <c r="T132" s="120"/>
      <c r="U132" s="12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0"/>
      <c r="R133" s="120"/>
      <c r="S133" s="120"/>
      <c r="T133" s="120"/>
      <c r="U133" s="12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0"/>
      <c r="R134" s="120"/>
      <c r="S134" s="120"/>
      <c r="T134" s="120"/>
      <c r="U134" s="12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0"/>
      <c r="R135" s="120"/>
      <c r="S135" s="120"/>
      <c r="T135" s="120"/>
      <c r="U135" s="12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0"/>
      <c r="R136" s="120"/>
      <c r="S136" s="120"/>
      <c r="T136" s="120"/>
      <c r="U136" s="12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0"/>
      <c r="R137" s="120"/>
      <c r="S137" s="120"/>
      <c r="T137" s="120"/>
      <c r="U137" s="12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0"/>
      <c r="R138" s="120"/>
      <c r="S138" s="120"/>
      <c r="T138" s="120"/>
      <c r="U138" s="12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0"/>
      <c r="R139" s="120"/>
      <c r="S139" s="120"/>
      <c r="T139" s="120"/>
      <c r="U139" s="12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0"/>
      <c r="R140" s="120"/>
      <c r="S140" s="120"/>
      <c r="T140" s="120"/>
      <c r="U140" s="12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0"/>
      <c r="R141" s="120"/>
      <c r="S141" s="120"/>
      <c r="T141" s="120"/>
      <c r="U141" s="12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0"/>
      <c r="R142" s="120"/>
      <c r="S142" s="120"/>
      <c r="T142" s="120"/>
      <c r="U142" s="12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0"/>
      <c r="R143" s="120"/>
      <c r="S143" s="120"/>
      <c r="T143" s="120"/>
      <c r="U143" s="12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0"/>
      <c r="R144" s="120"/>
      <c r="S144" s="120"/>
      <c r="T144" s="120"/>
      <c r="U144" s="120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0"/>
      <c r="R157" s="120"/>
      <c r="S157" s="120"/>
      <c r="T157" s="120"/>
      <c r="U157" s="12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0"/>
      <c r="R158" s="120"/>
      <c r="S158" s="120"/>
      <c r="T158" s="120"/>
      <c r="U158" s="12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0"/>
      <c r="R159" s="120"/>
      <c r="S159" s="120"/>
      <c r="T159" s="120"/>
      <c r="U159" s="12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0"/>
      <c r="R160" s="120"/>
      <c r="S160" s="120"/>
      <c r="T160" s="120"/>
      <c r="U160" s="120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0"/>
      <c r="R172" s="120"/>
      <c r="S172" s="120"/>
      <c r="T172" s="120"/>
      <c r="U172" s="12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0"/>
      <c r="R173" s="120"/>
      <c r="S173" s="120"/>
      <c r="T173" s="120"/>
      <c r="U173" s="12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0"/>
      <c r="R174" s="120"/>
      <c r="S174" s="120"/>
      <c r="T174" s="120"/>
      <c r="U174" s="12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0"/>
      <c r="R175" s="120"/>
      <c r="S175" s="120"/>
      <c r="T175" s="120"/>
      <c r="U175" s="12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0"/>
      <c r="R176" s="120"/>
      <c r="S176" s="120"/>
      <c r="T176" s="120"/>
      <c r="U176" s="12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0"/>
      <c r="R177" s="120"/>
      <c r="S177" s="120"/>
      <c r="T177" s="120"/>
      <c r="U177" s="12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0"/>
      <c r="R178" s="120"/>
      <c r="S178" s="120"/>
      <c r="T178" s="120"/>
      <c r="U178" s="12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0"/>
      <c r="R179" s="120"/>
      <c r="S179" s="120"/>
      <c r="T179" s="120"/>
      <c r="U179" s="12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0"/>
      <c r="R180" s="120"/>
      <c r="S180" s="120"/>
      <c r="T180" s="120"/>
      <c r="U180" s="12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0"/>
      <c r="R181" s="120"/>
      <c r="S181" s="120"/>
      <c r="T181" s="120"/>
      <c r="U181" s="120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0"/>
      <c r="R182" s="120"/>
      <c r="S182" s="120"/>
      <c r="T182" s="120"/>
      <c r="U182" s="120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0"/>
      <c r="R183" s="120"/>
      <c r="S183" s="120"/>
      <c r="T183" s="120"/>
      <c r="U183" s="120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0"/>
      <c r="R184" s="120"/>
      <c r="S184" s="120"/>
      <c r="T184" s="120"/>
      <c r="U184" s="120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0"/>
      <c r="R185" s="120"/>
      <c r="S185" s="120"/>
      <c r="T185" s="120"/>
      <c r="U185" s="120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0"/>
      <c r="R186" s="120"/>
      <c r="S186" s="120"/>
      <c r="T186" s="120"/>
      <c r="U186" s="120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0"/>
      <c r="R187" s="120"/>
      <c r="S187" s="120"/>
      <c r="T187" s="120"/>
      <c r="U187" s="120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0"/>
      <c r="R188" s="120"/>
      <c r="S188" s="120"/>
      <c r="T188" s="120"/>
      <c r="U188" s="120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0"/>
      <c r="R189" s="120"/>
      <c r="S189" s="120"/>
      <c r="T189" s="120"/>
      <c r="U189" s="120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20"/>
      <c r="R190" s="120"/>
      <c r="S190" s="120"/>
      <c r="T190" s="120"/>
      <c r="U190" s="120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2018-12-12T19:40:09Z</dcterms:modified>
</cp:coreProperties>
</file>