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P17" i="3"/>
  <c r="AO17" i="3"/>
  <c r="AN17" i="3"/>
  <c r="AM17" i="3"/>
  <c r="AG17" i="3"/>
  <c r="K22" i="3" s="1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I17" i="3"/>
  <c r="I21" i="3" s="1"/>
  <c r="I23" i="3" s="1"/>
  <c r="O23" i="3" s="1"/>
  <c r="H17" i="3"/>
  <c r="H21" i="3" s="1"/>
  <c r="G17" i="3"/>
  <c r="G21" i="3" s="1"/>
  <c r="G23" i="3" s="1"/>
  <c r="F17" i="3"/>
  <c r="F21" i="3" s="1"/>
  <c r="E17" i="3"/>
  <c r="E21" i="3" s="1"/>
  <c r="E23" i="3" s="1"/>
  <c r="M21" i="3" l="1"/>
  <c r="K21" i="3"/>
  <c r="F23" i="3"/>
  <c r="L23" i="3" s="1"/>
  <c r="N21" i="3"/>
  <c r="L21" i="3"/>
  <c r="F22" i="3"/>
  <c r="H22" i="3"/>
  <c r="H23" i="3" s="1"/>
  <c r="M23" i="3" s="1"/>
  <c r="V17" i="3"/>
  <c r="O21" i="3"/>
  <c r="K23" i="3"/>
  <c r="N23" i="3" l="1"/>
  <c r="O31" i="1"/>
</calcChain>
</file>

<file path=xl/sharedStrings.xml><?xml version="1.0" encoding="utf-8"?>
<sst xmlns="http://schemas.openxmlformats.org/spreadsheetml/2006/main" count="252" uniqueCount="101">
  <si>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</si>
  <si>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</si>
  <si>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</si>
  <si>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</si>
  <si>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</si>
  <si>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</si>
  <si>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</si>
  <si>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</si>
  <si>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</si>
  <si>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</si>
  <si>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</si>
  <si>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</si>
  <si>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</si>
  <si>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</si>
  <si>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</si>
  <si>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</si>
  <si>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</si>
  <si>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</si>
  <si>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</si>
  <si>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</si>
  <si>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</si>
  <si>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</si>
  <si>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</si>
  <si>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</si>
  <si>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</si>
  <si>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</si>
  <si>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</si>
  <si>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</si>
  <si>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</si>
  <si>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</si>
  <si>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</si>
  <si>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</si>
  <si>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</si>
  <si>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</si>
  <si>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</si>
  <si>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</si>
  <si>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</si>
  <si>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</si>
  <si>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</si>
  <si>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</si>
  <si>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</si>
  <si>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</si>
  <si>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</si>
  <si>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</si>
  <si>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</si>
  <si>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hSM</t>
  </si>
  <si>
    <t>Seurat</t>
  </si>
  <si>
    <t>0/1</t>
  </si>
  <si>
    <t>3.</t>
  </si>
  <si>
    <t>1.</t>
  </si>
  <si>
    <t>4.</t>
  </si>
  <si>
    <t>6.</t>
  </si>
  <si>
    <t>7.</t>
  </si>
  <si>
    <t>8.</t>
  </si>
  <si>
    <t>0/0</t>
  </si>
  <si>
    <t>12.</t>
  </si>
  <si>
    <t>ykköspesis</t>
  </si>
  <si>
    <t xml:space="preserve">      Mitalit</t>
  </si>
  <si>
    <t>Harri Joensuu</t>
  </si>
  <si>
    <t>5.2.1969</t>
  </si>
  <si>
    <t>5.</t>
  </si>
  <si>
    <t>VM</t>
  </si>
  <si>
    <t>VäVi</t>
  </si>
  <si>
    <t>suomensarja</t>
  </si>
  <si>
    <t>2.</t>
  </si>
  <si>
    <t>13.</t>
  </si>
  <si>
    <t>KoU</t>
  </si>
  <si>
    <t>YPJ</t>
  </si>
  <si>
    <t>ViVe</t>
  </si>
  <si>
    <t>VM = Vaasan Maila  (1933)</t>
  </si>
  <si>
    <t>KoU  = Koskenkorvan Urheilijat  (1945)</t>
  </si>
  <si>
    <t>VäVi = Vähänkyrön Viesti  (1938)</t>
  </si>
  <si>
    <t>YPJ = Ylihärmän Pesis-Junkkarit  (1996)</t>
  </si>
  <si>
    <t>ViVe = Vimpelin Veto  (1934)</t>
  </si>
  <si>
    <t>YKKÖSPESIS</t>
  </si>
  <si>
    <t>14.</t>
  </si>
  <si>
    <t>KylKai</t>
  </si>
  <si>
    <t>10.</t>
  </si>
  <si>
    <t>PeTo</t>
  </si>
  <si>
    <t>0-2  KiU</t>
  </si>
  <si>
    <t>0-2  KaMa</t>
  </si>
  <si>
    <t>2-3  Kiri</t>
  </si>
  <si>
    <t>3-2  KiPa</t>
  </si>
  <si>
    <t>1-3  SoJy</t>
  </si>
  <si>
    <t>0-2  Tahko</t>
  </si>
  <si>
    <t>1/4</t>
  </si>
  <si>
    <t xml:space="preserve">       Runkosarja TOP-30</t>
  </si>
  <si>
    <t>17.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</si>
  <si>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</si>
  <si>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</si>
  <si>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</si>
  <si>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</si>
  <si>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</si>
  <si>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</si>
  <si>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</si>
  <si>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</si>
  <si>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</si>
  <si>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</si>
  <si>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</si>
  <si>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KylKai = Kylävuoren Kaiku, Kurikka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</si>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</sst>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right"/>
    </xf>
    <xf numFmtId="49" fontId="4" fillId="7" borderId="10" xfId="0" applyNumberFormat="1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1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165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140625" style="68" customWidth="1"/>
    <col min="4" max="4" width="9.7109375" style="67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4.140625" style="68" customWidth="1"/>
    <col min="34" max="34" width="12.7109375" style="68" customWidth="1"/>
    <col min="35" max="35" width="12.42578125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58</v>
      </c>
      <c r="C1" s="6"/>
      <c r="D1" s="94"/>
      <c r="E1" s="96" t="s">
        <v>59</v>
      </c>
      <c r="F1" s="7"/>
      <c r="G1" s="7"/>
      <c r="H1" s="7"/>
      <c r="I1" s="7"/>
      <c r="J1" s="7"/>
      <c r="K1" s="6"/>
      <c r="L1" s="7"/>
      <c r="M1" s="6"/>
      <c r="N1" s="6"/>
      <c r="O1" s="7"/>
      <c r="P1" s="92"/>
      <c r="Q1" s="92"/>
      <c r="R1" s="92"/>
      <c r="S1" s="92"/>
      <c r="T1" s="92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86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89</v>
      </c>
      <c r="AC2" s="20"/>
      <c r="AD2" s="14"/>
      <c r="AE2" s="21"/>
      <c r="AF2" s="19"/>
      <c r="AG2" s="22" t="s">
        <v>35</v>
      </c>
      <c r="AH2" s="14"/>
      <c r="AI2" s="14"/>
      <c r="AJ2" s="15"/>
      <c r="AK2" s="19"/>
      <c r="AL2" s="22" t="s">
        <v>36</v>
      </c>
      <c r="AM2" s="20"/>
      <c r="AN2" s="14"/>
      <c r="AO2" s="106" t="s">
        <v>57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39</v>
      </c>
      <c r="AH3" s="18" t="s">
        <v>40</v>
      </c>
      <c r="AI3" s="15" t="s">
        <v>41</v>
      </c>
      <c r="AJ3" s="18" t="s">
        <v>42</v>
      </c>
      <c r="AK3" s="24"/>
      <c r="AL3" s="18" t="s">
        <v>22</v>
      </c>
      <c r="AM3" s="18" t="s">
        <v>23</v>
      </c>
      <c r="AN3" s="15" t="s">
        <v>45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1988</v>
      </c>
      <c r="C4" s="25" t="s">
        <v>60</v>
      </c>
      <c r="D4" s="107" t="s">
        <v>61</v>
      </c>
      <c r="E4" s="25">
        <v>4</v>
      </c>
      <c r="F4" s="25">
        <v>0</v>
      </c>
      <c r="G4" s="25">
        <v>1</v>
      </c>
      <c r="H4" s="25">
        <v>0</v>
      </c>
      <c r="I4" s="25">
        <v>4</v>
      </c>
      <c r="J4" s="25">
        <v>1</v>
      </c>
      <c r="K4" s="25">
        <v>0</v>
      </c>
      <c r="L4" s="25">
        <v>2</v>
      </c>
      <c r="M4" s="25">
        <v>1</v>
      </c>
      <c r="N4" s="32">
        <v>0.44400000000000001</v>
      </c>
      <c r="O4" s="24"/>
      <c r="P4" s="18"/>
      <c r="Q4" s="18"/>
      <c r="R4" s="18"/>
      <c r="S4" s="18"/>
      <c r="T4" s="24"/>
      <c r="U4" s="25">
        <v>2</v>
      </c>
      <c r="V4" s="25">
        <v>0</v>
      </c>
      <c r="W4" s="25">
        <v>0</v>
      </c>
      <c r="X4" s="25">
        <v>0</v>
      </c>
      <c r="Y4" s="25">
        <v>0</v>
      </c>
      <c r="Z4" s="28">
        <v>0</v>
      </c>
      <c r="AA4" s="24"/>
      <c r="AB4" s="18"/>
      <c r="AC4" s="18"/>
      <c r="AD4" s="18"/>
      <c r="AE4" s="18"/>
      <c r="AF4" s="24"/>
      <c r="AG4" s="85" t="s">
        <v>79</v>
      </c>
      <c r="AH4" s="85"/>
      <c r="AI4" s="85"/>
      <c r="AJ4" s="85"/>
      <c r="AK4" s="24"/>
      <c r="AL4" s="25"/>
      <c r="AM4" s="25"/>
      <c r="AN4" s="25"/>
      <c r="AO4" s="25"/>
      <c r="AP4" s="25"/>
      <c r="AQ4" s="25"/>
      <c r="AR4" s="39"/>
    </row>
    <row r="5" spans="1:44" s="4" customFormat="1" ht="15" customHeight="1" x14ac:dyDescent="0.25">
      <c r="A5" s="2"/>
      <c r="B5" s="25">
        <v>1989</v>
      </c>
      <c r="C5" s="25" t="s">
        <v>50</v>
      </c>
      <c r="D5" s="107" t="s">
        <v>61</v>
      </c>
      <c r="E5" s="25">
        <v>5</v>
      </c>
      <c r="F5" s="25">
        <v>0</v>
      </c>
      <c r="G5" s="25">
        <v>0</v>
      </c>
      <c r="H5" s="25">
        <v>0</v>
      </c>
      <c r="I5" s="25">
        <v>2</v>
      </c>
      <c r="J5" s="25">
        <v>0</v>
      </c>
      <c r="K5" s="25">
        <v>0</v>
      </c>
      <c r="L5" s="25">
        <v>2</v>
      </c>
      <c r="M5" s="25">
        <v>0</v>
      </c>
      <c r="N5" s="32">
        <v>0.25</v>
      </c>
      <c r="O5" s="24"/>
      <c r="P5" s="18"/>
      <c r="Q5" s="18"/>
      <c r="R5" s="18"/>
      <c r="S5" s="18"/>
      <c r="T5" s="24"/>
      <c r="U5" s="25">
        <v>2</v>
      </c>
      <c r="V5" s="27">
        <v>0</v>
      </c>
      <c r="W5" s="27">
        <v>0</v>
      </c>
      <c r="X5" s="27">
        <v>1</v>
      </c>
      <c r="Y5" s="27">
        <v>2</v>
      </c>
      <c r="Z5" s="28">
        <v>0.33300000000000002</v>
      </c>
      <c r="AA5" s="24"/>
      <c r="AB5" s="18"/>
      <c r="AC5" s="18"/>
      <c r="AD5" s="18"/>
      <c r="AE5" s="18"/>
      <c r="AF5" s="24"/>
      <c r="AG5" s="85" t="s">
        <v>80</v>
      </c>
      <c r="AH5" s="85"/>
      <c r="AI5" s="85"/>
      <c r="AJ5" s="85"/>
      <c r="AK5" s="24"/>
      <c r="AL5" s="25"/>
      <c r="AM5" s="25"/>
      <c r="AN5" s="25"/>
      <c r="AO5" s="25"/>
      <c r="AP5" s="25"/>
      <c r="AQ5" s="25"/>
      <c r="AR5" s="39"/>
    </row>
    <row r="6" spans="1:44" s="4" customFormat="1" ht="15" customHeight="1" x14ac:dyDescent="0.25">
      <c r="A6" s="2"/>
      <c r="B6" s="108">
        <v>1990</v>
      </c>
      <c r="C6" s="108" t="s">
        <v>52</v>
      </c>
      <c r="D6" s="109" t="s">
        <v>62</v>
      </c>
      <c r="E6" s="108"/>
      <c r="F6" s="110" t="s">
        <v>63</v>
      </c>
      <c r="G6" s="108"/>
      <c r="H6" s="108"/>
      <c r="I6" s="108"/>
      <c r="J6" s="108"/>
      <c r="K6" s="108"/>
      <c r="L6" s="108"/>
      <c r="M6" s="108"/>
      <c r="N6" s="111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85"/>
      <c r="AH6" s="85"/>
      <c r="AI6" s="85"/>
      <c r="AJ6" s="85"/>
      <c r="AK6" s="24"/>
      <c r="AL6" s="25"/>
      <c r="AM6" s="25"/>
      <c r="AN6" s="25"/>
      <c r="AO6" s="25"/>
      <c r="AP6" s="25"/>
      <c r="AQ6" s="25"/>
      <c r="AR6" s="39"/>
    </row>
    <row r="7" spans="1:44" s="4" customFormat="1" ht="15" customHeight="1" x14ac:dyDescent="0.25">
      <c r="A7" s="2"/>
      <c r="B7" s="108">
        <v>1991</v>
      </c>
      <c r="C7" s="108" t="s">
        <v>60</v>
      </c>
      <c r="D7" s="109" t="s">
        <v>62</v>
      </c>
      <c r="E7" s="108"/>
      <c r="F7" s="110" t="s">
        <v>63</v>
      </c>
      <c r="G7" s="108"/>
      <c r="H7" s="108"/>
      <c r="I7" s="108"/>
      <c r="J7" s="108"/>
      <c r="K7" s="108"/>
      <c r="L7" s="108"/>
      <c r="M7" s="108"/>
      <c r="N7" s="111"/>
      <c r="O7" s="100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85"/>
      <c r="AH7" s="85"/>
      <c r="AI7" s="85"/>
      <c r="AJ7" s="85"/>
      <c r="AK7" s="24"/>
      <c r="AL7" s="25"/>
      <c r="AM7" s="25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108">
        <v>1992</v>
      </c>
      <c r="C8" s="108" t="s">
        <v>64</v>
      </c>
      <c r="D8" s="109" t="s">
        <v>62</v>
      </c>
      <c r="E8" s="108"/>
      <c r="F8" s="110" t="s">
        <v>63</v>
      </c>
      <c r="G8" s="108"/>
      <c r="H8" s="108"/>
      <c r="I8" s="108"/>
      <c r="J8" s="108"/>
      <c r="K8" s="108"/>
      <c r="L8" s="108"/>
      <c r="M8" s="108"/>
      <c r="N8" s="111"/>
      <c r="O8" s="100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85"/>
      <c r="AH8" s="85"/>
      <c r="AI8" s="85"/>
      <c r="AJ8" s="85"/>
      <c r="AK8" s="24"/>
      <c r="AL8" s="25"/>
      <c r="AM8" s="25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101">
        <v>1993</v>
      </c>
      <c r="C9" s="101" t="s">
        <v>48</v>
      </c>
      <c r="D9" s="104" t="s">
        <v>61</v>
      </c>
      <c r="E9" s="101"/>
      <c r="F9" s="102" t="s">
        <v>56</v>
      </c>
      <c r="G9" s="105"/>
      <c r="H9" s="69"/>
      <c r="I9" s="101"/>
      <c r="J9" s="101"/>
      <c r="K9" s="101"/>
      <c r="L9" s="101"/>
      <c r="M9" s="101"/>
      <c r="N9" s="101"/>
      <c r="O9" s="100"/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85"/>
      <c r="AH9" s="85"/>
      <c r="AI9" s="85"/>
      <c r="AJ9" s="85"/>
      <c r="AK9" s="24"/>
      <c r="AL9" s="25"/>
      <c r="AM9" s="25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101">
        <v>1994</v>
      </c>
      <c r="C10" s="101" t="s">
        <v>49</v>
      </c>
      <c r="D10" s="104" t="s">
        <v>61</v>
      </c>
      <c r="E10" s="101"/>
      <c r="F10" s="102" t="s">
        <v>56</v>
      </c>
      <c r="G10" s="105"/>
      <c r="H10" s="69"/>
      <c r="I10" s="101"/>
      <c r="J10" s="101"/>
      <c r="K10" s="101"/>
      <c r="L10" s="101"/>
      <c r="M10" s="101"/>
      <c r="N10" s="101"/>
      <c r="O10" s="100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8"/>
      <c r="AA10" s="24"/>
      <c r="AB10" s="18"/>
      <c r="AC10" s="18"/>
      <c r="AD10" s="18"/>
      <c r="AE10" s="18"/>
      <c r="AF10" s="24"/>
      <c r="AG10" s="85"/>
      <c r="AH10" s="85"/>
      <c r="AI10" s="85"/>
      <c r="AJ10" s="85"/>
      <c r="AK10" s="24"/>
      <c r="AL10" s="25"/>
      <c r="AM10" s="25"/>
      <c r="AN10" s="25"/>
      <c r="AO10" s="25"/>
      <c r="AP10" s="25"/>
      <c r="AQ10" s="25"/>
      <c r="AR10" s="39"/>
    </row>
    <row r="11" spans="1:44" s="4" customFormat="1" ht="15" customHeight="1" x14ac:dyDescent="0.25">
      <c r="A11" s="2"/>
      <c r="B11" s="101">
        <v>1995</v>
      </c>
      <c r="C11" s="101" t="s">
        <v>65</v>
      </c>
      <c r="D11" s="104" t="s">
        <v>61</v>
      </c>
      <c r="E11" s="101"/>
      <c r="F11" s="102" t="s">
        <v>56</v>
      </c>
      <c r="G11" s="105"/>
      <c r="H11" s="69"/>
      <c r="I11" s="101"/>
      <c r="J11" s="101"/>
      <c r="K11" s="101"/>
      <c r="L11" s="101"/>
      <c r="M11" s="101"/>
      <c r="N11" s="101"/>
      <c r="O11" s="100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8"/>
      <c r="AA11" s="24"/>
      <c r="AB11" s="18"/>
      <c r="AC11" s="18"/>
      <c r="AD11" s="18"/>
      <c r="AE11" s="18"/>
      <c r="AF11" s="24"/>
      <c r="AG11" s="85"/>
      <c r="AH11" s="85"/>
      <c r="AI11" s="85"/>
      <c r="AJ11" s="85"/>
      <c r="AK11" s="24"/>
      <c r="AL11" s="25"/>
      <c r="AM11" s="25"/>
      <c r="AN11" s="25"/>
      <c r="AO11" s="25"/>
      <c r="AP11" s="25"/>
      <c r="AQ11" s="25"/>
      <c r="AR11" s="39"/>
    </row>
    <row r="12" spans="1:44" s="4" customFormat="1" ht="15" customHeight="1" x14ac:dyDescent="0.25">
      <c r="A12" s="2"/>
      <c r="B12" s="25">
        <v>1996</v>
      </c>
      <c r="C12" s="25"/>
      <c r="D12" s="107"/>
      <c r="E12" s="25"/>
      <c r="F12" s="25"/>
      <c r="G12" s="25"/>
      <c r="H12" s="25"/>
      <c r="I12" s="25"/>
      <c r="J12" s="25"/>
      <c r="K12" s="25"/>
      <c r="L12" s="25"/>
      <c r="M12" s="25"/>
      <c r="N12" s="32"/>
      <c r="O12" s="100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85"/>
      <c r="AH12" s="85"/>
      <c r="AI12" s="85"/>
      <c r="AJ12" s="85"/>
      <c r="AK12" s="24"/>
      <c r="AL12" s="25"/>
      <c r="AM12" s="25"/>
      <c r="AN12" s="25"/>
      <c r="AO12" s="25"/>
      <c r="AP12" s="25"/>
      <c r="AQ12" s="25"/>
      <c r="AR12" s="39"/>
    </row>
    <row r="13" spans="1:44" s="4" customFormat="1" ht="15" customHeight="1" x14ac:dyDescent="0.25">
      <c r="A13" s="2"/>
      <c r="B13" s="101">
        <v>1997</v>
      </c>
      <c r="C13" s="101" t="s">
        <v>60</v>
      </c>
      <c r="D13" s="112" t="s">
        <v>66</v>
      </c>
      <c r="E13" s="101"/>
      <c r="F13" s="102" t="s">
        <v>56</v>
      </c>
      <c r="G13" s="105"/>
      <c r="H13" s="69"/>
      <c r="I13" s="101"/>
      <c r="J13" s="101"/>
      <c r="K13" s="101"/>
      <c r="L13" s="101"/>
      <c r="M13" s="101"/>
      <c r="N13" s="113"/>
      <c r="O13" s="100"/>
      <c r="P13" s="18"/>
      <c r="Q13" s="18"/>
      <c r="R13" s="18"/>
      <c r="S13" s="18"/>
      <c r="T13" s="24"/>
      <c r="U13" s="25"/>
      <c r="V13" s="25"/>
      <c r="W13" s="25"/>
      <c r="X13" s="25"/>
      <c r="Y13" s="25"/>
      <c r="Z13" s="28"/>
      <c r="AA13" s="24"/>
      <c r="AB13" s="18"/>
      <c r="AC13" s="18"/>
      <c r="AD13" s="18"/>
      <c r="AE13" s="18"/>
      <c r="AF13" s="24"/>
      <c r="AG13" s="85"/>
      <c r="AH13" s="85"/>
      <c r="AI13" s="85"/>
      <c r="AJ13" s="85"/>
      <c r="AK13" s="24"/>
      <c r="AL13" s="25"/>
      <c r="AM13" s="25"/>
      <c r="AN13" s="25"/>
      <c r="AO13" s="25"/>
      <c r="AP13" s="25"/>
      <c r="AQ13" s="25"/>
      <c r="AR13" s="39"/>
    </row>
    <row r="14" spans="1:44" s="4" customFormat="1" ht="15" customHeight="1" x14ac:dyDescent="0.25">
      <c r="A14" s="2"/>
      <c r="B14" s="101">
        <v>1998</v>
      </c>
      <c r="C14" s="101" t="s">
        <v>64</v>
      </c>
      <c r="D14" s="112" t="s">
        <v>66</v>
      </c>
      <c r="E14" s="101"/>
      <c r="F14" s="102" t="s">
        <v>56</v>
      </c>
      <c r="G14" s="105"/>
      <c r="H14" s="69"/>
      <c r="I14" s="101"/>
      <c r="J14" s="101"/>
      <c r="K14" s="101"/>
      <c r="L14" s="101"/>
      <c r="M14" s="101"/>
      <c r="N14" s="113"/>
      <c r="O14" s="100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85"/>
      <c r="AH14" s="85"/>
      <c r="AI14" s="85"/>
      <c r="AJ14" s="85"/>
      <c r="AK14" s="24"/>
      <c r="AL14" s="25"/>
      <c r="AM14" s="25"/>
      <c r="AN14" s="25"/>
      <c r="AO14" s="25"/>
      <c r="AP14" s="25"/>
      <c r="AQ14" s="25"/>
      <c r="AR14" s="39"/>
    </row>
    <row r="15" spans="1:44" s="4" customFormat="1" ht="15" customHeight="1" x14ac:dyDescent="0.25">
      <c r="A15" s="2"/>
      <c r="B15" s="25">
        <v>1999</v>
      </c>
      <c r="C15" s="25" t="s">
        <v>51</v>
      </c>
      <c r="D15" s="107" t="s">
        <v>66</v>
      </c>
      <c r="E15" s="25">
        <v>25</v>
      </c>
      <c r="F15" s="25">
        <v>1</v>
      </c>
      <c r="G15" s="25">
        <v>32</v>
      </c>
      <c r="H15" s="25">
        <v>2</v>
      </c>
      <c r="I15" s="25">
        <v>46</v>
      </c>
      <c r="J15" s="25">
        <v>0</v>
      </c>
      <c r="K15" s="25">
        <v>2</v>
      </c>
      <c r="L15" s="25">
        <v>11</v>
      </c>
      <c r="M15" s="25">
        <v>33</v>
      </c>
      <c r="N15" s="32">
        <v>0.377</v>
      </c>
      <c r="O15" s="100"/>
      <c r="P15" s="18" t="s">
        <v>87</v>
      </c>
      <c r="Q15" s="18"/>
      <c r="R15" s="18"/>
      <c r="S15" s="18"/>
      <c r="T15" s="24"/>
      <c r="U15" s="25">
        <v>5</v>
      </c>
      <c r="V15" s="25">
        <v>0</v>
      </c>
      <c r="W15" s="27">
        <v>4</v>
      </c>
      <c r="X15" s="25">
        <v>1</v>
      </c>
      <c r="Y15" s="25">
        <v>12</v>
      </c>
      <c r="Z15" s="28">
        <v>0.4</v>
      </c>
      <c r="AA15" s="24"/>
      <c r="AB15" s="18"/>
      <c r="AC15" s="18"/>
      <c r="AD15" s="18"/>
      <c r="AE15" s="18"/>
      <c r="AF15" s="24"/>
      <c r="AG15" s="85" t="s">
        <v>81</v>
      </c>
      <c r="AH15" s="85"/>
      <c r="AI15" s="85"/>
      <c r="AJ15" s="85"/>
      <c r="AK15" s="24"/>
      <c r="AL15" s="25"/>
      <c r="AM15" s="25"/>
      <c r="AN15" s="25"/>
      <c r="AO15" s="25"/>
      <c r="AP15" s="25"/>
      <c r="AQ15" s="25"/>
      <c r="AR15" s="39"/>
    </row>
    <row r="16" spans="1:44" s="4" customFormat="1" ht="15" customHeight="1" x14ac:dyDescent="0.25">
      <c r="A16" s="2"/>
      <c r="B16" s="25">
        <v>2000</v>
      </c>
      <c r="C16" s="25" t="s">
        <v>53</v>
      </c>
      <c r="D16" s="26" t="s">
        <v>66</v>
      </c>
      <c r="E16" s="25">
        <v>10</v>
      </c>
      <c r="F16" s="25">
        <v>0</v>
      </c>
      <c r="G16" s="27">
        <v>8</v>
      </c>
      <c r="H16" s="25">
        <v>1</v>
      </c>
      <c r="I16" s="25">
        <v>14</v>
      </c>
      <c r="J16" s="25">
        <v>0</v>
      </c>
      <c r="K16" s="25">
        <v>1</v>
      </c>
      <c r="L16" s="25">
        <v>5</v>
      </c>
      <c r="M16" s="25">
        <v>8</v>
      </c>
      <c r="N16" s="28">
        <v>0.29199999999999998</v>
      </c>
      <c r="O16" s="100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85"/>
      <c r="AH16" s="85"/>
      <c r="AI16" s="85"/>
      <c r="AJ16" s="85"/>
      <c r="AK16" s="24"/>
      <c r="AL16" s="25"/>
      <c r="AM16" s="25"/>
      <c r="AN16" s="25"/>
      <c r="AO16" s="25"/>
      <c r="AP16" s="25"/>
      <c r="AQ16" s="25"/>
      <c r="AR16" s="39"/>
    </row>
    <row r="17" spans="1:45" s="4" customFormat="1" ht="15" customHeight="1" x14ac:dyDescent="0.25">
      <c r="A17" s="2"/>
      <c r="B17" s="101">
        <v>2001</v>
      </c>
      <c r="C17" s="101" t="s">
        <v>55</v>
      </c>
      <c r="D17" s="104" t="s">
        <v>67</v>
      </c>
      <c r="E17" s="101"/>
      <c r="F17" s="102" t="s">
        <v>56</v>
      </c>
      <c r="G17" s="105"/>
      <c r="H17" s="69"/>
      <c r="I17" s="101"/>
      <c r="J17" s="101"/>
      <c r="K17" s="101"/>
      <c r="L17" s="101"/>
      <c r="M17" s="101"/>
      <c r="N17" s="101"/>
      <c r="O17" s="100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85"/>
      <c r="AH17" s="85"/>
      <c r="AI17" s="85"/>
      <c r="AJ17" s="85"/>
      <c r="AK17" s="24"/>
      <c r="AL17" s="25"/>
      <c r="AM17" s="25"/>
      <c r="AN17" s="25"/>
      <c r="AO17" s="25"/>
      <c r="AP17" s="25"/>
      <c r="AQ17" s="25"/>
      <c r="AR17" s="39"/>
    </row>
    <row r="18" spans="1:45" s="4" customFormat="1" ht="15" customHeight="1" x14ac:dyDescent="0.25">
      <c r="A18" s="2"/>
      <c r="B18" s="101">
        <v>2002</v>
      </c>
      <c r="C18" s="101" t="s">
        <v>50</v>
      </c>
      <c r="D18" s="104" t="s">
        <v>68</v>
      </c>
      <c r="E18" s="101"/>
      <c r="F18" s="102" t="s">
        <v>56</v>
      </c>
      <c r="G18" s="105"/>
      <c r="H18" s="69"/>
      <c r="I18" s="101"/>
      <c r="J18" s="101"/>
      <c r="K18" s="101"/>
      <c r="L18" s="101"/>
      <c r="M18" s="101"/>
      <c r="N18" s="101"/>
      <c r="O18" s="100"/>
      <c r="P18" s="18"/>
      <c r="Q18" s="18"/>
      <c r="R18" s="18"/>
      <c r="S18" s="18"/>
      <c r="T18" s="24"/>
      <c r="U18" s="25"/>
      <c r="V18" s="25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85"/>
      <c r="AH18" s="85"/>
      <c r="AI18" s="85"/>
      <c r="AJ18" s="85"/>
      <c r="AK18" s="24"/>
      <c r="AL18" s="25"/>
      <c r="AM18" s="25"/>
      <c r="AN18" s="25"/>
      <c r="AO18" s="25"/>
      <c r="AP18" s="25"/>
      <c r="AQ18" s="25"/>
      <c r="AR18" s="39"/>
    </row>
    <row r="19" spans="1:45" s="4" customFormat="1" ht="15" customHeight="1" x14ac:dyDescent="0.25">
      <c r="A19" s="2"/>
      <c r="B19" s="101">
        <v>2003</v>
      </c>
      <c r="C19" s="101" t="s">
        <v>75</v>
      </c>
      <c r="D19" s="104" t="s">
        <v>76</v>
      </c>
      <c r="E19" s="101"/>
      <c r="F19" s="102" t="s">
        <v>56</v>
      </c>
      <c r="G19" s="105"/>
      <c r="H19" s="69"/>
      <c r="I19" s="101"/>
      <c r="J19" s="101"/>
      <c r="K19" s="101"/>
      <c r="L19" s="101"/>
      <c r="M19" s="101"/>
      <c r="N19" s="101"/>
      <c r="O19" s="100"/>
      <c r="P19" s="18"/>
      <c r="Q19" s="18"/>
      <c r="R19" s="18"/>
      <c r="S19" s="18"/>
      <c r="T19" s="24"/>
      <c r="U19" s="25"/>
      <c r="V19" s="27"/>
      <c r="W19" s="27"/>
      <c r="X19" s="27"/>
      <c r="Y19" s="25"/>
      <c r="Z19" s="28"/>
      <c r="AA19" s="24"/>
      <c r="AB19" s="18"/>
      <c r="AC19" s="18"/>
      <c r="AD19" s="18"/>
      <c r="AE19" s="18"/>
      <c r="AF19" s="24"/>
      <c r="AG19" s="85"/>
      <c r="AH19" s="85"/>
      <c r="AI19" s="85"/>
      <c r="AJ19" s="85"/>
      <c r="AK19" s="24"/>
      <c r="AL19" s="25"/>
      <c r="AM19" s="25"/>
      <c r="AN19" s="25"/>
      <c r="AO19" s="25"/>
      <c r="AP19" s="25"/>
      <c r="AQ19" s="25"/>
      <c r="AR19" s="39"/>
    </row>
    <row r="20" spans="1:45" s="4" customFormat="1" ht="15" customHeight="1" x14ac:dyDescent="0.25">
      <c r="A20" s="2"/>
      <c r="B20" s="25">
        <v>2003</v>
      </c>
      <c r="C20" s="25" t="s">
        <v>48</v>
      </c>
      <c r="D20" s="26" t="s">
        <v>66</v>
      </c>
      <c r="E20" s="25">
        <v>14</v>
      </c>
      <c r="F20" s="27">
        <v>0</v>
      </c>
      <c r="G20" s="27">
        <v>19</v>
      </c>
      <c r="H20" s="27">
        <v>2</v>
      </c>
      <c r="I20" s="25">
        <v>27</v>
      </c>
      <c r="J20" s="25">
        <v>2</v>
      </c>
      <c r="K20" s="25">
        <v>2</v>
      </c>
      <c r="L20" s="25">
        <v>4</v>
      </c>
      <c r="M20" s="25">
        <v>19</v>
      </c>
      <c r="N20" s="28">
        <v>0.34599999999999997</v>
      </c>
      <c r="O20" s="100"/>
      <c r="P20" s="18" t="s">
        <v>88</v>
      </c>
      <c r="Q20" s="18"/>
      <c r="R20" s="18"/>
      <c r="S20" s="18"/>
      <c r="T20" s="24"/>
      <c r="U20" s="25">
        <v>14</v>
      </c>
      <c r="V20" s="27">
        <v>1</v>
      </c>
      <c r="W20" s="27">
        <v>15</v>
      </c>
      <c r="X20" s="27">
        <v>1</v>
      </c>
      <c r="Y20" s="25">
        <v>31</v>
      </c>
      <c r="Z20" s="28">
        <v>0.44900000000000001</v>
      </c>
      <c r="AA20" s="24"/>
      <c r="AB20" s="18" t="s">
        <v>52</v>
      </c>
      <c r="AC20" s="18"/>
      <c r="AD20" s="18"/>
      <c r="AE20" s="18"/>
      <c r="AF20" s="24"/>
      <c r="AG20" s="85" t="s">
        <v>82</v>
      </c>
      <c r="AH20" s="85" t="s">
        <v>83</v>
      </c>
      <c r="AI20" s="85" t="s">
        <v>84</v>
      </c>
      <c r="AJ20" s="85"/>
      <c r="AK20" s="24"/>
      <c r="AL20" s="25"/>
      <c r="AM20" s="25"/>
      <c r="AN20" s="25"/>
      <c r="AO20" s="25"/>
      <c r="AP20" s="25"/>
      <c r="AQ20" s="25">
        <v>1</v>
      </c>
      <c r="AR20" s="39"/>
    </row>
    <row r="21" spans="1:45" s="4" customFormat="1" ht="15" customHeight="1" x14ac:dyDescent="0.25">
      <c r="A21" s="2"/>
      <c r="B21" s="25">
        <v>2004</v>
      </c>
      <c r="C21" s="114" t="s">
        <v>53</v>
      </c>
      <c r="D21" s="115" t="s">
        <v>66</v>
      </c>
      <c r="E21" s="114">
        <v>21</v>
      </c>
      <c r="F21" s="114">
        <v>1</v>
      </c>
      <c r="G21" s="116">
        <v>7</v>
      </c>
      <c r="H21" s="114">
        <v>2</v>
      </c>
      <c r="I21" s="114">
        <v>24</v>
      </c>
      <c r="J21" s="114">
        <v>1</v>
      </c>
      <c r="K21" s="114">
        <v>4</v>
      </c>
      <c r="L21" s="114">
        <v>11</v>
      </c>
      <c r="M21" s="114">
        <v>8</v>
      </c>
      <c r="N21" s="117">
        <v>0.29299999999999998</v>
      </c>
      <c r="O21" s="100"/>
      <c r="P21" s="18"/>
      <c r="Q21" s="18"/>
      <c r="R21" s="18"/>
      <c r="S21" s="18"/>
      <c r="T21" s="24"/>
      <c r="U21" s="114"/>
      <c r="V21" s="114"/>
      <c r="W21" s="116"/>
      <c r="X21" s="114"/>
      <c r="Y21" s="114"/>
      <c r="Z21" s="28"/>
      <c r="AA21" s="24"/>
      <c r="AB21" s="18"/>
      <c r="AC21" s="18"/>
      <c r="AD21" s="18"/>
      <c r="AE21" s="18"/>
      <c r="AF21" s="24"/>
      <c r="AG21" s="85"/>
      <c r="AH21" s="85"/>
      <c r="AI21" s="85"/>
      <c r="AJ21" s="85"/>
      <c r="AK21" s="24"/>
      <c r="AL21" s="114"/>
      <c r="AM21" s="114"/>
      <c r="AN21" s="114">
        <v>1</v>
      </c>
      <c r="AO21" s="116"/>
      <c r="AP21" s="118"/>
      <c r="AQ21" s="114"/>
      <c r="AR21" s="39"/>
    </row>
    <row r="22" spans="1:45" s="4" customFormat="1" ht="15" customHeight="1" x14ac:dyDescent="0.25">
      <c r="A22" s="1"/>
      <c r="B22" s="16" t="s">
        <v>7</v>
      </c>
      <c r="C22" s="17"/>
      <c r="D22" s="15"/>
      <c r="E22" s="18">
        <v>79</v>
      </c>
      <c r="F22" s="18">
        <v>2</v>
      </c>
      <c r="G22" s="18">
        <v>67</v>
      </c>
      <c r="H22" s="18">
        <v>7</v>
      </c>
      <c r="I22" s="18">
        <v>117</v>
      </c>
      <c r="J22" s="18">
        <v>4</v>
      </c>
      <c r="K22" s="18">
        <v>9</v>
      </c>
      <c r="L22" s="18">
        <v>35</v>
      </c>
      <c r="M22" s="18">
        <v>69</v>
      </c>
      <c r="N22" s="33">
        <v>0.33700000000000002</v>
      </c>
      <c r="O22" s="93"/>
      <c r="P22" s="71" t="s">
        <v>34</v>
      </c>
      <c r="Q22" s="71" t="s">
        <v>34</v>
      </c>
      <c r="R22" s="71" t="s">
        <v>34</v>
      </c>
      <c r="S22" s="71" t="s">
        <v>34</v>
      </c>
      <c r="T22" s="30"/>
      <c r="U22" s="18">
        <v>23</v>
      </c>
      <c r="V22" s="18">
        <v>1</v>
      </c>
      <c r="W22" s="18">
        <v>19</v>
      </c>
      <c r="X22" s="18">
        <v>3</v>
      </c>
      <c r="Y22" s="18">
        <v>45</v>
      </c>
      <c r="Z22" s="33">
        <v>0.42499999999999999</v>
      </c>
      <c r="AA22" s="93"/>
      <c r="AB22" s="71" t="s">
        <v>34</v>
      </c>
      <c r="AC22" s="71" t="s">
        <v>34</v>
      </c>
      <c r="AD22" s="71" t="s">
        <v>34</v>
      </c>
      <c r="AE22" s="71" t="s">
        <v>34</v>
      </c>
      <c r="AF22" s="24"/>
      <c r="AG22" s="71" t="s">
        <v>85</v>
      </c>
      <c r="AH22" s="71" t="s">
        <v>47</v>
      </c>
      <c r="AI22" s="71" t="s">
        <v>47</v>
      </c>
      <c r="AJ22" s="71" t="s">
        <v>54</v>
      </c>
      <c r="AK22" s="24"/>
      <c r="AL22" s="18">
        <v>0</v>
      </c>
      <c r="AM22" s="18">
        <v>0</v>
      </c>
      <c r="AN22" s="18">
        <v>1</v>
      </c>
      <c r="AO22" s="18">
        <v>0</v>
      </c>
      <c r="AP22" s="18">
        <v>0</v>
      </c>
      <c r="AQ22" s="18">
        <v>1</v>
      </c>
      <c r="AR22" s="39"/>
    </row>
    <row r="23" spans="1:45" s="4" customFormat="1" ht="15" customHeight="1" x14ac:dyDescent="0.25">
      <c r="A23" s="1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76"/>
      <c r="O23" s="24"/>
      <c r="P23" s="22"/>
      <c r="Q23" s="20"/>
      <c r="R23" s="77"/>
      <c r="S23" s="78"/>
      <c r="T23" s="24"/>
      <c r="U23" s="17"/>
      <c r="V23" s="14"/>
      <c r="W23" s="14"/>
      <c r="X23" s="14"/>
      <c r="Y23" s="14"/>
      <c r="Z23" s="15"/>
      <c r="AA23" s="24"/>
      <c r="AB23" s="79"/>
      <c r="AC23" s="80"/>
      <c r="AD23" s="77"/>
      <c r="AE23" s="78"/>
      <c r="AF23" s="24"/>
      <c r="AG23" s="81">
        <v>0.25</v>
      </c>
      <c r="AH23" s="82">
        <v>0</v>
      </c>
      <c r="AI23" s="82">
        <v>0</v>
      </c>
      <c r="AJ23" s="123">
        <v>0</v>
      </c>
      <c r="AK23" s="24"/>
      <c r="AL23" s="17"/>
      <c r="AM23" s="14"/>
      <c r="AN23" s="14"/>
      <c r="AO23" s="14"/>
      <c r="AP23" s="14"/>
      <c r="AQ23" s="15"/>
      <c r="AR23" s="39"/>
    </row>
    <row r="24" spans="1:45" ht="15" customHeight="1" x14ac:dyDescent="0.25">
      <c r="A24" s="2"/>
      <c r="B24" s="26" t="s">
        <v>2</v>
      </c>
      <c r="C24" s="29"/>
      <c r="D24" s="34">
        <v>143.33333333333331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 t="s">
        <v>43</v>
      </c>
      <c r="AH26" s="12"/>
      <c r="AI26" s="42"/>
      <c r="AJ26" s="43"/>
      <c r="AK26" s="24"/>
      <c r="AL26" s="10" t="s">
        <v>44</v>
      </c>
      <c r="AM26" s="12"/>
      <c r="AN26" s="12"/>
      <c r="AO26" s="12"/>
      <c r="AP26" s="12"/>
      <c r="AQ26" s="43"/>
      <c r="AR26" s="39"/>
    </row>
    <row r="27" spans="1:45" ht="15" customHeight="1" x14ac:dyDescent="0.25">
      <c r="A27" s="2"/>
      <c r="B27" s="41" t="s">
        <v>12</v>
      </c>
      <c r="C27" s="12"/>
      <c r="D27" s="43"/>
      <c r="E27" s="25">
        <v>79</v>
      </c>
      <c r="F27" s="25">
        <v>2</v>
      </c>
      <c r="G27" s="25">
        <v>67</v>
      </c>
      <c r="H27" s="25">
        <v>7</v>
      </c>
      <c r="I27" s="25">
        <v>117</v>
      </c>
      <c r="J27" s="35"/>
      <c r="K27" s="44">
        <v>0.87341772151898733</v>
      </c>
      <c r="L27" s="44">
        <v>8.8607594936708861E-2</v>
      </c>
      <c r="M27" s="44">
        <v>1.481012658227848</v>
      </c>
      <c r="N27" s="32">
        <v>0.33700000000000002</v>
      </c>
      <c r="O27" s="24"/>
      <c r="P27" s="45" t="s">
        <v>9</v>
      </c>
      <c r="Q27" s="46"/>
      <c r="R27" s="47"/>
      <c r="S27" s="47"/>
      <c r="T27" s="47"/>
      <c r="U27" s="47"/>
      <c r="V27" s="47"/>
      <c r="W27" s="47"/>
      <c r="X27" s="47"/>
      <c r="Y27" s="86"/>
      <c r="Z27" s="86"/>
      <c r="AA27" s="86"/>
      <c r="AB27" s="47"/>
      <c r="AC27" s="122"/>
      <c r="AD27" s="97"/>
      <c r="AE27" s="73"/>
      <c r="AF27" s="24"/>
      <c r="AG27" s="51"/>
      <c r="AH27" s="87"/>
      <c r="AI27" s="47"/>
      <c r="AJ27" s="73"/>
      <c r="AK27" s="24"/>
      <c r="AL27" s="45"/>
      <c r="AM27" s="86"/>
      <c r="AN27" s="47"/>
      <c r="AO27" s="47"/>
      <c r="AP27" s="47"/>
      <c r="AQ27" s="73"/>
      <c r="AR27" s="39"/>
    </row>
    <row r="28" spans="1:45" ht="15" customHeight="1" x14ac:dyDescent="0.25">
      <c r="A28" s="2"/>
      <c r="B28" s="48" t="s">
        <v>14</v>
      </c>
      <c r="C28" s="49"/>
      <c r="D28" s="50"/>
      <c r="E28" s="25">
        <v>23</v>
      </c>
      <c r="F28" s="25">
        <v>1</v>
      </c>
      <c r="G28" s="25">
        <v>19</v>
      </c>
      <c r="H28" s="25">
        <v>3</v>
      </c>
      <c r="I28" s="25">
        <v>45</v>
      </c>
      <c r="J28" s="35"/>
      <c r="K28" s="44">
        <v>0.86956521739130432</v>
      </c>
      <c r="L28" s="44">
        <v>0.13043478260869565</v>
      </c>
      <c r="M28" s="44">
        <v>1.9565217391304348</v>
      </c>
      <c r="N28" s="32">
        <v>0.42452830188679247</v>
      </c>
      <c r="O28" s="24"/>
      <c r="P28" s="51" t="s">
        <v>37</v>
      </c>
      <c r="Q28" s="52"/>
      <c r="R28" s="53"/>
      <c r="S28" s="53"/>
      <c r="T28" s="53"/>
      <c r="U28" s="53"/>
      <c r="V28" s="53"/>
      <c r="W28" s="53"/>
      <c r="X28" s="53"/>
      <c r="Y28" s="88"/>
      <c r="Z28" s="88"/>
      <c r="AA28" s="88"/>
      <c r="AB28" s="53"/>
      <c r="AC28" s="83"/>
      <c r="AD28" s="98"/>
      <c r="AE28" s="74"/>
      <c r="AF28" s="24"/>
      <c r="AG28" s="51"/>
      <c r="AH28" s="83"/>
      <c r="AI28" s="53"/>
      <c r="AJ28" s="74"/>
      <c r="AK28" s="24"/>
      <c r="AL28" s="51"/>
      <c r="AM28" s="88"/>
      <c r="AN28" s="53"/>
      <c r="AO28" s="53"/>
      <c r="AP28" s="53"/>
      <c r="AQ28" s="74"/>
      <c r="AR28" s="39"/>
    </row>
    <row r="29" spans="1:45" ht="15" customHeight="1" x14ac:dyDescent="0.25">
      <c r="A29" s="2"/>
      <c r="B29" s="54" t="s">
        <v>15</v>
      </c>
      <c r="C29" s="55"/>
      <c r="D29" s="56"/>
      <c r="E29" s="31">
        <v>28</v>
      </c>
      <c r="F29" s="31">
        <v>2</v>
      </c>
      <c r="G29" s="31">
        <v>32</v>
      </c>
      <c r="H29" s="31">
        <v>3</v>
      </c>
      <c r="I29" s="31">
        <v>71</v>
      </c>
      <c r="J29" s="35"/>
      <c r="K29" s="57">
        <v>1.2142857142857142</v>
      </c>
      <c r="L29" s="57">
        <v>0.10714285714285714</v>
      </c>
      <c r="M29" s="57">
        <v>2.5357142857142856</v>
      </c>
      <c r="N29" s="58">
        <v>0.41299999999999998</v>
      </c>
      <c r="O29" s="24"/>
      <c r="P29" s="51" t="s">
        <v>38</v>
      </c>
      <c r="Q29" s="52"/>
      <c r="R29" s="53"/>
      <c r="S29" s="53"/>
      <c r="T29" s="53"/>
      <c r="U29" s="53"/>
      <c r="V29" s="53"/>
      <c r="W29" s="53"/>
      <c r="X29" s="53"/>
      <c r="Y29" s="88"/>
      <c r="Z29" s="88"/>
      <c r="AA29" s="88"/>
      <c r="AB29" s="53"/>
      <c r="AC29" s="83"/>
      <c r="AD29" s="98"/>
      <c r="AE29" s="74"/>
      <c r="AF29" s="24"/>
      <c r="AG29" s="89"/>
      <c r="AH29" s="83"/>
      <c r="AI29" s="53"/>
      <c r="AJ29" s="74"/>
      <c r="AK29" s="24"/>
      <c r="AL29" s="51"/>
      <c r="AM29" s="88"/>
      <c r="AN29" s="53"/>
      <c r="AO29" s="53"/>
      <c r="AP29" s="53"/>
      <c r="AQ29" s="74"/>
      <c r="AR29" s="39"/>
    </row>
    <row r="30" spans="1:45" ht="15" customHeight="1" x14ac:dyDescent="0.25">
      <c r="A30" s="2"/>
      <c r="B30" s="59" t="s">
        <v>25</v>
      </c>
      <c r="C30" s="60"/>
      <c r="D30" s="61"/>
      <c r="E30" s="18">
        <v>130</v>
      </c>
      <c r="F30" s="18">
        <v>5</v>
      </c>
      <c r="G30" s="18">
        <v>118</v>
      </c>
      <c r="H30" s="18">
        <v>13</v>
      </c>
      <c r="I30" s="18">
        <v>233</v>
      </c>
      <c r="J30" s="35"/>
      <c r="K30" s="62">
        <v>0.94615384615384612</v>
      </c>
      <c r="L30" s="62">
        <v>0.1</v>
      </c>
      <c r="M30" s="62">
        <v>1.7923076923076924</v>
      </c>
      <c r="N30" s="33">
        <v>0.37280000000000002</v>
      </c>
      <c r="O30" s="24"/>
      <c r="P30" s="63" t="s">
        <v>10</v>
      </c>
      <c r="Q30" s="64"/>
      <c r="R30" s="65"/>
      <c r="S30" s="65"/>
      <c r="T30" s="65"/>
      <c r="U30" s="65"/>
      <c r="V30" s="65"/>
      <c r="W30" s="65"/>
      <c r="X30" s="65"/>
      <c r="Y30" s="90"/>
      <c r="Z30" s="90"/>
      <c r="AA30" s="90"/>
      <c r="AB30" s="65"/>
      <c r="AC30" s="84"/>
      <c r="AD30" s="99"/>
      <c r="AE30" s="75"/>
      <c r="AF30" s="24"/>
      <c r="AG30" s="72"/>
      <c r="AH30" s="84"/>
      <c r="AI30" s="91"/>
      <c r="AJ30" s="75"/>
      <c r="AK30" s="24"/>
      <c r="AL30" s="63"/>
      <c r="AM30" s="90"/>
      <c r="AN30" s="65"/>
      <c r="AO30" s="65"/>
      <c r="AP30" s="65"/>
      <c r="AQ30" s="75"/>
      <c r="AR30" s="39"/>
    </row>
    <row r="31" spans="1:45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0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66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5" ht="15" customHeight="1" x14ac:dyDescent="0.25">
      <c r="A32" s="2"/>
      <c r="B32" s="35" t="s">
        <v>46</v>
      </c>
      <c r="C32" s="35"/>
      <c r="D32" s="35" t="s">
        <v>69</v>
      </c>
      <c r="E32" s="24"/>
      <c r="F32" s="30"/>
      <c r="G32" s="30"/>
      <c r="H32" s="138"/>
      <c r="I32" s="138"/>
      <c r="J32" s="138"/>
      <c r="K32" s="138"/>
      <c r="L32" s="35" t="s">
        <v>72</v>
      </c>
      <c r="M32" s="35"/>
      <c r="N32" s="36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">
      <c r="A33" s="2"/>
      <c r="B33" s="35"/>
      <c r="C33" s="35"/>
      <c r="D33" s="35" t="s">
        <v>71</v>
      </c>
      <c r="E33" s="35"/>
      <c r="F33" s="35"/>
      <c r="G33" s="35"/>
      <c r="H33" s="38"/>
      <c r="I33" s="38"/>
      <c r="J33" s="38"/>
      <c r="K33" s="38"/>
      <c r="L33" s="35" t="s">
        <v>73</v>
      </c>
      <c r="M33" s="35"/>
      <c r="N33" s="36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2"/>
      <c r="B34" s="35"/>
      <c r="C34" s="35"/>
      <c r="D34" s="35" t="s">
        <v>70</v>
      </c>
      <c r="E34" s="35"/>
      <c r="F34" s="35"/>
      <c r="G34" s="35"/>
      <c r="H34" s="35"/>
      <c r="I34" s="35"/>
      <c r="J34" s="35"/>
      <c r="K34" s="35"/>
      <c r="L34" s="151" t="s">
        <v>99</v>
      </c>
      <c r="M34" s="35"/>
      <c r="N34" s="36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s="9" customFormat="1" ht="15" customHeight="1" x14ac:dyDescent="0.2">
      <c r="A35" s="23"/>
      <c r="B35" s="35"/>
      <c r="C35" s="35"/>
      <c r="D35" s="151" t="s">
        <v>100</v>
      </c>
      <c r="E35" s="24"/>
      <c r="F35" s="24"/>
      <c r="G35" s="35"/>
      <c r="H35" s="35"/>
      <c r="I35" s="35"/>
      <c r="J35" s="35"/>
      <c r="K35" s="35"/>
      <c r="L35" s="35"/>
      <c r="M35" s="35"/>
      <c r="N35" s="36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  <c r="O36" s="24"/>
      <c r="P36" s="35"/>
      <c r="Q36" s="38"/>
      <c r="R36" s="35"/>
      <c r="S36" s="35"/>
      <c r="T36" s="24"/>
      <c r="U36" s="24"/>
      <c r="V36" s="66"/>
      <c r="W36" s="35"/>
      <c r="X36" s="35"/>
      <c r="Y36" s="35"/>
      <c r="Z36" s="35"/>
      <c r="AA36" s="35"/>
      <c r="AB36" s="35"/>
      <c r="AC36" s="35"/>
      <c r="AD36" s="35"/>
      <c r="AE36" s="35"/>
      <c r="AF36" s="39"/>
      <c r="AG36" s="8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5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  <c r="O37" s="24"/>
      <c r="P37" s="35"/>
      <c r="Q37" s="38"/>
      <c r="R37" s="35"/>
      <c r="S37" s="35"/>
      <c r="T37" s="24"/>
      <c r="U37" s="24"/>
      <c r="V37" s="66"/>
      <c r="W37" s="35"/>
      <c r="X37" s="35"/>
      <c r="Y37" s="35"/>
      <c r="Z37" s="35"/>
      <c r="AA37" s="35"/>
      <c r="AB37" s="35"/>
      <c r="AC37" s="35"/>
      <c r="AD37" s="35"/>
      <c r="AE37" s="35"/>
      <c r="AF37" s="39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5" s="9" customFormat="1" ht="15" customHeight="1" x14ac:dyDescent="0.25">
      <c r="A38" s="23"/>
      <c r="B38" s="35"/>
      <c r="C38" s="35"/>
      <c r="D38" s="151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66"/>
      <c r="W38" s="35"/>
      <c r="X38" s="35"/>
      <c r="Y38" s="35"/>
      <c r="Z38" s="35"/>
      <c r="AA38" s="35"/>
      <c r="AB38" s="35"/>
      <c r="AC38" s="35"/>
      <c r="AD38" s="35"/>
      <c r="AE38" s="35"/>
      <c r="AF38" s="39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5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5" s="9" customFormat="1" ht="15" customHeight="1" x14ac:dyDescent="0.25">
      <c r="A40" s="23"/>
      <c r="B40" s="35"/>
      <c r="C40" s="35"/>
      <c r="D40" s="151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66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66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66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66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66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66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66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66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66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66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66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66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66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66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66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66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66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66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66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66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66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66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66"/>
      <c r="AI66" s="35"/>
      <c r="AJ66" s="35"/>
      <c r="AK66" s="35"/>
      <c r="AL66" s="35"/>
      <c r="AM66" s="35"/>
      <c r="AN66" s="35"/>
      <c r="AO66" s="35"/>
      <c r="AP66" s="35"/>
      <c r="AQ66" s="35"/>
      <c r="AR66" s="39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66"/>
      <c r="AI67" s="35"/>
      <c r="AJ67" s="35"/>
      <c r="AK67" s="35"/>
      <c r="AL67" s="35"/>
      <c r="AM67" s="35"/>
      <c r="AN67" s="35"/>
      <c r="AO67" s="35"/>
      <c r="AP67" s="35"/>
      <c r="AQ67" s="35"/>
      <c r="AR67" s="39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66"/>
      <c r="AI68" s="35"/>
      <c r="AJ68" s="35"/>
      <c r="AK68" s="35"/>
      <c r="AL68" s="35"/>
      <c r="AM68" s="35"/>
      <c r="AN68" s="35"/>
      <c r="AO68" s="35"/>
      <c r="AP68" s="35"/>
      <c r="AQ68" s="35"/>
      <c r="AR68" s="39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66"/>
      <c r="AI69" s="35"/>
      <c r="AJ69" s="35"/>
      <c r="AK69" s="35"/>
      <c r="AL69" s="35"/>
      <c r="AM69" s="35"/>
      <c r="AN69" s="35"/>
      <c r="AO69" s="35"/>
      <c r="AP69" s="35"/>
      <c r="AQ69" s="35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66"/>
      <c r="AI70" s="35"/>
      <c r="AJ70" s="35"/>
      <c r="AK70" s="35"/>
      <c r="AL70" s="35"/>
      <c r="AM70" s="35"/>
      <c r="AN70" s="35"/>
      <c r="AO70" s="35"/>
      <c r="AP70" s="35"/>
      <c r="AQ70" s="35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66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6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6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6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6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6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6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6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6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6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6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6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6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66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66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66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66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66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24"/>
      <c r="AH89" s="66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4"/>
      <c r="AH90" s="66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66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66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66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66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66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66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ht="15" customHeight="1" x14ac:dyDescent="0.25">
      <c r="AG184" s="24"/>
      <c r="AH184" s="66"/>
      <c r="AI184" s="35"/>
      <c r="AJ184" s="35"/>
    </row>
    <row r="185" spans="1:44" ht="15" customHeight="1" x14ac:dyDescent="0.25">
      <c r="AG185" s="24"/>
      <c r="AH185" s="66"/>
      <c r="AI185" s="35"/>
      <c r="AJ185" s="35"/>
    </row>
    <row r="186" spans="1:44" ht="15" customHeight="1" x14ac:dyDescent="0.25">
      <c r="AG186" s="24"/>
      <c r="AH186" s="66"/>
      <c r="AI186" s="35"/>
      <c r="AJ186" s="35"/>
    </row>
    <row r="187" spans="1:44" ht="15" customHeight="1" x14ac:dyDescent="0.25">
      <c r="AG187" s="24"/>
      <c r="AH187" s="66"/>
      <c r="AI187" s="35"/>
      <c r="AJ187" s="35"/>
    </row>
    <row r="188" spans="1:44" ht="15" customHeight="1" x14ac:dyDescent="0.25">
      <c r="AG188" s="24"/>
      <c r="AH188" s="66"/>
      <c r="AI188" s="35"/>
      <c r="AJ188" s="35"/>
    </row>
    <row r="189" spans="1:44" ht="15" customHeight="1" x14ac:dyDescent="0.25">
      <c r="AG189" s="24"/>
      <c r="AH189" s="66"/>
      <c r="AI189" s="35"/>
      <c r="AJ189" s="35"/>
    </row>
    <row r="190" spans="1:44" ht="15" customHeight="1" x14ac:dyDescent="0.25">
      <c r="AG190" s="24"/>
      <c r="AH190" s="66"/>
      <c r="AI190" s="35"/>
      <c r="AJ190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58</v>
      </c>
      <c r="C1" s="6"/>
      <c r="D1" s="94"/>
      <c r="E1" s="96" t="s">
        <v>59</v>
      </c>
      <c r="F1" s="124"/>
      <c r="G1" s="125"/>
      <c r="H1" s="125"/>
      <c r="I1" s="7"/>
      <c r="J1" s="6"/>
      <c r="K1" s="92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4"/>
      <c r="AB1" s="124"/>
      <c r="AC1" s="125"/>
      <c r="AD1" s="125"/>
      <c r="AE1" s="7"/>
      <c r="AF1" s="6"/>
      <c r="AG1" s="92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74</v>
      </c>
      <c r="C2" s="70"/>
      <c r="D2" s="126"/>
      <c r="E2" s="13" t="s">
        <v>12</v>
      </c>
      <c r="F2" s="14"/>
      <c r="G2" s="14"/>
      <c r="H2" s="14"/>
      <c r="I2" s="20"/>
      <c r="J2" s="15"/>
      <c r="K2" s="95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27" t="s">
        <v>92</v>
      </c>
      <c r="Y2" s="128"/>
      <c r="Z2" s="129"/>
      <c r="AA2" s="13" t="s">
        <v>12</v>
      </c>
      <c r="AB2" s="14"/>
      <c r="AC2" s="14"/>
      <c r="AD2" s="14"/>
      <c r="AE2" s="20"/>
      <c r="AF2" s="15"/>
      <c r="AG2" s="95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3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1"/>
      <c r="M4" s="18"/>
      <c r="N4" s="18"/>
      <c r="O4" s="18"/>
      <c r="P4" s="24"/>
      <c r="Q4" s="25"/>
      <c r="R4" s="25"/>
      <c r="S4" s="27"/>
      <c r="T4" s="25"/>
      <c r="U4" s="25"/>
      <c r="V4" s="131"/>
      <c r="W4" s="30"/>
      <c r="X4" s="25">
        <v>1990</v>
      </c>
      <c r="Y4" s="25" t="s">
        <v>52</v>
      </c>
      <c r="Z4" s="107" t="s">
        <v>62</v>
      </c>
      <c r="AA4" s="25">
        <v>19</v>
      </c>
      <c r="AB4" s="25">
        <v>0</v>
      </c>
      <c r="AC4" s="25">
        <v>12</v>
      </c>
      <c r="AD4" s="25">
        <v>3</v>
      </c>
      <c r="AE4" s="25"/>
      <c r="AF4" s="32"/>
      <c r="AG4" s="24"/>
      <c r="AH4" s="16"/>
      <c r="AI4" s="16"/>
      <c r="AJ4" s="16"/>
      <c r="AK4" s="18"/>
      <c r="AL4" s="24"/>
      <c r="AM4" s="25"/>
      <c r="AN4" s="25"/>
      <c r="AO4" s="25"/>
      <c r="AP4" s="25"/>
      <c r="AQ4" s="25"/>
      <c r="AR4" s="13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1"/>
      <c r="M5" s="18"/>
      <c r="N5" s="18"/>
      <c r="O5" s="18"/>
      <c r="P5" s="24"/>
      <c r="Q5" s="25"/>
      <c r="R5" s="25"/>
      <c r="S5" s="27"/>
      <c r="T5" s="25"/>
      <c r="U5" s="25"/>
      <c r="V5" s="131"/>
      <c r="W5" s="30"/>
      <c r="X5" s="25">
        <v>1991</v>
      </c>
      <c r="Y5" s="29" t="s">
        <v>60</v>
      </c>
      <c r="Z5" s="26" t="s">
        <v>62</v>
      </c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2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1"/>
      <c r="M6" s="18"/>
      <c r="N6" s="18"/>
      <c r="O6" s="18"/>
      <c r="P6" s="24"/>
      <c r="Q6" s="25"/>
      <c r="R6" s="25"/>
      <c r="S6" s="27"/>
      <c r="T6" s="25"/>
      <c r="U6" s="25"/>
      <c r="V6" s="131"/>
      <c r="W6" s="30"/>
      <c r="X6" s="25">
        <v>1992</v>
      </c>
      <c r="Y6" s="25" t="s">
        <v>64</v>
      </c>
      <c r="Z6" s="107" t="s">
        <v>62</v>
      </c>
      <c r="AA6" s="25">
        <v>22</v>
      </c>
      <c r="AB6" s="25">
        <v>2</v>
      </c>
      <c r="AC6" s="25">
        <v>39</v>
      </c>
      <c r="AD6" s="25">
        <v>18</v>
      </c>
      <c r="AE6" s="25"/>
      <c r="AF6" s="32"/>
      <c r="AG6" s="24"/>
      <c r="AH6" s="25" t="s">
        <v>48</v>
      </c>
      <c r="AI6" s="16"/>
      <c r="AJ6" s="18" t="s">
        <v>50</v>
      </c>
      <c r="AK6" s="18"/>
      <c r="AL6" s="24"/>
      <c r="AM6" s="25"/>
      <c r="AN6" s="25"/>
      <c r="AO6" s="25"/>
      <c r="AP6" s="25"/>
      <c r="AQ6" s="25"/>
      <c r="AR6" s="132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1993</v>
      </c>
      <c r="C7" s="29" t="s">
        <v>48</v>
      </c>
      <c r="D7" s="26" t="s">
        <v>61</v>
      </c>
      <c r="E7" s="25">
        <v>26</v>
      </c>
      <c r="F7" s="25">
        <v>3</v>
      </c>
      <c r="G7" s="25">
        <v>31</v>
      </c>
      <c r="H7" s="27">
        <v>11</v>
      </c>
      <c r="I7" s="25">
        <v>106</v>
      </c>
      <c r="J7" s="28"/>
      <c r="K7" s="30"/>
      <c r="L7" s="71"/>
      <c r="M7" s="18"/>
      <c r="N7" s="18"/>
      <c r="O7" s="18"/>
      <c r="P7" s="24"/>
      <c r="Q7" s="25"/>
      <c r="R7" s="25"/>
      <c r="S7" s="27"/>
      <c r="T7" s="25"/>
      <c r="U7" s="25"/>
      <c r="V7" s="131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2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1994</v>
      </c>
      <c r="C8" s="29" t="s">
        <v>49</v>
      </c>
      <c r="D8" s="26" t="s">
        <v>61</v>
      </c>
      <c r="E8" s="25">
        <v>14</v>
      </c>
      <c r="F8" s="25">
        <v>1</v>
      </c>
      <c r="G8" s="25">
        <v>21</v>
      </c>
      <c r="H8" s="27">
        <v>7</v>
      </c>
      <c r="I8" s="25">
        <v>66</v>
      </c>
      <c r="J8" s="28"/>
      <c r="K8" s="30"/>
      <c r="L8" s="71"/>
      <c r="M8" s="18"/>
      <c r="N8" s="18"/>
      <c r="O8" s="18"/>
      <c r="P8" s="24"/>
      <c r="Q8" s="25"/>
      <c r="R8" s="25"/>
      <c r="S8" s="27"/>
      <c r="T8" s="25"/>
      <c r="U8" s="25"/>
      <c r="V8" s="131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2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1995</v>
      </c>
      <c r="C9" s="29" t="s">
        <v>65</v>
      </c>
      <c r="D9" s="26" t="s">
        <v>61</v>
      </c>
      <c r="E9" s="25">
        <v>21</v>
      </c>
      <c r="F9" s="25">
        <v>1</v>
      </c>
      <c r="G9" s="25">
        <v>18</v>
      </c>
      <c r="H9" s="27">
        <v>5</v>
      </c>
      <c r="I9" s="25">
        <v>69</v>
      </c>
      <c r="J9" s="28"/>
      <c r="K9" s="30"/>
      <c r="L9" s="71"/>
      <c r="M9" s="18"/>
      <c r="N9" s="18"/>
      <c r="O9" s="18"/>
      <c r="P9" s="24"/>
      <c r="Q9" s="25"/>
      <c r="R9" s="25"/>
      <c r="S9" s="27"/>
      <c r="T9" s="25"/>
      <c r="U9" s="25"/>
      <c r="V9" s="131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2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1997</v>
      </c>
      <c r="C10" s="29" t="s">
        <v>60</v>
      </c>
      <c r="D10" s="26" t="s">
        <v>66</v>
      </c>
      <c r="E10" s="25">
        <v>26</v>
      </c>
      <c r="F10" s="25">
        <v>2</v>
      </c>
      <c r="G10" s="25">
        <v>49</v>
      </c>
      <c r="H10" s="27">
        <v>12</v>
      </c>
      <c r="I10" s="25">
        <v>100</v>
      </c>
      <c r="J10" s="28"/>
      <c r="K10" s="30"/>
      <c r="L10" s="18" t="s">
        <v>60</v>
      </c>
      <c r="M10" s="18"/>
      <c r="N10" s="18" t="s">
        <v>60</v>
      </c>
      <c r="O10" s="18"/>
      <c r="P10" s="24"/>
      <c r="Q10" s="25"/>
      <c r="R10" s="25"/>
      <c r="S10" s="27"/>
      <c r="T10" s="25"/>
      <c r="U10" s="25"/>
      <c r="V10" s="131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2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1998</v>
      </c>
      <c r="C11" s="29" t="s">
        <v>64</v>
      </c>
      <c r="D11" s="26" t="s">
        <v>66</v>
      </c>
      <c r="E11" s="25">
        <v>24</v>
      </c>
      <c r="F11" s="25">
        <v>1</v>
      </c>
      <c r="G11" s="25">
        <v>47</v>
      </c>
      <c r="H11" s="27">
        <v>4</v>
      </c>
      <c r="I11" s="25">
        <v>69</v>
      </c>
      <c r="J11" s="28"/>
      <c r="K11" s="30"/>
      <c r="L11" s="18" t="s">
        <v>50</v>
      </c>
      <c r="M11" s="18"/>
      <c r="N11" s="18" t="s">
        <v>52</v>
      </c>
      <c r="O11" s="18"/>
      <c r="P11" s="24"/>
      <c r="Q11" s="25"/>
      <c r="R11" s="25"/>
      <c r="S11" s="27"/>
      <c r="T11" s="25"/>
      <c r="U11" s="25"/>
      <c r="V11" s="131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2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18"/>
      <c r="M12" s="18"/>
      <c r="N12" s="18"/>
      <c r="O12" s="18"/>
      <c r="P12" s="24"/>
      <c r="Q12" s="25"/>
      <c r="R12" s="25"/>
      <c r="S12" s="27"/>
      <c r="T12" s="25"/>
      <c r="U12" s="25"/>
      <c r="V12" s="131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2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2000</v>
      </c>
      <c r="C13" s="29" t="s">
        <v>77</v>
      </c>
      <c r="D13" s="26" t="s">
        <v>78</v>
      </c>
      <c r="E13" s="25">
        <v>13</v>
      </c>
      <c r="F13" s="25">
        <v>1</v>
      </c>
      <c r="G13" s="25">
        <v>27</v>
      </c>
      <c r="H13" s="27">
        <v>4</v>
      </c>
      <c r="I13" s="25">
        <v>44</v>
      </c>
      <c r="J13" s="28">
        <v>0.46808510638297873</v>
      </c>
      <c r="K13" s="30">
        <v>94</v>
      </c>
      <c r="L13" s="71"/>
      <c r="M13" s="18"/>
      <c r="N13" s="18"/>
      <c r="O13" s="18"/>
      <c r="P13" s="24"/>
      <c r="Q13" s="25"/>
      <c r="R13" s="25"/>
      <c r="S13" s="27"/>
      <c r="T13" s="25"/>
      <c r="U13" s="25"/>
      <c r="V13" s="131"/>
      <c r="W13" s="30"/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2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2001</v>
      </c>
      <c r="C14" s="29" t="s">
        <v>55</v>
      </c>
      <c r="D14" s="26" t="s">
        <v>67</v>
      </c>
      <c r="E14" s="25">
        <v>26</v>
      </c>
      <c r="F14" s="25">
        <v>1</v>
      </c>
      <c r="G14" s="25">
        <v>56</v>
      </c>
      <c r="H14" s="27">
        <v>6</v>
      </c>
      <c r="I14" s="25">
        <v>92</v>
      </c>
      <c r="J14" s="28">
        <v>0.46938775510204084</v>
      </c>
      <c r="K14" s="30">
        <v>196</v>
      </c>
      <c r="L14" s="71" t="s">
        <v>51</v>
      </c>
      <c r="M14" s="18"/>
      <c r="N14" s="18" t="s">
        <v>98</v>
      </c>
      <c r="O14" s="18"/>
      <c r="P14" s="24"/>
      <c r="Q14" s="25"/>
      <c r="R14" s="25"/>
      <c r="S14" s="27"/>
      <c r="T14" s="25"/>
      <c r="U14" s="25"/>
      <c r="V14" s="131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32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>
        <v>2002</v>
      </c>
      <c r="C15" s="29" t="s">
        <v>50</v>
      </c>
      <c r="D15" s="26" t="s">
        <v>68</v>
      </c>
      <c r="E15" s="25">
        <v>22</v>
      </c>
      <c r="F15" s="25">
        <v>0</v>
      </c>
      <c r="G15" s="25">
        <v>57</v>
      </c>
      <c r="H15" s="27">
        <v>4</v>
      </c>
      <c r="I15" s="25">
        <v>91</v>
      </c>
      <c r="J15" s="28">
        <v>0.55487804878048785</v>
      </c>
      <c r="K15" s="30">
        <v>164</v>
      </c>
      <c r="L15" s="150" t="s">
        <v>64</v>
      </c>
      <c r="M15" s="18"/>
      <c r="N15" s="18" t="s">
        <v>52</v>
      </c>
      <c r="O15" s="18"/>
      <c r="P15" s="24"/>
      <c r="Q15" s="25">
        <v>2</v>
      </c>
      <c r="R15" s="25">
        <v>0</v>
      </c>
      <c r="S15" s="27">
        <v>9</v>
      </c>
      <c r="T15" s="25">
        <v>1</v>
      </c>
      <c r="U15" s="25">
        <v>10</v>
      </c>
      <c r="V15" s="131">
        <v>0.66700000000000004</v>
      </c>
      <c r="W15" s="30">
        <v>15</v>
      </c>
      <c r="X15" s="25"/>
      <c r="Y15" s="29"/>
      <c r="Z15" s="26"/>
      <c r="AA15" s="25"/>
      <c r="AB15" s="25"/>
      <c r="AC15" s="25"/>
      <c r="AD15" s="27"/>
      <c r="AE15" s="25"/>
      <c r="AF15" s="28"/>
      <c r="AG15" s="30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32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>
        <v>2003</v>
      </c>
      <c r="C16" s="29" t="s">
        <v>75</v>
      </c>
      <c r="D16" s="26" t="s">
        <v>76</v>
      </c>
      <c r="E16" s="25">
        <v>8</v>
      </c>
      <c r="F16" s="25">
        <v>1</v>
      </c>
      <c r="G16" s="25">
        <v>18</v>
      </c>
      <c r="H16" s="27">
        <v>2</v>
      </c>
      <c r="I16" s="25">
        <v>34</v>
      </c>
      <c r="J16" s="28">
        <v>0.55737704918032782</v>
      </c>
      <c r="K16" s="30">
        <v>61</v>
      </c>
      <c r="L16" s="71"/>
      <c r="M16" s="18"/>
      <c r="N16" s="18"/>
      <c r="O16" s="18"/>
      <c r="P16" s="24"/>
      <c r="Q16" s="25"/>
      <c r="R16" s="25"/>
      <c r="S16" s="27"/>
      <c r="T16" s="25"/>
      <c r="U16" s="25"/>
      <c r="V16" s="131"/>
      <c r="W16" s="30"/>
      <c r="X16" s="25"/>
      <c r="Y16" s="29"/>
      <c r="Z16" s="26"/>
      <c r="AA16" s="25"/>
      <c r="AB16" s="25"/>
      <c r="AC16" s="25"/>
      <c r="AD16" s="27"/>
      <c r="AE16" s="25"/>
      <c r="AF16" s="28"/>
      <c r="AG16" s="30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32"/>
      <c r="AS16" s="1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133" t="s">
        <v>94</v>
      </c>
      <c r="C17" s="121"/>
      <c r="D17" s="120"/>
      <c r="E17" s="119">
        <f>SUM(E4:E16)</f>
        <v>180</v>
      </c>
      <c r="F17" s="119">
        <f>SUM(F4:F16)</f>
        <v>11</v>
      </c>
      <c r="G17" s="119">
        <f>SUM(G4:G16)</f>
        <v>324</v>
      </c>
      <c r="H17" s="119">
        <f>SUM(H4:H16)</f>
        <v>55</v>
      </c>
      <c r="I17" s="119">
        <f>SUM(I4:I16)</f>
        <v>671</v>
      </c>
      <c r="J17" s="134"/>
      <c r="K17" s="95">
        <f>SUM(K4:K16)</f>
        <v>515</v>
      </c>
      <c r="L17" s="22"/>
      <c r="M17" s="20"/>
      <c r="N17" s="77"/>
      <c r="O17" s="78"/>
      <c r="P17" s="24"/>
      <c r="Q17" s="119">
        <f>SUM(Q4:Q16)</f>
        <v>2</v>
      </c>
      <c r="R17" s="119">
        <f>SUM(R4:R16)</f>
        <v>0</v>
      </c>
      <c r="S17" s="119">
        <f>SUM(S4:S16)</f>
        <v>9</v>
      </c>
      <c r="T17" s="119">
        <f>SUM(T4:T16)</f>
        <v>1</v>
      </c>
      <c r="U17" s="119">
        <f>SUM(U4:U16)</f>
        <v>10</v>
      </c>
      <c r="V17" s="134">
        <f>PRODUCT(U17/W17)</f>
        <v>0.66666666666666663</v>
      </c>
      <c r="W17" s="95">
        <f>SUM(W4:W16)</f>
        <v>15</v>
      </c>
      <c r="X17" s="16" t="s">
        <v>94</v>
      </c>
      <c r="Y17" s="17"/>
      <c r="Z17" s="15"/>
      <c r="AA17" s="119">
        <f>SUM(AA4:AA16)</f>
        <v>41</v>
      </c>
      <c r="AB17" s="119">
        <f>SUM(AB4:AB16)</f>
        <v>2</v>
      </c>
      <c r="AC17" s="119">
        <f>SUM(AC4:AC16)</f>
        <v>51</v>
      </c>
      <c r="AD17" s="119">
        <f>SUM(AD4:AD16)</f>
        <v>21</v>
      </c>
      <c r="AE17" s="119">
        <f>SUM(AE4:AE16)</f>
        <v>0</v>
      </c>
      <c r="AF17" s="134">
        <v>0</v>
      </c>
      <c r="AG17" s="95">
        <f>SUM(AG4:AG16)</f>
        <v>0</v>
      </c>
      <c r="AH17" s="22"/>
      <c r="AI17" s="20"/>
      <c r="AJ17" s="77"/>
      <c r="AK17" s="78"/>
      <c r="AL17" s="24"/>
      <c r="AM17" s="119">
        <f>SUM(AM4:AM16)</f>
        <v>0</v>
      </c>
      <c r="AN17" s="119">
        <f>SUM(AN4:AN16)</f>
        <v>0</v>
      </c>
      <c r="AO17" s="119">
        <f>SUM(AO4:AO16)</f>
        <v>0</v>
      </c>
      <c r="AP17" s="119">
        <f>SUM(AP4:AP16)</f>
        <v>0</v>
      </c>
      <c r="AQ17" s="119">
        <f>SUM(AQ4:AQ16)</f>
        <v>0</v>
      </c>
      <c r="AR17" s="134">
        <v>0</v>
      </c>
      <c r="AS17" s="130">
        <f>SUM(AS4:AS16)</f>
        <v>0</v>
      </c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6"/>
      <c r="K18" s="30"/>
      <c r="L18" s="24"/>
      <c r="M18" s="24"/>
      <c r="N18" s="24"/>
      <c r="O18" s="24"/>
      <c r="P18" s="35"/>
      <c r="Q18" s="35"/>
      <c r="R18" s="38"/>
      <c r="S18" s="35"/>
      <c r="T18" s="35"/>
      <c r="U18" s="24"/>
      <c r="V18" s="24"/>
      <c r="W18" s="30"/>
      <c r="X18" s="35"/>
      <c r="Y18" s="35"/>
      <c r="Z18" s="35"/>
      <c r="AA18" s="35"/>
      <c r="AB18" s="35"/>
      <c r="AC18" s="35"/>
      <c r="AD18" s="35"/>
      <c r="AE18" s="35"/>
      <c r="AF18" s="36"/>
      <c r="AG18" s="30"/>
      <c r="AH18" s="24"/>
      <c r="AI18" s="24"/>
      <c r="AJ18" s="24"/>
      <c r="AK18" s="24"/>
      <c r="AL18" s="35"/>
      <c r="AM18" s="35"/>
      <c r="AN18" s="38"/>
      <c r="AO18" s="35"/>
      <c r="AP18" s="35"/>
      <c r="AQ18" s="24"/>
      <c r="AR18" s="24"/>
      <c r="AS18" s="30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35" t="s">
        <v>95</v>
      </c>
      <c r="C19" s="136"/>
      <c r="D19" s="137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4"/>
      <c r="L19" s="18" t="s">
        <v>26</v>
      </c>
      <c r="M19" s="18" t="s">
        <v>27</v>
      </c>
      <c r="N19" s="18" t="s">
        <v>96</v>
      </c>
      <c r="O19" s="18" t="s">
        <v>97</v>
      </c>
      <c r="Q19" s="38"/>
      <c r="R19" s="38" t="s">
        <v>46</v>
      </c>
      <c r="S19" s="38"/>
      <c r="T19" s="35" t="s">
        <v>69</v>
      </c>
      <c r="U19" s="24"/>
      <c r="V19" s="30"/>
      <c r="W19" s="30"/>
      <c r="X19" s="138"/>
      <c r="Y19" s="138"/>
      <c r="Z19" s="138"/>
      <c r="AA19" s="138"/>
      <c r="AB19" s="138"/>
      <c r="AC19" s="38"/>
      <c r="AD19" s="38"/>
      <c r="AE19" s="38"/>
      <c r="AF19" s="35"/>
      <c r="AG19" s="35"/>
      <c r="AH19" s="35"/>
      <c r="AI19" s="35"/>
      <c r="AJ19" s="35"/>
      <c r="AK19" s="35"/>
      <c r="AM19" s="30"/>
      <c r="AN19" s="138"/>
      <c r="AO19" s="138"/>
      <c r="AP19" s="138"/>
      <c r="AQ19" s="138"/>
      <c r="AR19" s="138"/>
      <c r="AS19" s="138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41" t="s">
        <v>11</v>
      </c>
      <c r="C20" s="12"/>
      <c r="D20" s="43"/>
      <c r="E20" s="139">
        <v>130</v>
      </c>
      <c r="F20" s="139">
        <v>5</v>
      </c>
      <c r="G20" s="139">
        <v>118</v>
      </c>
      <c r="H20" s="139">
        <v>13</v>
      </c>
      <c r="I20" s="139">
        <v>233</v>
      </c>
      <c r="J20" s="140">
        <v>0.373</v>
      </c>
      <c r="K20" s="35">
        <f>PRODUCT(I20/J20)</f>
        <v>624.66487935656835</v>
      </c>
      <c r="L20" s="141">
        <f>PRODUCT((F20+G20)/E20)</f>
        <v>0.94615384615384612</v>
      </c>
      <c r="M20" s="141">
        <f>PRODUCT(H20/E20)</f>
        <v>0.1</v>
      </c>
      <c r="N20" s="141">
        <f>PRODUCT((F20+G20+H20)/E20)</f>
        <v>1.0461538461538462</v>
      </c>
      <c r="O20" s="141">
        <f>PRODUCT(I20/E20)</f>
        <v>1.7923076923076924</v>
      </c>
      <c r="Q20" s="38"/>
      <c r="R20" s="38"/>
      <c r="S20" s="38"/>
      <c r="T20" s="35" t="s">
        <v>71</v>
      </c>
      <c r="U20" s="35"/>
      <c r="V20" s="35"/>
      <c r="W20" s="35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8"/>
      <c r="AO20" s="38"/>
      <c r="AP20" s="38"/>
      <c r="AQ20" s="38"/>
      <c r="AR20" s="38"/>
      <c r="AS20" s="38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42" t="s">
        <v>74</v>
      </c>
      <c r="C21" s="143"/>
      <c r="D21" s="144"/>
      <c r="E21" s="139">
        <f>PRODUCT(E17+Q17)</f>
        <v>182</v>
      </c>
      <c r="F21" s="139">
        <f>PRODUCT(F17+R17)</f>
        <v>11</v>
      </c>
      <c r="G21" s="139">
        <f>PRODUCT(G17+S17)</f>
        <v>333</v>
      </c>
      <c r="H21" s="139">
        <f>PRODUCT(H17+T17)</f>
        <v>56</v>
      </c>
      <c r="I21" s="139">
        <f>PRODUCT(I17+U17)</f>
        <v>681</v>
      </c>
      <c r="J21" s="140"/>
      <c r="K21" s="35">
        <f>PRODUCT(K17+W17)</f>
        <v>530</v>
      </c>
      <c r="L21" s="141">
        <f>PRODUCT((F21+G21)/E21)</f>
        <v>1.8901098901098901</v>
      </c>
      <c r="M21" s="141">
        <f>PRODUCT(H21/E21)</f>
        <v>0.30769230769230771</v>
      </c>
      <c r="N21" s="141">
        <f>PRODUCT((F21+G21+H21)/E21)</f>
        <v>2.197802197802198</v>
      </c>
      <c r="O21" s="141">
        <f>PRODUCT(I21/E21)</f>
        <v>3.7417582417582418</v>
      </c>
      <c r="Q21" s="38"/>
      <c r="R21" s="38"/>
      <c r="S21" s="38"/>
      <c r="T21" s="35" t="s">
        <v>70</v>
      </c>
      <c r="U21" s="35"/>
      <c r="V21" s="35"/>
      <c r="W21" s="35"/>
      <c r="X21" s="35"/>
      <c r="Y21" s="35"/>
      <c r="Z21" s="35"/>
      <c r="AA21" s="35"/>
      <c r="AB21" s="35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10" t="s">
        <v>92</v>
      </c>
      <c r="C22" s="145"/>
      <c r="D22" s="146"/>
      <c r="E22" s="139">
        <f>PRODUCT(AA17+AM17)</f>
        <v>41</v>
      </c>
      <c r="F22" s="139">
        <f>PRODUCT(AB17+AN17)</f>
        <v>2</v>
      </c>
      <c r="G22" s="139">
        <f>PRODUCT(AC17+AO17)</f>
        <v>51</v>
      </c>
      <c r="H22" s="139">
        <f>PRODUCT(AD17+AP17)</f>
        <v>21</v>
      </c>
      <c r="I22" s="139">
        <f>PRODUCT(AE17+AQ17)</f>
        <v>0</v>
      </c>
      <c r="J22" s="140">
        <v>0</v>
      </c>
      <c r="K22" s="24">
        <f>PRODUCT(AG17+AS17)</f>
        <v>0</v>
      </c>
      <c r="L22" s="141">
        <v>0</v>
      </c>
      <c r="M22" s="141">
        <v>0</v>
      </c>
      <c r="N22" s="141">
        <v>0</v>
      </c>
      <c r="O22" s="141">
        <v>0</v>
      </c>
      <c r="Q22" s="38"/>
      <c r="R22" s="38"/>
      <c r="S22" s="35"/>
      <c r="T22" s="151" t="s">
        <v>100</v>
      </c>
      <c r="U22" s="24"/>
      <c r="V22" s="24"/>
      <c r="W22" s="35"/>
      <c r="X22" s="35"/>
      <c r="Y22" s="35"/>
      <c r="Z22" s="35"/>
      <c r="AA22" s="35"/>
      <c r="AB22" s="35"/>
      <c r="AC22" s="38"/>
      <c r="AD22" s="38"/>
      <c r="AE22" s="38"/>
      <c r="AF22" s="38"/>
      <c r="AG22" s="38"/>
      <c r="AH22" s="38"/>
      <c r="AI22" s="38"/>
      <c r="AJ22" s="38"/>
      <c r="AK22" s="35"/>
      <c r="AL22" s="24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147" t="s">
        <v>94</v>
      </c>
      <c r="C23" s="148"/>
      <c r="D23" s="149"/>
      <c r="E23" s="139">
        <f>SUM(E20:E22)</f>
        <v>353</v>
      </c>
      <c r="F23" s="139">
        <f t="shared" ref="F23:I23" si="0">SUM(F20:F22)</f>
        <v>18</v>
      </c>
      <c r="G23" s="139">
        <f t="shared" si="0"/>
        <v>502</v>
      </c>
      <c r="H23" s="139">
        <f t="shared" si="0"/>
        <v>90</v>
      </c>
      <c r="I23" s="139">
        <f t="shared" si="0"/>
        <v>914</v>
      </c>
      <c r="J23" s="140"/>
      <c r="K23" s="35">
        <f>SUM(K20:K22)</f>
        <v>1154.6648793565682</v>
      </c>
      <c r="L23" s="141">
        <f>PRODUCT((F23+G23)/E23)</f>
        <v>1.4730878186968839</v>
      </c>
      <c r="M23" s="141">
        <f>PRODUCT(H23/E23)</f>
        <v>0.25495750708215298</v>
      </c>
      <c r="N23" s="141">
        <f>PRODUCT((F23+G23+H23)/E23)</f>
        <v>1.7280453257790369</v>
      </c>
      <c r="O23" s="141">
        <f>PRODUCT(I23/312)</f>
        <v>2.9294871794871793</v>
      </c>
      <c r="Q23" s="24"/>
      <c r="R23" s="24"/>
      <c r="S23" s="24"/>
      <c r="T23" s="35" t="s">
        <v>72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24"/>
      <c r="F24" s="24"/>
      <c r="G24" s="24"/>
      <c r="H24" s="24"/>
      <c r="I24" s="24"/>
      <c r="J24" s="35"/>
      <c r="K24" s="35"/>
      <c r="L24" s="24"/>
      <c r="M24" s="24"/>
      <c r="N24" s="24"/>
      <c r="O24" s="24"/>
      <c r="P24" s="35"/>
      <c r="Q24" s="35"/>
      <c r="R24" s="35"/>
      <c r="S24" s="35"/>
      <c r="T24" s="35" t="s">
        <v>73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151" t="s">
        <v>99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151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151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8"/>
      <c r="AH181" s="38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8"/>
      <c r="AH182" s="38"/>
      <c r="AI182" s="38"/>
      <c r="AJ182" s="38"/>
      <c r="AK182" s="3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8"/>
      <c r="AH183" s="38"/>
      <c r="AI183" s="38"/>
      <c r="AJ183" s="38"/>
      <c r="AK183" s="3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8"/>
      <c r="AH186" s="38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8"/>
      <c r="AH187" s="38"/>
      <c r="AI187" s="38"/>
      <c r="AJ187" s="38"/>
      <c r="AK187" s="3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8"/>
      <c r="AH188" s="38"/>
      <c r="AI188" s="38"/>
      <c r="AJ188" s="38"/>
      <c r="AK188" s="24"/>
      <c r="AL188" s="24"/>
    </row>
    <row r="189" spans="1:57" x14ac:dyDescent="0.25">
      <c r="R189" s="30"/>
      <c r="S189" s="30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8"/>
      <c r="AH189" s="38"/>
      <c r="AI189" s="38"/>
      <c r="AJ189" s="38"/>
    </row>
    <row r="190" spans="1:57" x14ac:dyDescent="0.25">
      <c r="R190" s="30"/>
      <c r="S190" s="30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8"/>
      <c r="AH190" s="38"/>
      <c r="AI190" s="38"/>
      <c r="AJ190" s="38"/>
    </row>
    <row r="191" spans="1:57" x14ac:dyDescent="0.25">
      <c r="R191" s="30"/>
      <c r="S191" s="30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8"/>
      <c r="AH191" s="38"/>
      <c r="AI191" s="38"/>
      <c r="AJ191" s="38"/>
    </row>
    <row r="192" spans="1:57" x14ac:dyDescent="0.25">
      <c r="L192"/>
      <c r="M192"/>
      <c r="N192"/>
      <c r="O192"/>
      <c r="P192"/>
      <c r="R192" s="30"/>
      <c r="S192" s="30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  <row r="221" spans="12:38" ht="15" customHeight="1" x14ac:dyDescent="0.25">
      <c r="L221"/>
      <c r="M221"/>
      <c r="N221"/>
      <c r="O221"/>
      <c r="P221"/>
    </row>
    <row r="222" spans="12:38" ht="15" customHeight="1" x14ac:dyDescent="0.25">
      <c r="L222"/>
      <c r="M222"/>
      <c r="N222"/>
      <c r="O222"/>
      <c r="P222"/>
    </row>
    <row r="223" spans="12:38" ht="15" customHeight="1" x14ac:dyDescent="0.25">
      <c r="L223"/>
      <c r="M223"/>
      <c r="N223"/>
      <c r="O223"/>
      <c r="P223"/>
    </row>
    <row r="224" spans="12:38" ht="15" customHeight="1" x14ac:dyDescent="0.25">
      <c r="L224"/>
      <c r="M224"/>
      <c r="N224"/>
      <c r="O224"/>
      <c r="P224"/>
    </row>
    <row r="225" spans="12:16" ht="15" customHeight="1" x14ac:dyDescent="0.25">
      <c r="L225"/>
      <c r="M225"/>
      <c r="N225"/>
      <c r="O225"/>
      <c r="P225"/>
    </row>
    <row r="226" spans="12:16" ht="15" customHeight="1" x14ac:dyDescent="0.25">
      <c r="L226"/>
      <c r="M226"/>
      <c r="N226"/>
      <c r="O226"/>
      <c r="P226"/>
    </row>
    <row r="227" spans="12:16" ht="15" customHeight="1" x14ac:dyDescent="0.25">
      <c r="L227"/>
      <c r="M227"/>
      <c r="N227"/>
      <c r="O227"/>
      <c r="P227"/>
    </row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  <row r="238" spans="12:16" ht="15" customHeight="1" x14ac:dyDescent="0.25">
      <c r="L238"/>
      <c r="M238"/>
      <c r="N238"/>
      <c r="O238"/>
      <c r="P238"/>
    </row>
    <row r="239" spans="12:16" ht="15" customHeight="1" x14ac:dyDescent="0.25">
      <c r="L239"/>
      <c r="M239"/>
      <c r="N239"/>
      <c r="O239"/>
      <c r="P239"/>
    </row>
    <row r="240" spans="12:16" ht="15" customHeight="1" x14ac:dyDescent="0.25">
      <c r="L240"/>
      <c r="M240"/>
      <c r="N240"/>
      <c r="O240"/>
      <c r="P240"/>
    </row>
    <row r="241" spans="12:16" ht="15" customHeight="1" x14ac:dyDescent="0.25">
      <c r="L241"/>
      <c r="M241"/>
      <c r="N241"/>
      <c r="O241"/>
      <c r="P241"/>
    </row>
    <row r="242" spans="12:16" ht="15" customHeight="1" x14ac:dyDescent="0.25">
      <c r="L242"/>
      <c r="M242"/>
      <c r="N242"/>
      <c r="O242"/>
      <c r="P242"/>
    </row>
    <row r="243" spans="12:16" ht="15" customHeight="1" x14ac:dyDescent="0.25">
      <c r="L243"/>
      <c r="M243"/>
      <c r="N243"/>
      <c r="O243"/>
      <c r="P243"/>
    </row>
  </sheetData>
  <sortState ref="B13:Y16">
    <sortCondition ref="B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2018-12-12T19:39:14Z</dcterms:modified>
</cp:coreProperties>
</file>