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5" i="2" l="1"/>
  <c r="O19" i="2"/>
  <c r="N19" i="2"/>
  <c r="M19" i="2"/>
  <c r="L19" i="2"/>
  <c r="O18" i="2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K19" i="2" l="1"/>
  <c r="K21" i="2" s="1"/>
  <c r="F20" i="2"/>
  <c r="N20" i="2" s="1"/>
  <c r="H20" i="2"/>
  <c r="H21" i="2" s="1"/>
  <c r="M21" i="2" s="1"/>
  <c r="I21" i="2"/>
  <c r="O20" i="2"/>
  <c r="J20" i="2"/>
  <c r="L20" i="2"/>
  <c r="M20" i="2"/>
  <c r="AF15" i="2"/>
  <c r="O26" i="1"/>
  <c r="O29" i="1" s="1"/>
  <c r="O27" i="1"/>
  <c r="O28" i="1"/>
  <c r="J19" i="2" l="1"/>
  <c r="F21" i="2"/>
  <c r="O21" i="2"/>
  <c r="J21" i="2"/>
  <c r="AA21" i="1"/>
  <c r="Z21" i="1"/>
  <c r="Y21" i="1"/>
  <c r="X21" i="1"/>
  <c r="W21" i="1"/>
  <c r="V21" i="1"/>
  <c r="U21" i="1"/>
  <c r="L21" i="2" l="1"/>
  <c r="N21" i="2"/>
</calcChain>
</file>

<file path=xl/sharedStrings.xml><?xml version="1.0" encoding="utf-8"?>
<sst xmlns="http://schemas.openxmlformats.org/spreadsheetml/2006/main" count="246" uniqueCount="97">
  <si>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</si>
  <si>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</si>
  <si>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</si>
  <si>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</si>
  <si>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</si>
  <si>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</si>
  <si>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</si>
  <si>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</si>
  <si>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</si>
  <si>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</si>
  <si>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</si>
  <si>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</si>
  <si>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</si>
  <si>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</si>
  <si>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</si>
  <si>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</si>
  <si>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</si>
  <si>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</si>
  <si>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</si>
  <si>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</si>
  <si>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</si>
  <si>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</si>
  <si>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</si>
  <si>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</si>
  <si>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</si>
  <si>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</si>
  <si>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</si>
  <si>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</si>
  <si>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</si>
  <si>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</si>
  <si>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</si>
  <si>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</si>
  <si>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</si>
  <si>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</si>
  <si>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</si>
  <si>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</si>
  <si>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5.</t>
  </si>
  <si>
    <t>3.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</si>
  <si>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</si>
  <si>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</si>
  <si>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</si>
  <si>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</si>
  <si>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</si>
  <si>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</si>
  <si>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</si>
  <si>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</si>
  <si>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11.</t>
  </si>
  <si>
    <t>6.</t>
  </si>
  <si>
    <t>Juha-Matti Jaatinen</t>
  </si>
  <si>
    <t>6.2.1984   Rovaniemi</t>
  </si>
  <si>
    <t>YKV</t>
  </si>
  <si>
    <t>YKV = Ylistaron Kilpa-Veljet  (1945)</t>
  </si>
  <si>
    <t>7.</t>
  </si>
  <si>
    <t>ViVe  2</t>
  </si>
  <si>
    <t>ViVe = Vimpelin Veto  (1934)</t>
  </si>
  <si>
    <t xml:space="preserve">  28 v   3 kk   3 pv</t>
  </si>
  <si>
    <t>6.  ottelu</t>
  </si>
  <si>
    <t>01.06. 2012  AA - KPL  1-2  (3-2, 1-2, 0-0, 3-4)</t>
  </si>
  <si>
    <t xml:space="preserve">  28 v   3 kk 26 pv</t>
  </si>
  <si>
    <t>15.  ottelu</t>
  </si>
  <si>
    <t>01.07. 2012  NJ - AA  2-1  (1-2, 3-1, 1-0)</t>
  </si>
  <si>
    <t xml:space="preserve">  28 v   4 kk 25 pv</t>
  </si>
  <si>
    <t>12.</t>
  </si>
  <si>
    <t>YKKÖSPESIS</t>
  </si>
  <si>
    <t xml:space="preserve">ViVe   </t>
  </si>
  <si>
    <t xml:space="preserve">YK </t>
  </si>
  <si>
    <t>YK = Ylivieskan Kuula  (1909)</t>
  </si>
  <si>
    <t>10.</t>
  </si>
  <si>
    <t>14.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</si>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</sst>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72" customWidth="1"/>
    <col min="3" max="3" width="6.140625" style="73" customWidth="1"/>
    <col min="4" max="4" width="8.710937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89" customWidth="1"/>
    <col min="45" max="16384" width="9.140625" style="89"/>
  </cols>
  <sheetData>
    <row r="1" spans="1:44" ht="17.25" customHeight="1" x14ac:dyDescent="0.25">
      <c r="A1" s="88"/>
      <c r="B1" s="1" t="s">
        <v>48</v>
      </c>
      <c r="C1" s="2"/>
      <c r="D1" s="3"/>
      <c r="E1" s="5" t="s">
        <v>49</v>
      </c>
      <c r="F1" s="4"/>
      <c r="G1" s="4"/>
      <c r="H1" s="4"/>
      <c r="I1" s="2"/>
      <c r="J1" s="2"/>
      <c r="K1" s="2"/>
      <c r="L1" s="4"/>
      <c r="M1" s="2"/>
      <c r="N1" s="2"/>
      <c r="O1" s="2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40"/>
    </row>
    <row r="2" spans="1:44" s="92" customFormat="1" ht="15" customHeight="1" x14ac:dyDescent="0.25">
      <c r="A2" s="9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86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87</v>
      </c>
      <c r="AC2" s="19"/>
      <c r="AD2" s="13"/>
      <c r="AE2" s="20"/>
      <c r="AF2" s="18"/>
      <c r="AG2" s="21" t="s">
        <v>69</v>
      </c>
      <c r="AH2" s="13"/>
      <c r="AI2" s="13"/>
      <c r="AJ2" s="14"/>
      <c r="AK2" s="18"/>
      <c r="AL2" s="21" t="s">
        <v>70</v>
      </c>
      <c r="AM2" s="19"/>
      <c r="AN2" s="13"/>
      <c r="AO2" s="91" t="s">
        <v>71</v>
      </c>
      <c r="AP2" s="13"/>
      <c r="AQ2" s="14"/>
      <c r="AR2" s="40"/>
    </row>
    <row r="3" spans="1:44" s="92" customFormat="1" ht="15" customHeight="1" x14ac:dyDescent="0.25">
      <c r="A3" s="9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72</v>
      </c>
      <c r="AE3" s="17" t="s">
        <v>17</v>
      </c>
      <c r="AF3" s="22"/>
      <c r="AG3" s="17" t="s">
        <v>73</v>
      </c>
      <c r="AH3" s="17" t="s">
        <v>74</v>
      </c>
      <c r="AI3" s="14" t="s">
        <v>75</v>
      </c>
      <c r="AJ3" s="17" t="s">
        <v>76</v>
      </c>
      <c r="AK3" s="22"/>
      <c r="AL3" s="17" t="s">
        <v>23</v>
      </c>
      <c r="AM3" s="17" t="s">
        <v>24</v>
      </c>
      <c r="AN3" s="14" t="s">
        <v>77</v>
      </c>
      <c r="AO3" s="14" t="s">
        <v>31</v>
      </c>
      <c r="AP3" s="16" t="s">
        <v>32</v>
      </c>
      <c r="AQ3" s="17" t="s">
        <v>33</v>
      </c>
      <c r="AR3" s="40"/>
    </row>
    <row r="4" spans="1:44" s="92" customFormat="1" ht="15" customHeight="1" x14ac:dyDescent="0.25">
      <c r="A4" s="90"/>
      <c r="B4" s="23">
        <v>2003</v>
      </c>
      <c r="C4" s="23" t="s">
        <v>36</v>
      </c>
      <c r="D4" s="24" t="s">
        <v>38</v>
      </c>
      <c r="E4" s="23"/>
      <c r="F4" s="25" t="s">
        <v>34</v>
      </c>
      <c r="G4" s="74"/>
      <c r="H4" s="26"/>
      <c r="I4" s="23"/>
      <c r="J4" s="23"/>
      <c r="K4" s="23"/>
      <c r="L4" s="23"/>
      <c r="M4" s="23"/>
      <c r="N4" s="33"/>
      <c r="O4" s="22"/>
      <c r="P4" s="17"/>
      <c r="Q4" s="17"/>
      <c r="R4" s="17"/>
      <c r="S4" s="17"/>
      <c r="T4" s="22"/>
      <c r="U4" s="28"/>
      <c r="V4" s="28"/>
      <c r="W4" s="28"/>
      <c r="X4" s="28"/>
      <c r="Y4" s="28"/>
      <c r="Z4" s="32"/>
      <c r="AA4" s="22">
        <v>0</v>
      </c>
      <c r="AB4" s="17"/>
      <c r="AC4" s="17"/>
      <c r="AD4" s="17"/>
      <c r="AE4" s="17"/>
      <c r="AF4" s="22"/>
      <c r="AG4" s="93"/>
      <c r="AH4" s="93"/>
      <c r="AI4" s="93"/>
      <c r="AJ4" s="93"/>
      <c r="AK4" s="22"/>
      <c r="AL4" s="28"/>
      <c r="AM4" s="28"/>
      <c r="AN4" s="28"/>
      <c r="AO4" s="29"/>
      <c r="AP4" s="30"/>
      <c r="AQ4" s="28"/>
      <c r="AR4" s="40"/>
    </row>
    <row r="5" spans="1:44" s="92" customFormat="1" ht="15" customHeight="1" x14ac:dyDescent="0.25">
      <c r="A5" s="90"/>
      <c r="B5" s="75">
        <v>2004</v>
      </c>
      <c r="C5" s="75" t="s">
        <v>52</v>
      </c>
      <c r="D5" s="76" t="s">
        <v>53</v>
      </c>
      <c r="E5" s="75"/>
      <c r="F5" s="77" t="s">
        <v>44</v>
      </c>
      <c r="G5" s="78"/>
      <c r="H5" s="79"/>
      <c r="I5" s="75"/>
      <c r="J5" s="75"/>
      <c r="K5" s="75"/>
      <c r="L5" s="75"/>
      <c r="M5" s="75"/>
      <c r="N5" s="80"/>
      <c r="O5" s="22"/>
      <c r="P5" s="17"/>
      <c r="Q5" s="17"/>
      <c r="R5" s="17"/>
      <c r="S5" s="17"/>
      <c r="T5" s="22"/>
      <c r="U5" s="28"/>
      <c r="V5" s="28"/>
      <c r="W5" s="28"/>
      <c r="X5" s="28"/>
      <c r="Y5" s="28"/>
      <c r="Z5" s="32"/>
      <c r="AA5" s="22">
        <v>0</v>
      </c>
      <c r="AB5" s="17"/>
      <c r="AC5" s="17"/>
      <c r="AD5" s="17"/>
      <c r="AE5" s="17"/>
      <c r="AF5" s="22"/>
      <c r="AG5" s="93"/>
      <c r="AH5" s="93"/>
      <c r="AI5" s="93"/>
      <c r="AJ5" s="93"/>
      <c r="AK5" s="22"/>
      <c r="AL5" s="28"/>
      <c r="AM5" s="28"/>
      <c r="AN5" s="28"/>
      <c r="AO5" s="29"/>
      <c r="AP5" s="30"/>
      <c r="AQ5" s="28"/>
      <c r="AR5" s="40"/>
    </row>
    <row r="6" spans="1:44" s="92" customFormat="1" ht="15" customHeight="1" x14ac:dyDescent="0.25">
      <c r="A6" s="90"/>
      <c r="B6" s="23">
        <v>2004</v>
      </c>
      <c r="C6" s="23" t="s">
        <v>35</v>
      </c>
      <c r="D6" s="24" t="s">
        <v>38</v>
      </c>
      <c r="E6" s="23"/>
      <c r="F6" s="25" t="s">
        <v>34</v>
      </c>
      <c r="G6" s="74"/>
      <c r="H6" s="26"/>
      <c r="I6" s="23"/>
      <c r="J6" s="23"/>
      <c r="K6" s="23"/>
      <c r="L6" s="23"/>
      <c r="M6" s="23"/>
      <c r="N6" s="33"/>
      <c r="O6" s="22"/>
      <c r="P6" s="17"/>
      <c r="Q6" s="17"/>
      <c r="R6" s="17"/>
      <c r="S6" s="17"/>
      <c r="T6" s="22"/>
      <c r="U6" s="28"/>
      <c r="V6" s="28"/>
      <c r="W6" s="28"/>
      <c r="X6" s="28"/>
      <c r="Y6" s="28"/>
      <c r="Z6" s="32"/>
      <c r="AA6" s="22"/>
      <c r="AB6" s="17"/>
      <c r="AC6" s="17"/>
      <c r="AD6" s="17"/>
      <c r="AE6" s="17"/>
      <c r="AF6" s="22"/>
      <c r="AG6" s="93"/>
      <c r="AH6" s="93"/>
      <c r="AI6" s="93"/>
      <c r="AJ6" s="93"/>
      <c r="AK6" s="22"/>
      <c r="AL6" s="28"/>
      <c r="AM6" s="28"/>
      <c r="AN6" s="28"/>
      <c r="AO6" s="29"/>
      <c r="AP6" s="30"/>
      <c r="AQ6" s="28"/>
      <c r="AR6" s="40"/>
    </row>
    <row r="7" spans="1:44" s="92" customFormat="1" ht="15" customHeight="1" x14ac:dyDescent="0.25">
      <c r="A7" s="90"/>
      <c r="B7" s="75">
        <v>2005</v>
      </c>
      <c r="C7" s="75" t="s">
        <v>39</v>
      </c>
      <c r="D7" s="76" t="s">
        <v>43</v>
      </c>
      <c r="E7" s="75"/>
      <c r="F7" s="77" t="s">
        <v>44</v>
      </c>
      <c r="G7" s="78"/>
      <c r="H7" s="79"/>
      <c r="I7" s="75"/>
      <c r="J7" s="75"/>
      <c r="K7" s="75"/>
      <c r="L7" s="75"/>
      <c r="M7" s="75"/>
      <c r="N7" s="80"/>
      <c r="O7" s="22"/>
      <c r="P7" s="17"/>
      <c r="Q7" s="17"/>
      <c r="R7" s="17"/>
      <c r="S7" s="17"/>
      <c r="T7" s="22"/>
      <c r="U7" s="28"/>
      <c r="V7" s="28"/>
      <c r="W7" s="28"/>
      <c r="X7" s="28"/>
      <c r="Y7" s="28"/>
      <c r="Z7" s="32"/>
      <c r="AA7" s="22">
        <v>0</v>
      </c>
      <c r="AB7" s="17"/>
      <c r="AC7" s="17"/>
      <c r="AD7" s="17"/>
      <c r="AE7" s="17"/>
      <c r="AF7" s="22"/>
      <c r="AG7" s="93"/>
      <c r="AH7" s="93"/>
      <c r="AI7" s="93"/>
      <c r="AJ7" s="93"/>
      <c r="AK7" s="22"/>
      <c r="AL7" s="28"/>
      <c r="AM7" s="28"/>
      <c r="AN7" s="28"/>
      <c r="AO7" s="29"/>
      <c r="AP7" s="30"/>
      <c r="AQ7" s="28"/>
      <c r="AR7" s="40"/>
    </row>
    <row r="8" spans="1:44" s="92" customFormat="1" ht="15" customHeight="1" x14ac:dyDescent="0.25">
      <c r="A8" s="90"/>
      <c r="B8" s="23">
        <v>2005</v>
      </c>
      <c r="C8" s="23" t="s">
        <v>37</v>
      </c>
      <c r="D8" s="24" t="s">
        <v>38</v>
      </c>
      <c r="E8" s="23"/>
      <c r="F8" s="25" t="s">
        <v>34</v>
      </c>
      <c r="G8" s="74"/>
      <c r="H8" s="26"/>
      <c r="I8" s="23"/>
      <c r="J8" s="23"/>
      <c r="K8" s="23"/>
      <c r="L8" s="23"/>
      <c r="M8" s="23"/>
      <c r="N8" s="33"/>
      <c r="O8" s="22"/>
      <c r="P8" s="17"/>
      <c r="Q8" s="17"/>
      <c r="R8" s="17"/>
      <c r="S8" s="17"/>
      <c r="T8" s="22"/>
      <c r="U8" s="28"/>
      <c r="V8" s="28"/>
      <c r="W8" s="28"/>
      <c r="X8" s="28"/>
      <c r="Y8" s="28"/>
      <c r="Z8" s="32"/>
      <c r="AA8" s="22">
        <v>0</v>
      </c>
      <c r="AB8" s="17"/>
      <c r="AC8" s="17"/>
      <c r="AD8" s="17"/>
      <c r="AE8" s="17"/>
      <c r="AF8" s="22"/>
      <c r="AG8" s="93"/>
      <c r="AH8" s="93"/>
      <c r="AI8" s="93"/>
      <c r="AJ8" s="93"/>
      <c r="AK8" s="22"/>
      <c r="AL8" s="28"/>
      <c r="AM8" s="28"/>
      <c r="AN8" s="28"/>
      <c r="AO8" s="29"/>
      <c r="AP8" s="30"/>
      <c r="AQ8" s="28"/>
      <c r="AR8" s="40"/>
    </row>
    <row r="9" spans="1:44" s="92" customFormat="1" ht="15" customHeight="1" x14ac:dyDescent="0.25">
      <c r="A9" s="90"/>
      <c r="B9" s="23">
        <v>2006</v>
      </c>
      <c r="C9" s="23" t="s">
        <v>47</v>
      </c>
      <c r="D9" s="24" t="s">
        <v>38</v>
      </c>
      <c r="E9" s="23"/>
      <c r="F9" s="25" t="s">
        <v>34</v>
      </c>
      <c r="G9" s="74"/>
      <c r="H9" s="26"/>
      <c r="I9" s="23"/>
      <c r="J9" s="23"/>
      <c r="K9" s="23"/>
      <c r="L9" s="23"/>
      <c r="M9" s="23"/>
      <c r="N9" s="33"/>
      <c r="O9" s="22"/>
      <c r="P9" s="17"/>
      <c r="Q9" s="17"/>
      <c r="R9" s="17"/>
      <c r="S9" s="17"/>
      <c r="T9" s="22"/>
      <c r="U9" s="28"/>
      <c r="V9" s="28"/>
      <c r="W9" s="28"/>
      <c r="X9" s="28"/>
      <c r="Y9" s="28"/>
      <c r="Z9" s="32"/>
      <c r="AA9" s="22">
        <v>66</v>
      </c>
      <c r="AB9" s="17"/>
      <c r="AC9" s="17"/>
      <c r="AD9" s="17"/>
      <c r="AE9" s="17"/>
      <c r="AF9" s="22"/>
      <c r="AG9" s="93"/>
      <c r="AH9" s="93"/>
      <c r="AI9" s="93"/>
      <c r="AJ9" s="93"/>
      <c r="AK9" s="22"/>
      <c r="AL9" s="28"/>
      <c r="AM9" s="28"/>
      <c r="AN9" s="28"/>
      <c r="AO9" s="29"/>
      <c r="AP9" s="30"/>
      <c r="AQ9" s="28"/>
      <c r="AR9" s="40"/>
    </row>
    <row r="10" spans="1:44" s="92" customFormat="1" ht="15" customHeight="1" x14ac:dyDescent="0.25">
      <c r="A10" s="90"/>
      <c r="B10" s="23">
        <v>2007</v>
      </c>
      <c r="C10" s="23" t="s">
        <v>46</v>
      </c>
      <c r="D10" s="24" t="s">
        <v>38</v>
      </c>
      <c r="E10" s="23"/>
      <c r="F10" s="25" t="s">
        <v>34</v>
      </c>
      <c r="G10" s="74"/>
      <c r="H10" s="26"/>
      <c r="I10" s="23"/>
      <c r="J10" s="23"/>
      <c r="K10" s="23"/>
      <c r="L10" s="23"/>
      <c r="M10" s="23"/>
      <c r="N10" s="33"/>
      <c r="O10" s="22"/>
      <c r="P10" s="17"/>
      <c r="Q10" s="17"/>
      <c r="R10" s="17"/>
      <c r="S10" s="17"/>
      <c r="T10" s="22"/>
      <c r="U10" s="28"/>
      <c r="V10" s="28"/>
      <c r="W10" s="28"/>
      <c r="X10" s="28"/>
      <c r="Y10" s="28"/>
      <c r="Z10" s="32"/>
      <c r="AA10" s="22"/>
      <c r="AB10" s="17"/>
      <c r="AC10" s="17"/>
      <c r="AD10" s="17"/>
      <c r="AE10" s="17"/>
      <c r="AF10" s="22"/>
      <c r="AG10" s="93"/>
      <c r="AH10" s="93"/>
      <c r="AI10" s="93"/>
      <c r="AJ10" s="93"/>
      <c r="AK10" s="22"/>
      <c r="AL10" s="28"/>
      <c r="AM10" s="28"/>
      <c r="AN10" s="28"/>
      <c r="AO10" s="29"/>
      <c r="AP10" s="30"/>
      <c r="AQ10" s="28"/>
      <c r="AR10" s="40"/>
    </row>
    <row r="11" spans="1:44" s="92" customFormat="1" ht="15" customHeight="1" x14ac:dyDescent="0.25">
      <c r="A11" s="90"/>
      <c r="B11" s="23">
        <v>2008</v>
      </c>
      <c r="C11" s="23" t="s">
        <v>36</v>
      </c>
      <c r="D11" s="24" t="s">
        <v>50</v>
      </c>
      <c r="E11" s="23"/>
      <c r="F11" s="25" t="s">
        <v>34</v>
      </c>
      <c r="G11" s="74"/>
      <c r="H11" s="26"/>
      <c r="I11" s="23"/>
      <c r="J11" s="23"/>
      <c r="K11" s="23"/>
      <c r="L11" s="23"/>
      <c r="M11" s="23"/>
      <c r="N11" s="33"/>
      <c r="O11" s="22"/>
      <c r="P11" s="17"/>
      <c r="Q11" s="17"/>
      <c r="R11" s="17"/>
      <c r="S11" s="17"/>
      <c r="T11" s="22"/>
      <c r="U11" s="28"/>
      <c r="V11" s="28"/>
      <c r="W11" s="28"/>
      <c r="X11" s="28"/>
      <c r="Y11" s="28"/>
      <c r="Z11" s="32"/>
      <c r="AA11" s="22"/>
      <c r="AB11" s="17"/>
      <c r="AC11" s="17"/>
      <c r="AD11" s="17"/>
      <c r="AE11" s="17"/>
      <c r="AF11" s="22"/>
      <c r="AG11" s="93"/>
      <c r="AH11" s="93"/>
      <c r="AI11" s="93"/>
      <c r="AJ11" s="93"/>
      <c r="AK11" s="22"/>
      <c r="AL11" s="28"/>
      <c r="AM11" s="28"/>
      <c r="AN11" s="28"/>
      <c r="AO11" s="29"/>
      <c r="AP11" s="30"/>
      <c r="AQ11" s="28"/>
      <c r="AR11" s="40"/>
    </row>
    <row r="12" spans="1:44" s="92" customFormat="1" ht="15" customHeight="1" x14ac:dyDescent="0.25">
      <c r="A12" s="90"/>
      <c r="B12" s="23">
        <v>2009</v>
      </c>
      <c r="C12" s="23" t="s">
        <v>39</v>
      </c>
      <c r="D12" s="24" t="s">
        <v>38</v>
      </c>
      <c r="E12" s="23"/>
      <c r="F12" s="25" t="s">
        <v>34</v>
      </c>
      <c r="G12" s="74"/>
      <c r="H12" s="26"/>
      <c r="I12" s="23"/>
      <c r="J12" s="23"/>
      <c r="K12" s="23"/>
      <c r="L12" s="23"/>
      <c r="M12" s="23"/>
      <c r="N12" s="33"/>
      <c r="O12" s="22"/>
      <c r="P12" s="17"/>
      <c r="Q12" s="17"/>
      <c r="R12" s="17"/>
      <c r="S12" s="17"/>
      <c r="T12" s="22"/>
      <c r="U12" s="28"/>
      <c r="V12" s="28"/>
      <c r="W12" s="28"/>
      <c r="X12" s="28"/>
      <c r="Y12" s="28"/>
      <c r="Z12" s="32"/>
      <c r="AA12" s="22">
        <v>0</v>
      </c>
      <c r="AB12" s="17"/>
      <c r="AC12" s="17"/>
      <c r="AD12" s="17"/>
      <c r="AE12" s="17"/>
      <c r="AF12" s="22"/>
      <c r="AG12" s="93"/>
      <c r="AH12" s="93"/>
      <c r="AI12" s="93"/>
      <c r="AJ12" s="93"/>
      <c r="AK12" s="22"/>
      <c r="AL12" s="28"/>
      <c r="AM12" s="28"/>
      <c r="AN12" s="28"/>
      <c r="AO12" s="29"/>
      <c r="AP12" s="30"/>
      <c r="AQ12" s="28"/>
      <c r="AR12" s="40"/>
    </row>
    <row r="13" spans="1:44" s="92" customFormat="1" ht="15" customHeight="1" x14ac:dyDescent="0.25">
      <c r="A13" s="90"/>
      <c r="B13" s="23">
        <v>2010</v>
      </c>
      <c r="C13" s="23" t="s">
        <v>35</v>
      </c>
      <c r="D13" s="24" t="s">
        <v>38</v>
      </c>
      <c r="E13" s="23"/>
      <c r="F13" s="25" t="s">
        <v>34</v>
      </c>
      <c r="G13" s="74"/>
      <c r="H13" s="26"/>
      <c r="I13" s="23"/>
      <c r="J13" s="23"/>
      <c r="K13" s="23"/>
      <c r="L13" s="23"/>
      <c r="M13" s="23"/>
      <c r="N13" s="33"/>
      <c r="O13" s="22"/>
      <c r="P13" s="17"/>
      <c r="Q13" s="17"/>
      <c r="R13" s="17"/>
      <c r="S13" s="17"/>
      <c r="T13" s="22"/>
      <c r="U13" s="28"/>
      <c r="V13" s="28"/>
      <c r="W13" s="28"/>
      <c r="X13" s="28"/>
      <c r="Y13" s="28"/>
      <c r="Z13" s="32"/>
      <c r="AA13" s="22">
        <v>0</v>
      </c>
      <c r="AB13" s="17"/>
      <c r="AC13" s="17"/>
      <c r="AD13" s="17"/>
      <c r="AE13" s="17"/>
      <c r="AF13" s="22"/>
      <c r="AG13" s="93"/>
      <c r="AH13" s="93"/>
      <c r="AI13" s="93"/>
      <c r="AJ13" s="93"/>
      <c r="AK13" s="22"/>
      <c r="AL13" s="28"/>
      <c r="AM13" s="28"/>
      <c r="AN13" s="28"/>
      <c r="AO13" s="29"/>
      <c r="AP13" s="30"/>
      <c r="AQ13" s="28"/>
      <c r="AR13" s="40"/>
    </row>
    <row r="14" spans="1:44" s="92" customFormat="1" ht="15" customHeight="1" x14ac:dyDescent="0.25">
      <c r="A14" s="90"/>
      <c r="B14" s="23">
        <v>2011</v>
      </c>
      <c r="C14" s="23" t="s">
        <v>40</v>
      </c>
      <c r="D14" s="24" t="s">
        <v>38</v>
      </c>
      <c r="E14" s="23"/>
      <c r="F14" s="25" t="s">
        <v>34</v>
      </c>
      <c r="G14" s="74"/>
      <c r="H14" s="26"/>
      <c r="I14" s="23"/>
      <c r="J14" s="23"/>
      <c r="K14" s="23"/>
      <c r="L14" s="23"/>
      <c r="M14" s="23"/>
      <c r="N14" s="33"/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32"/>
      <c r="AA14" s="22">
        <v>0</v>
      </c>
      <c r="AB14" s="17"/>
      <c r="AC14" s="17"/>
      <c r="AD14" s="17"/>
      <c r="AE14" s="17"/>
      <c r="AF14" s="22"/>
      <c r="AG14" s="93"/>
      <c r="AH14" s="93"/>
      <c r="AI14" s="93"/>
      <c r="AJ14" s="93"/>
      <c r="AK14" s="22"/>
      <c r="AL14" s="28"/>
      <c r="AM14" s="28"/>
      <c r="AN14" s="28"/>
      <c r="AO14" s="29"/>
      <c r="AP14" s="30"/>
      <c r="AQ14" s="28"/>
      <c r="AR14" s="40"/>
    </row>
    <row r="15" spans="1:44" s="92" customFormat="1" ht="15" customHeight="1" x14ac:dyDescent="0.25">
      <c r="A15" s="90"/>
      <c r="B15" s="28">
        <v>2012</v>
      </c>
      <c r="C15" s="28" t="s">
        <v>62</v>
      </c>
      <c r="D15" s="1" t="s">
        <v>38</v>
      </c>
      <c r="E15" s="28">
        <v>26</v>
      </c>
      <c r="F15" s="28">
        <v>1</v>
      </c>
      <c r="G15" s="29">
        <v>2</v>
      </c>
      <c r="H15" s="28">
        <v>20</v>
      </c>
      <c r="I15" s="28">
        <v>85</v>
      </c>
      <c r="J15" s="28">
        <v>72</v>
      </c>
      <c r="K15" s="28">
        <v>6</v>
      </c>
      <c r="L15" s="28">
        <v>4</v>
      </c>
      <c r="M15" s="28">
        <v>3</v>
      </c>
      <c r="N15" s="32">
        <v>0.60699999999999998</v>
      </c>
      <c r="O15" s="22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32"/>
      <c r="AA15" s="22"/>
      <c r="AB15" s="17"/>
      <c r="AC15" s="17"/>
      <c r="AD15" s="17"/>
      <c r="AE15" s="17"/>
      <c r="AF15" s="22"/>
      <c r="AG15" s="93"/>
      <c r="AH15" s="93"/>
      <c r="AI15" s="93"/>
      <c r="AJ15" s="93"/>
      <c r="AK15" s="22"/>
      <c r="AL15" s="28"/>
      <c r="AM15" s="28"/>
      <c r="AN15" s="28"/>
      <c r="AO15" s="29"/>
      <c r="AP15" s="30"/>
      <c r="AQ15" s="28"/>
      <c r="AR15" s="40"/>
    </row>
    <row r="16" spans="1:44" s="92" customFormat="1" ht="15" customHeight="1" x14ac:dyDescent="0.25">
      <c r="A16" s="90"/>
      <c r="B16" s="23">
        <v>2013</v>
      </c>
      <c r="C16" s="23" t="s">
        <v>52</v>
      </c>
      <c r="D16" s="24" t="s">
        <v>65</v>
      </c>
      <c r="E16" s="23"/>
      <c r="F16" s="25" t="s">
        <v>34</v>
      </c>
      <c r="G16" s="74"/>
      <c r="H16" s="26"/>
      <c r="I16" s="23"/>
      <c r="J16" s="23"/>
      <c r="K16" s="23"/>
      <c r="L16" s="23"/>
      <c r="M16" s="23"/>
      <c r="N16" s="33"/>
      <c r="O16" s="22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32"/>
      <c r="AA16" s="22"/>
      <c r="AB16" s="17"/>
      <c r="AC16" s="17"/>
      <c r="AD16" s="17"/>
      <c r="AE16" s="17"/>
      <c r="AF16" s="22"/>
      <c r="AG16" s="93"/>
      <c r="AH16" s="93"/>
      <c r="AI16" s="93"/>
      <c r="AJ16" s="93"/>
      <c r="AK16" s="22"/>
      <c r="AL16" s="28"/>
      <c r="AM16" s="28"/>
      <c r="AN16" s="28"/>
      <c r="AO16" s="29"/>
      <c r="AP16" s="30"/>
      <c r="AQ16" s="28"/>
      <c r="AR16" s="40"/>
    </row>
    <row r="17" spans="1:45" s="92" customFormat="1" ht="15" customHeight="1" x14ac:dyDescent="0.25">
      <c r="A17" s="90"/>
      <c r="B17" s="28">
        <v>2013</v>
      </c>
      <c r="C17" s="28" t="s">
        <v>35</v>
      </c>
      <c r="D17" s="1" t="s">
        <v>64</v>
      </c>
      <c r="E17" s="28">
        <v>10</v>
      </c>
      <c r="F17" s="28">
        <v>0</v>
      </c>
      <c r="G17" s="29">
        <v>0</v>
      </c>
      <c r="H17" s="28">
        <v>3</v>
      </c>
      <c r="I17" s="28">
        <v>7</v>
      </c>
      <c r="J17" s="28">
        <v>6</v>
      </c>
      <c r="K17" s="28">
        <v>0</v>
      </c>
      <c r="L17" s="28">
        <v>1</v>
      </c>
      <c r="M17" s="28">
        <v>0</v>
      </c>
      <c r="N17" s="32">
        <v>0.24099999999999999</v>
      </c>
      <c r="O17" s="22"/>
      <c r="P17" s="17"/>
      <c r="Q17" s="17"/>
      <c r="R17" s="17"/>
      <c r="S17" s="17"/>
      <c r="T17" s="22"/>
      <c r="U17" s="28">
        <v>2</v>
      </c>
      <c r="V17" s="28">
        <v>0</v>
      </c>
      <c r="W17" s="28">
        <v>0</v>
      </c>
      <c r="X17" s="28">
        <v>1</v>
      </c>
      <c r="Y17" s="28">
        <v>1</v>
      </c>
      <c r="Z17" s="32">
        <v>0.125</v>
      </c>
      <c r="AA17" s="22"/>
      <c r="AB17" s="17"/>
      <c r="AC17" s="17"/>
      <c r="AD17" s="17"/>
      <c r="AE17" s="17"/>
      <c r="AF17" s="22"/>
      <c r="AG17" s="93"/>
      <c r="AH17" s="93"/>
      <c r="AI17" s="93"/>
      <c r="AJ17" s="93" t="s">
        <v>84</v>
      </c>
      <c r="AK17" s="22"/>
      <c r="AL17" s="28"/>
      <c r="AM17" s="28"/>
      <c r="AN17" s="28"/>
      <c r="AO17" s="29"/>
      <c r="AP17" s="30">
        <v>1</v>
      </c>
      <c r="AQ17" s="28"/>
      <c r="AR17" s="40"/>
    </row>
    <row r="18" spans="1:45" s="92" customFormat="1" ht="15" customHeight="1" x14ac:dyDescent="0.25">
      <c r="A18" s="90"/>
      <c r="B18" s="28">
        <v>2014</v>
      </c>
      <c r="C18" s="28" t="s">
        <v>67</v>
      </c>
      <c r="D18" s="1" t="s">
        <v>38</v>
      </c>
      <c r="E18" s="28">
        <v>29</v>
      </c>
      <c r="F18" s="28">
        <v>2</v>
      </c>
      <c r="G18" s="29">
        <v>0</v>
      </c>
      <c r="H18" s="28">
        <v>25</v>
      </c>
      <c r="I18" s="28">
        <v>110</v>
      </c>
      <c r="J18" s="28">
        <v>97</v>
      </c>
      <c r="K18" s="28">
        <v>7</v>
      </c>
      <c r="L18" s="28">
        <v>4</v>
      </c>
      <c r="M18" s="28">
        <v>2</v>
      </c>
      <c r="N18" s="32">
        <v>0.61499999999999999</v>
      </c>
      <c r="O18" s="22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32"/>
      <c r="AA18" s="22">
        <v>40</v>
      </c>
      <c r="AB18" s="17"/>
      <c r="AC18" s="17"/>
      <c r="AD18" s="17"/>
      <c r="AE18" s="17"/>
      <c r="AF18" s="22"/>
      <c r="AG18" s="93"/>
      <c r="AH18" s="93"/>
      <c r="AI18" s="93"/>
      <c r="AJ18" s="93"/>
      <c r="AK18" s="22"/>
      <c r="AL18" s="28"/>
      <c r="AM18" s="28"/>
      <c r="AN18" s="28"/>
      <c r="AO18" s="29"/>
      <c r="AP18" s="30"/>
      <c r="AQ18" s="28"/>
      <c r="AR18" s="40"/>
    </row>
    <row r="19" spans="1:45" s="92" customFormat="1" ht="15" customHeight="1" x14ac:dyDescent="0.25">
      <c r="A19" s="90"/>
      <c r="B19" s="28">
        <v>2015</v>
      </c>
      <c r="C19" s="28" t="s">
        <v>47</v>
      </c>
      <c r="D19" s="1" t="s">
        <v>38</v>
      </c>
      <c r="E19" s="28">
        <v>27</v>
      </c>
      <c r="F19" s="28">
        <v>0</v>
      </c>
      <c r="G19" s="28">
        <v>4</v>
      </c>
      <c r="H19" s="28">
        <v>21</v>
      </c>
      <c r="I19" s="28">
        <v>82</v>
      </c>
      <c r="J19" s="28">
        <v>61</v>
      </c>
      <c r="K19" s="28">
        <v>9</v>
      </c>
      <c r="L19" s="28">
        <v>8</v>
      </c>
      <c r="M19" s="28">
        <v>4</v>
      </c>
      <c r="N19" s="46">
        <v>0.61650000000000005</v>
      </c>
      <c r="O19" s="22"/>
      <c r="P19" s="17"/>
      <c r="Q19" s="17"/>
      <c r="R19" s="17"/>
      <c r="S19" s="17"/>
      <c r="T19" s="22"/>
      <c r="U19" s="28">
        <v>3</v>
      </c>
      <c r="V19" s="28">
        <v>0</v>
      </c>
      <c r="W19" s="28">
        <v>0</v>
      </c>
      <c r="X19" s="28">
        <v>1</v>
      </c>
      <c r="Y19" s="28">
        <v>9</v>
      </c>
      <c r="Z19" s="32">
        <v>0.5</v>
      </c>
      <c r="AA19" s="22">
        <v>74</v>
      </c>
      <c r="AB19" s="17"/>
      <c r="AC19" s="17"/>
      <c r="AD19" s="17"/>
      <c r="AE19" s="17"/>
      <c r="AF19" s="22"/>
      <c r="AG19" s="93" t="s">
        <v>84</v>
      </c>
      <c r="AH19" s="93"/>
      <c r="AI19" s="93"/>
      <c r="AJ19" s="93"/>
      <c r="AK19" s="22"/>
      <c r="AL19" s="28"/>
      <c r="AM19" s="28"/>
      <c r="AN19" s="28"/>
      <c r="AO19" s="29"/>
      <c r="AP19" s="30"/>
      <c r="AQ19" s="28"/>
      <c r="AR19" s="40"/>
    </row>
    <row r="20" spans="1:45" s="92" customFormat="1" ht="15" customHeight="1" x14ac:dyDescent="0.25">
      <c r="A20" s="90"/>
      <c r="B20" s="28">
        <v>2016</v>
      </c>
      <c r="C20" s="28" t="s">
        <v>68</v>
      </c>
      <c r="D20" s="1" t="s">
        <v>38</v>
      </c>
      <c r="E20" s="28">
        <v>20</v>
      </c>
      <c r="F20" s="28">
        <v>0</v>
      </c>
      <c r="G20" s="28">
        <v>3</v>
      </c>
      <c r="H20" s="28">
        <v>13</v>
      </c>
      <c r="I20" s="28">
        <v>46</v>
      </c>
      <c r="J20" s="28">
        <v>34</v>
      </c>
      <c r="K20" s="28">
        <v>1</v>
      </c>
      <c r="L20" s="28">
        <v>8</v>
      </c>
      <c r="M20" s="28">
        <v>3</v>
      </c>
      <c r="N20" s="46">
        <v>0.60499999999999998</v>
      </c>
      <c r="O20" s="22"/>
      <c r="P20" s="17"/>
      <c r="Q20" s="17"/>
      <c r="R20" s="17"/>
      <c r="S20" s="17"/>
      <c r="T20" s="22"/>
      <c r="U20" s="28"/>
      <c r="V20" s="28"/>
      <c r="W20" s="28"/>
      <c r="X20" s="28"/>
      <c r="Y20" s="28"/>
      <c r="Z20" s="32"/>
      <c r="AA20" s="22">
        <v>85</v>
      </c>
      <c r="AB20" s="17"/>
      <c r="AC20" s="17"/>
      <c r="AD20" s="17"/>
      <c r="AE20" s="17"/>
      <c r="AF20" s="22"/>
      <c r="AG20" s="93"/>
      <c r="AH20" s="93"/>
      <c r="AI20" s="93"/>
      <c r="AJ20" s="93"/>
      <c r="AK20" s="22"/>
      <c r="AL20" s="28"/>
      <c r="AM20" s="28"/>
      <c r="AN20" s="28"/>
      <c r="AO20" s="29"/>
      <c r="AP20" s="30"/>
      <c r="AQ20" s="28"/>
      <c r="AR20" s="40"/>
    </row>
    <row r="21" spans="1:45" s="92" customFormat="1" ht="15" customHeight="1" x14ac:dyDescent="0.25">
      <c r="A21" s="94"/>
      <c r="B21" s="15" t="s">
        <v>7</v>
      </c>
      <c r="C21" s="16"/>
      <c r="D21" s="14"/>
      <c r="E21" s="17">
        <v>112</v>
      </c>
      <c r="F21" s="17">
        <v>3</v>
      </c>
      <c r="G21" s="17">
        <v>9</v>
      </c>
      <c r="H21" s="17">
        <v>82</v>
      </c>
      <c r="I21" s="17">
        <v>330</v>
      </c>
      <c r="J21" s="17">
        <v>270</v>
      </c>
      <c r="K21" s="17">
        <v>23</v>
      </c>
      <c r="L21" s="17">
        <v>25</v>
      </c>
      <c r="M21" s="17">
        <v>12</v>
      </c>
      <c r="N21" s="34">
        <v>0.59252302658481038</v>
      </c>
      <c r="O21" s="22"/>
      <c r="P21" s="95" t="s">
        <v>78</v>
      </c>
      <c r="Q21" s="95" t="s">
        <v>78</v>
      </c>
      <c r="R21" s="95" t="s">
        <v>78</v>
      </c>
      <c r="S21" s="95" t="s">
        <v>78</v>
      </c>
      <c r="T21" s="27"/>
      <c r="U21" s="17">
        <f t="shared" ref="U21:Y21" si="0">PRODUCT(E27)</f>
        <v>5</v>
      </c>
      <c r="V21" s="17">
        <f t="shared" si="0"/>
        <v>0</v>
      </c>
      <c r="W21" s="17">
        <f t="shared" si="0"/>
        <v>0</v>
      </c>
      <c r="X21" s="17">
        <f t="shared" si="0"/>
        <v>2</v>
      </c>
      <c r="Y21" s="17">
        <f t="shared" si="0"/>
        <v>10</v>
      </c>
      <c r="Z21" s="34">
        <f>PRODUCT(N27)</f>
        <v>0.38461538461538464</v>
      </c>
      <c r="AA21" s="96">
        <f>SUM(AA3:AA20)</f>
        <v>265</v>
      </c>
      <c r="AB21" s="95" t="s">
        <v>78</v>
      </c>
      <c r="AC21" s="95" t="s">
        <v>78</v>
      </c>
      <c r="AD21" s="95" t="s">
        <v>78</v>
      </c>
      <c r="AE21" s="95" t="s">
        <v>78</v>
      </c>
      <c r="AF21" s="22"/>
      <c r="AG21" s="95" t="s">
        <v>85</v>
      </c>
      <c r="AH21" s="95" t="s">
        <v>79</v>
      </c>
      <c r="AI21" s="95" t="s">
        <v>79</v>
      </c>
      <c r="AJ21" s="95" t="s">
        <v>85</v>
      </c>
      <c r="AK21" s="22"/>
      <c r="AL21" s="17">
        <v>0</v>
      </c>
      <c r="AM21" s="17">
        <v>0</v>
      </c>
      <c r="AN21" s="17">
        <v>0</v>
      </c>
      <c r="AO21" s="17">
        <v>0</v>
      </c>
      <c r="AP21" s="17">
        <v>1</v>
      </c>
      <c r="AQ21" s="17">
        <v>0</v>
      </c>
      <c r="AR21" s="40"/>
    </row>
    <row r="22" spans="1:45" s="92" customFormat="1" ht="15" customHeight="1" x14ac:dyDescent="0.25">
      <c r="A22" s="94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97"/>
      <c r="O22" s="22"/>
      <c r="P22" s="21"/>
      <c r="Q22" s="19"/>
      <c r="R22" s="98"/>
      <c r="S22" s="99"/>
      <c r="T22" s="22"/>
      <c r="U22" s="16"/>
      <c r="V22" s="13"/>
      <c r="W22" s="13"/>
      <c r="X22" s="13"/>
      <c r="Y22" s="13"/>
      <c r="Z22" s="14"/>
      <c r="AA22" s="22"/>
      <c r="AB22" s="100"/>
      <c r="AC22" s="101"/>
      <c r="AD22" s="98"/>
      <c r="AE22" s="99"/>
      <c r="AF22" s="22"/>
      <c r="AG22" s="102">
        <v>0</v>
      </c>
      <c r="AH22" s="103">
        <v>0</v>
      </c>
      <c r="AI22" s="103">
        <v>0</v>
      </c>
      <c r="AJ22" s="104">
        <v>0</v>
      </c>
      <c r="AK22" s="22"/>
      <c r="AL22" s="16"/>
      <c r="AM22" s="13"/>
      <c r="AN22" s="13"/>
      <c r="AO22" s="13"/>
      <c r="AP22" s="13"/>
      <c r="AQ22" s="14"/>
      <c r="AR22" s="40"/>
    </row>
    <row r="23" spans="1:45" ht="15" customHeight="1" x14ac:dyDescent="0.25">
      <c r="A23" s="90"/>
      <c r="B23" s="1" t="s">
        <v>2</v>
      </c>
      <c r="C23" s="30"/>
      <c r="D23" s="35">
        <v>237.33333333333337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22"/>
      <c r="Q23" s="22"/>
      <c r="R23" s="22"/>
      <c r="S23" s="2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2"/>
      <c r="AG23" s="36"/>
      <c r="AH23" s="36"/>
      <c r="AI23" s="36"/>
      <c r="AJ23" s="36"/>
      <c r="AK23" s="22"/>
      <c r="AL23" s="36"/>
      <c r="AM23" s="36"/>
      <c r="AN23" s="36"/>
      <c r="AO23" s="36"/>
      <c r="AP23" s="36"/>
      <c r="AQ23" s="36"/>
      <c r="AR23" s="40"/>
    </row>
    <row r="24" spans="1:45" s="92" customFormat="1" ht="15" customHeight="1" x14ac:dyDescent="0.25">
      <c r="A24" s="90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7"/>
      <c r="P24" s="27"/>
      <c r="Q24" s="27"/>
      <c r="R24" s="27"/>
      <c r="S24" s="27"/>
      <c r="T24" s="27"/>
      <c r="U24" s="36"/>
      <c r="V24" s="39"/>
      <c r="W24" s="36"/>
      <c r="X24" s="36"/>
      <c r="Y24" s="36"/>
      <c r="Z24" s="36"/>
      <c r="AA24" s="36"/>
      <c r="AB24" s="36"/>
      <c r="AC24" s="36"/>
      <c r="AD24" s="36"/>
      <c r="AE24" s="36"/>
      <c r="AF24" s="22"/>
      <c r="AG24" s="36"/>
      <c r="AH24" s="36"/>
      <c r="AI24" s="36"/>
      <c r="AJ24" s="36"/>
      <c r="AK24" s="22"/>
      <c r="AL24" s="36"/>
      <c r="AM24" s="36"/>
      <c r="AN24" s="36"/>
      <c r="AO24" s="36"/>
      <c r="AP24" s="36"/>
      <c r="AQ24" s="36"/>
      <c r="AR24" s="40"/>
    </row>
    <row r="25" spans="1:45" ht="15" customHeight="1" x14ac:dyDescent="0.25">
      <c r="A25" s="90"/>
      <c r="B25" s="21" t="s">
        <v>25</v>
      </c>
      <c r="C25" s="41"/>
      <c r="D25" s="41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6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2" t="s">
        <v>30</v>
      </c>
      <c r="Q25" s="11"/>
      <c r="R25" s="11"/>
      <c r="S25" s="11"/>
      <c r="T25" s="43"/>
      <c r="U25" s="43"/>
      <c r="V25" s="43"/>
      <c r="W25" s="43"/>
      <c r="X25" s="43"/>
      <c r="Y25" s="11"/>
      <c r="Z25" s="11"/>
      <c r="AA25" s="11"/>
      <c r="AB25" s="43"/>
      <c r="AC25" s="43"/>
      <c r="AD25" s="11"/>
      <c r="AE25" s="44"/>
      <c r="AF25" s="22"/>
      <c r="AG25" s="42" t="s">
        <v>80</v>
      </c>
      <c r="AH25" s="11"/>
      <c r="AI25" s="43"/>
      <c r="AJ25" s="44"/>
      <c r="AK25" s="22"/>
      <c r="AL25" s="9" t="s">
        <v>81</v>
      </c>
      <c r="AM25" s="11"/>
      <c r="AN25" s="11"/>
      <c r="AO25" s="11"/>
      <c r="AP25" s="11"/>
      <c r="AQ25" s="44"/>
      <c r="AR25" s="40"/>
    </row>
    <row r="26" spans="1:45" ht="15" customHeight="1" x14ac:dyDescent="0.25">
      <c r="A26" s="90"/>
      <c r="B26" s="42" t="s">
        <v>13</v>
      </c>
      <c r="C26" s="11"/>
      <c r="D26" s="44"/>
      <c r="E26" s="28">
        <v>112</v>
      </c>
      <c r="F26" s="28">
        <v>3</v>
      </c>
      <c r="G26" s="28">
        <v>9</v>
      </c>
      <c r="H26" s="28">
        <v>82</v>
      </c>
      <c r="I26" s="28">
        <v>330</v>
      </c>
      <c r="J26" s="36"/>
      <c r="K26" s="45">
        <v>0.10714285714285714</v>
      </c>
      <c r="L26" s="45">
        <v>0.7321428571428571</v>
      </c>
      <c r="M26" s="45">
        <v>2.9464285714285716</v>
      </c>
      <c r="N26" s="46">
        <v>0.59252302658481038</v>
      </c>
      <c r="O26" s="22">
        <f>PRODUCT(I26/N26)</f>
        <v>556.94038070057297</v>
      </c>
      <c r="P26" s="47" t="s">
        <v>9</v>
      </c>
      <c r="Q26" s="48"/>
      <c r="R26" s="49" t="s">
        <v>45</v>
      </c>
      <c r="S26" s="49"/>
      <c r="T26" s="49"/>
      <c r="U26" s="49"/>
      <c r="V26" s="49"/>
      <c r="W26" s="49"/>
      <c r="X26" s="49"/>
      <c r="Y26" s="50"/>
      <c r="Z26" s="50"/>
      <c r="AA26" s="50" t="s">
        <v>11</v>
      </c>
      <c r="AB26" s="49"/>
      <c r="AC26" s="49"/>
      <c r="AD26" s="50" t="s">
        <v>55</v>
      </c>
      <c r="AE26" s="105"/>
      <c r="AF26" s="22"/>
      <c r="AG26" s="54"/>
      <c r="AH26" s="106"/>
      <c r="AI26" s="49"/>
      <c r="AJ26" s="105"/>
      <c r="AK26" s="22"/>
      <c r="AL26" s="47"/>
      <c r="AM26" s="50"/>
      <c r="AN26" s="49"/>
      <c r="AO26" s="49"/>
      <c r="AP26" s="49"/>
      <c r="AQ26" s="105"/>
      <c r="AR26" s="40"/>
    </row>
    <row r="27" spans="1:45" ht="15" customHeight="1" x14ac:dyDescent="0.25">
      <c r="A27" s="90"/>
      <c r="B27" s="51" t="s">
        <v>15</v>
      </c>
      <c r="C27" s="52"/>
      <c r="D27" s="53"/>
      <c r="E27" s="28">
        <v>5</v>
      </c>
      <c r="F27" s="28">
        <v>0</v>
      </c>
      <c r="G27" s="28">
        <v>0</v>
      </c>
      <c r="H27" s="28">
        <v>2</v>
      </c>
      <c r="I27" s="28">
        <v>10</v>
      </c>
      <c r="J27" s="36"/>
      <c r="K27" s="45">
        <v>0</v>
      </c>
      <c r="L27" s="45">
        <v>0.4</v>
      </c>
      <c r="M27" s="45">
        <v>2</v>
      </c>
      <c r="N27" s="46">
        <v>0.38461538461538464</v>
      </c>
      <c r="O27" s="22">
        <f>PRODUCT(I27/N27)</f>
        <v>26</v>
      </c>
      <c r="P27" s="54" t="s">
        <v>82</v>
      </c>
      <c r="Q27" s="55"/>
      <c r="R27" s="56" t="s">
        <v>57</v>
      </c>
      <c r="S27" s="56"/>
      <c r="T27" s="56"/>
      <c r="U27" s="56"/>
      <c r="V27" s="56"/>
      <c r="W27" s="56"/>
      <c r="X27" s="56"/>
      <c r="Y27" s="57"/>
      <c r="Z27" s="57"/>
      <c r="AA27" s="57" t="s">
        <v>56</v>
      </c>
      <c r="AB27" s="56"/>
      <c r="AC27" s="56"/>
      <c r="AD27" s="57" t="s">
        <v>58</v>
      </c>
      <c r="AE27" s="107"/>
      <c r="AF27" s="22"/>
      <c r="AG27" s="54"/>
      <c r="AH27" s="108"/>
      <c r="AI27" s="56"/>
      <c r="AJ27" s="107"/>
      <c r="AK27" s="22"/>
      <c r="AL27" s="54"/>
      <c r="AM27" s="57"/>
      <c r="AN27" s="56"/>
      <c r="AO27" s="56"/>
      <c r="AP27" s="56"/>
      <c r="AQ27" s="107"/>
      <c r="AR27" s="40"/>
    </row>
    <row r="28" spans="1:45" ht="15" customHeight="1" x14ac:dyDescent="0.25">
      <c r="A28" s="90"/>
      <c r="B28" s="58" t="s">
        <v>16</v>
      </c>
      <c r="C28" s="59"/>
      <c r="D28" s="60"/>
      <c r="E28" s="31">
        <v>9</v>
      </c>
      <c r="F28" s="31">
        <v>0</v>
      </c>
      <c r="G28" s="31">
        <v>0</v>
      </c>
      <c r="H28" s="31">
        <v>13</v>
      </c>
      <c r="I28" s="31">
        <v>37</v>
      </c>
      <c r="J28" s="36"/>
      <c r="K28" s="61">
        <v>0</v>
      </c>
      <c r="L28" s="61">
        <v>1.4444444444444444</v>
      </c>
      <c r="M28" s="61">
        <v>4.1111111111111107</v>
      </c>
      <c r="N28" s="86">
        <v>0.627</v>
      </c>
      <c r="O28" s="22">
        <f>PRODUCT(I28/N28)</f>
        <v>59.011164274322169</v>
      </c>
      <c r="P28" s="54" t="s">
        <v>83</v>
      </c>
      <c r="Q28" s="55"/>
      <c r="R28" s="56" t="s">
        <v>45</v>
      </c>
      <c r="S28" s="56"/>
      <c r="T28" s="56"/>
      <c r="U28" s="56"/>
      <c r="V28" s="56"/>
      <c r="W28" s="56"/>
      <c r="X28" s="56"/>
      <c r="Y28" s="57"/>
      <c r="Z28" s="57"/>
      <c r="AA28" s="57" t="s">
        <v>11</v>
      </c>
      <c r="AB28" s="56"/>
      <c r="AC28" s="56"/>
      <c r="AD28" s="57" t="s">
        <v>55</v>
      </c>
      <c r="AE28" s="107"/>
      <c r="AF28" s="22"/>
      <c r="AG28" s="109"/>
      <c r="AH28" s="108"/>
      <c r="AI28" s="56"/>
      <c r="AJ28" s="107"/>
      <c r="AK28" s="22"/>
      <c r="AL28" s="54"/>
      <c r="AM28" s="57"/>
      <c r="AN28" s="56"/>
      <c r="AO28" s="56"/>
      <c r="AP28" s="56"/>
      <c r="AQ28" s="107"/>
      <c r="AR28" s="40"/>
    </row>
    <row r="29" spans="1:45" ht="15" customHeight="1" x14ac:dyDescent="0.25">
      <c r="A29" s="90"/>
      <c r="B29" s="62" t="s">
        <v>26</v>
      </c>
      <c r="C29" s="63"/>
      <c r="D29" s="64"/>
      <c r="E29" s="17">
        <v>126</v>
      </c>
      <c r="F29" s="17">
        <v>3</v>
      </c>
      <c r="G29" s="17">
        <v>9</v>
      </c>
      <c r="H29" s="17">
        <v>97</v>
      </c>
      <c r="I29" s="17">
        <v>377</v>
      </c>
      <c r="J29" s="36"/>
      <c r="K29" s="65">
        <v>9.5238095238095233E-2</v>
      </c>
      <c r="L29" s="65">
        <v>0.76984126984126988</v>
      </c>
      <c r="M29" s="65">
        <v>2.9920634920634921</v>
      </c>
      <c r="N29" s="34">
        <v>0.58699999999999997</v>
      </c>
      <c r="O29" s="22">
        <f>SUM(O26:O28)</f>
        <v>641.95154497489511</v>
      </c>
      <c r="P29" s="66" t="s">
        <v>10</v>
      </c>
      <c r="Q29" s="67"/>
      <c r="R29" s="68" t="s">
        <v>60</v>
      </c>
      <c r="S29" s="68"/>
      <c r="T29" s="68"/>
      <c r="U29" s="68"/>
      <c r="V29" s="68"/>
      <c r="W29" s="68"/>
      <c r="X29" s="68"/>
      <c r="Y29" s="69"/>
      <c r="Z29" s="69"/>
      <c r="AA29" s="69" t="s">
        <v>59</v>
      </c>
      <c r="AB29" s="68"/>
      <c r="AC29" s="68"/>
      <c r="AD29" s="69" t="s">
        <v>61</v>
      </c>
      <c r="AE29" s="110"/>
      <c r="AF29" s="22"/>
      <c r="AG29" s="111"/>
      <c r="AH29" s="112"/>
      <c r="AI29" s="113"/>
      <c r="AJ29" s="110"/>
      <c r="AK29" s="22"/>
      <c r="AL29" s="66"/>
      <c r="AM29" s="69"/>
      <c r="AN29" s="68"/>
      <c r="AO29" s="68"/>
      <c r="AP29" s="68"/>
      <c r="AQ29" s="110"/>
      <c r="AR29" s="40"/>
    </row>
    <row r="30" spans="1:45" ht="15" customHeight="1" x14ac:dyDescent="0.25">
      <c r="A30" s="90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22"/>
      <c r="P30" s="36"/>
      <c r="Q30" s="39"/>
      <c r="R30" s="36"/>
      <c r="S30" s="36"/>
      <c r="T30" s="22"/>
      <c r="U30" s="22"/>
      <c r="V30" s="39"/>
      <c r="W30" s="36"/>
      <c r="X30" s="36"/>
      <c r="Y30" s="22"/>
      <c r="Z30" s="22"/>
      <c r="AA30" s="22"/>
      <c r="AB30" s="22"/>
      <c r="AC30" s="22"/>
      <c r="AD30" s="22"/>
      <c r="AE30" s="22"/>
      <c r="AF30" s="22"/>
      <c r="AG30" s="22"/>
      <c r="AH30" s="70"/>
      <c r="AI30" s="36"/>
      <c r="AJ30" s="36"/>
      <c r="AK30" s="22"/>
      <c r="AL30" s="36"/>
      <c r="AM30" s="36"/>
      <c r="AN30" s="36"/>
      <c r="AO30" s="36"/>
      <c r="AP30" s="36"/>
      <c r="AQ30" s="36"/>
      <c r="AR30" s="40"/>
    </row>
    <row r="31" spans="1:45" ht="15" customHeight="1" x14ac:dyDescent="0.2">
      <c r="A31" s="90"/>
      <c r="B31" s="39" t="s">
        <v>41</v>
      </c>
      <c r="C31" s="39"/>
      <c r="D31" s="71" t="s">
        <v>42</v>
      </c>
      <c r="E31" s="39"/>
      <c r="F31" s="39"/>
      <c r="G31" s="39"/>
      <c r="H31" s="39"/>
      <c r="I31" s="39"/>
      <c r="J31" s="36"/>
      <c r="K31" s="39"/>
      <c r="L31" s="39"/>
      <c r="M31" s="39"/>
      <c r="N31" s="37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ht="15" customHeight="1" x14ac:dyDescent="0.2">
      <c r="A32" s="90"/>
      <c r="B32" s="39"/>
      <c r="C32" s="39"/>
      <c r="D32" s="36" t="s">
        <v>54</v>
      </c>
      <c r="E32" s="39"/>
      <c r="F32" s="39"/>
      <c r="G32" s="39"/>
      <c r="H32" s="39"/>
      <c r="I32" s="39"/>
      <c r="J32" s="36"/>
      <c r="K32" s="39"/>
      <c r="L32" s="39"/>
      <c r="M32" s="36"/>
      <c r="N32" s="37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5" ht="15" customHeight="1" x14ac:dyDescent="0.2">
      <c r="A33" s="90"/>
      <c r="B33" s="36"/>
      <c r="C33" s="36"/>
      <c r="D33" s="39" t="s">
        <v>51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36"/>
      <c r="AO33" s="36"/>
      <c r="AP33" s="36"/>
      <c r="AQ33" s="36"/>
      <c r="AR33" s="36"/>
      <c r="AS33" s="36"/>
    </row>
    <row r="34" spans="1:45" s="7" customFormat="1" ht="15" customHeight="1" x14ac:dyDescent="0.2">
      <c r="A34" s="8"/>
      <c r="B34" s="36"/>
      <c r="C34" s="36"/>
      <c r="D34" s="36" t="s">
        <v>66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36"/>
      <c r="AO34" s="36"/>
      <c r="AP34" s="36"/>
      <c r="AQ34" s="36"/>
      <c r="AR34" s="36"/>
      <c r="AS34" s="36"/>
    </row>
    <row r="35" spans="1:45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9"/>
      <c r="R35" s="36"/>
      <c r="S35" s="36"/>
      <c r="T35" s="22"/>
      <c r="U35" s="22"/>
      <c r="V35" s="70"/>
      <c r="W35" s="36"/>
      <c r="X35" s="36"/>
      <c r="Y35" s="36"/>
      <c r="Z35" s="36"/>
      <c r="AA35" s="36"/>
      <c r="AB35" s="36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36"/>
      <c r="AO35" s="36"/>
      <c r="AP35" s="36"/>
      <c r="AQ35" s="36"/>
      <c r="AR35" s="40"/>
    </row>
    <row r="36" spans="1:45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9"/>
      <c r="R36" s="36"/>
      <c r="S36" s="36"/>
      <c r="T36" s="22"/>
      <c r="U36" s="22"/>
      <c r="V36" s="70"/>
      <c r="W36" s="36"/>
      <c r="X36" s="36"/>
      <c r="Y36" s="36"/>
      <c r="Z36" s="36"/>
      <c r="AA36" s="36"/>
      <c r="AB36" s="36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36"/>
      <c r="AO36" s="36"/>
      <c r="AP36" s="36"/>
      <c r="AQ36" s="36"/>
      <c r="AR36" s="40"/>
    </row>
    <row r="37" spans="1:45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9"/>
      <c r="R37" s="36"/>
      <c r="S37" s="36"/>
      <c r="T37" s="22"/>
      <c r="U37" s="22"/>
      <c r="V37" s="70"/>
      <c r="W37" s="36"/>
      <c r="X37" s="36"/>
      <c r="Y37" s="36"/>
      <c r="Z37" s="36"/>
      <c r="AA37" s="36"/>
      <c r="AB37" s="36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36"/>
      <c r="AO37" s="36"/>
      <c r="AP37" s="36"/>
      <c r="AQ37" s="36"/>
      <c r="AR37" s="40"/>
    </row>
    <row r="38" spans="1:45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36"/>
      <c r="AO38" s="36"/>
      <c r="AP38" s="36"/>
      <c r="AQ38" s="36"/>
      <c r="AR38" s="40"/>
    </row>
    <row r="39" spans="1:45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5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5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5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70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5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70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5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70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5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70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5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70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5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70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70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70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70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70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70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70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70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70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70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70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70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70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70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70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70"/>
      <c r="AI63" s="36"/>
      <c r="AJ63" s="36"/>
      <c r="AK63" s="36"/>
      <c r="AL63" s="36"/>
      <c r="AM63" s="36"/>
      <c r="AN63" s="36"/>
      <c r="AO63" s="36"/>
      <c r="AP63" s="36"/>
      <c r="AQ63" s="36"/>
      <c r="AR63" s="40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70"/>
      <c r="AI64" s="36"/>
      <c r="AJ64" s="36"/>
      <c r="AK64" s="36"/>
      <c r="AL64" s="36"/>
      <c r="AM64" s="36"/>
      <c r="AN64" s="36"/>
      <c r="AO64" s="36"/>
      <c r="AP64" s="36"/>
      <c r="AQ64" s="36"/>
      <c r="AR64" s="40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70"/>
      <c r="AI65" s="36"/>
      <c r="AJ65" s="36"/>
      <c r="AK65" s="36"/>
      <c r="AL65" s="36"/>
      <c r="AM65" s="36"/>
      <c r="AN65" s="36"/>
      <c r="AO65" s="36"/>
      <c r="AP65" s="36"/>
      <c r="AQ65" s="36"/>
      <c r="AR65" s="40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70"/>
      <c r="AI66" s="36"/>
      <c r="AJ66" s="36"/>
      <c r="AK66" s="36"/>
      <c r="AL66" s="36"/>
      <c r="AM66" s="36"/>
      <c r="AN66" s="36"/>
      <c r="AO66" s="36"/>
      <c r="AP66" s="36"/>
      <c r="AQ66" s="36"/>
      <c r="AR66" s="40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70"/>
      <c r="AI67" s="36"/>
      <c r="AJ67" s="36"/>
      <c r="AK67" s="36"/>
      <c r="AL67" s="36"/>
      <c r="AM67" s="36"/>
      <c r="AN67" s="36"/>
      <c r="AO67" s="36"/>
      <c r="AP67" s="36"/>
      <c r="AQ67" s="36"/>
      <c r="AR67" s="40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70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70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70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70"/>
      <c r="AI71" s="36"/>
      <c r="AJ71" s="36"/>
      <c r="AK71" s="36"/>
      <c r="AL71" s="36"/>
      <c r="AM71" s="36"/>
      <c r="AN71" s="36"/>
      <c r="AO71" s="36"/>
      <c r="AP71" s="36"/>
      <c r="AQ71" s="36"/>
      <c r="AR71" s="89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70"/>
      <c r="AI72" s="36"/>
      <c r="AJ72" s="36"/>
      <c r="AK72" s="36"/>
      <c r="AL72" s="36"/>
      <c r="AM72" s="36"/>
      <c r="AN72" s="36"/>
      <c r="AO72" s="36"/>
      <c r="AP72" s="36"/>
      <c r="AQ72" s="36"/>
      <c r="AR72" s="89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70"/>
      <c r="AI73" s="36"/>
      <c r="AJ73" s="36"/>
      <c r="AK73" s="36"/>
      <c r="AL73" s="36"/>
      <c r="AM73" s="36"/>
      <c r="AN73" s="36"/>
      <c r="AO73" s="36"/>
      <c r="AP73" s="36"/>
      <c r="AQ73" s="36"/>
      <c r="AR73" s="89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70"/>
      <c r="AI74" s="36"/>
      <c r="AJ74" s="36"/>
      <c r="AK74" s="36"/>
      <c r="AL74" s="36"/>
      <c r="AM74" s="36"/>
      <c r="AN74" s="36"/>
      <c r="AO74" s="36"/>
      <c r="AP74" s="36"/>
      <c r="AQ74" s="36"/>
      <c r="AR74" s="89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70"/>
      <c r="AI75" s="36"/>
      <c r="AJ75" s="36"/>
      <c r="AK75" s="36"/>
      <c r="AL75" s="36"/>
      <c r="AM75" s="36"/>
      <c r="AN75" s="36"/>
      <c r="AO75" s="36"/>
      <c r="AP75" s="36"/>
      <c r="AQ75" s="36"/>
      <c r="AR75" s="89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70"/>
      <c r="AI76" s="36"/>
      <c r="AJ76" s="36"/>
      <c r="AK76" s="36"/>
      <c r="AL76" s="36"/>
      <c r="AM76" s="36"/>
      <c r="AN76" s="36"/>
      <c r="AO76" s="36"/>
      <c r="AP76" s="36"/>
      <c r="AQ76" s="36"/>
      <c r="AR76" s="89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70"/>
      <c r="AI77" s="36"/>
      <c r="AJ77" s="36"/>
      <c r="AK77" s="36"/>
      <c r="AL77" s="36"/>
      <c r="AM77" s="36"/>
      <c r="AN77" s="36"/>
      <c r="AO77" s="36"/>
      <c r="AP77" s="36"/>
      <c r="AQ77" s="36"/>
      <c r="AR77" s="89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70"/>
      <c r="AI78" s="36"/>
      <c r="AJ78" s="36"/>
      <c r="AK78" s="36"/>
      <c r="AL78" s="36"/>
      <c r="AM78" s="36"/>
      <c r="AN78" s="36"/>
      <c r="AO78" s="36"/>
      <c r="AP78" s="36"/>
      <c r="AQ78" s="36"/>
      <c r="AR78" s="89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70"/>
      <c r="AI79" s="36"/>
      <c r="AJ79" s="36"/>
      <c r="AK79" s="36"/>
      <c r="AL79" s="36"/>
      <c r="AM79" s="36"/>
      <c r="AN79" s="36"/>
      <c r="AO79" s="36"/>
      <c r="AP79" s="36"/>
      <c r="AQ79" s="36"/>
      <c r="AR79" s="89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70"/>
      <c r="AI80" s="36"/>
      <c r="AJ80" s="36"/>
      <c r="AK80" s="36"/>
      <c r="AL80" s="36"/>
      <c r="AM80" s="36"/>
      <c r="AN80" s="36"/>
      <c r="AO80" s="36"/>
      <c r="AP80" s="36"/>
      <c r="AQ80" s="36"/>
      <c r="AR80" s="89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70"/>
      <c r="AI81" s="36"/>
      <c r="AJ81" s="36"/>
      <c r="AK81" s="36"/>
      <c r="AL81" s="36"/>
      <c r="AM81" s="36"/>
      <c r="AN81" s="36"/>
      <c r="AO81" s="36"/>
      <c r="AP81" s="36"/>
      <c r="AQ81" s="36"/>
      <c r="AR81" s="89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70"/>
      <c r="AI82" s="36"/>
      <c r="AJ82" s="36"/>
      <c r="AK82" s="36"/>
      <c r="AL82" s="36"/>
      <c r="AM82" s="36"/>
      <c r="AN82" s="36"/>
      <c r="AO82" s="36"/>
      <c r="AP82" s="36"/>
      <c r="AQ82" s="36"/>
      <c r="AR82" s="89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70"/>
      <c r="AI83" s="36"/>
      <c r="AJ83" s="36"/>
      <c r="AK83" s="36"/>
      <c r="AL83" s="36"/>
      <c r="AM83" s="36"/>
      <c r="AN83" s="36"/>
      <c r="AO83" s="36"/>
      <c r="AP83" s="36"/>
      <c r="AQ83" s="36"/>
      <c r="AR83" s="89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70"/>
      <c r="AI84" s="36"/>
      <c r="AJ84" s="36"/>
      <c r="AK84" s="36"/>
      <c r="AL84" s="36"/>
      <c r="AM84" s="36"/>
      <c r="AN84" s="36"/>
      <c r="AO84" s="36"/>
      <c r="AP84" s="36"/>
      <c r="AQ84" s="36"/>
      <c r="AR84" s="89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70"/>
      <c r="AI85" s="36"/>
      <c r="AJ85" s="36"/>
      <c r="AK85" s="36"/>
      <c r="AL85" s="36"/>
      <c r="AM85" s="36"/>
      <c r="AN85" s="36"/>
      <c r="AO85" s="36"/>
      <c r="AP85" s="36"/>
      <c r="AQ85" s="36"/>
      <c r="AR85" s="89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2"/>
      <c r="AH86" s="70"/>
      <c r="AI86" s="36"/>
      <c r="AJ86" s="36"/>
      <c r="AK86" s="36"/>
      <c r="AL86" s="36"/>
      <c r="AM86" s="36"/>
      <c r="AN86" s="36"/>
      <c r="AO86" s="36"/>
      <c r="AP86" s="36"/>
      <c r="AQ86" s="36"/>
      <c r="AR86" s="89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2"/>
      <c r="AH87" s="70"/>
      <c r="AI87" s="36"/>
      <c r="AJ87" s="36"/>
      <c r="AK87" s="36"/>
      <c r="AL87" s="36"/>
      <c r="AM87" s="36"/>
      <c r="AN87" s="36"/>
      <c r="AO87" s="36"/>
      <c r="AP87" s="36"/>
      <c r="AQ87" s="36"/>
      <c r="AR87" s="89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2"/>
      <c r="AH88" s="70"/>
      <c r="AI88" s="36"/>
      <c r="AJ88" s="36"/>
      <c r="AK88" s="36"/>
      <c r="AL88" s="36"/>
      <c r="AM88" s="36"/>
      <c r="AN88" s="36"/>
      <c r="AO88" s="36"/>
      <c r="AP88" s="36"/>
      <c r="AQ88" s="36"/>
      <c r="AR88" s="89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2"/>
      <c r="AH89" s="70"/>
      <c r="AI89" s="36"/>
      <c r="AJ89" s="36"/>
      <c r="AK89" s="36"/>
      <c r="AL89" s="36"/>
      <c r="AM89" s="36"/>
      <c r="AN89" s="36"/>
      <c r="AO89" s="36"/>
      <c r="AP89" s="36"/>
      <c r="AQ89" s="36"/>
      <c r="AR89" s="89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39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70"/>
      <c r="AI90" s="36"/>
      <c r="AJ90" s="36"/>
      <c r="AK90" s="22"/>
      <c r="AL90" s="22"/>
      <c r="AM90" s="22"/>
      <c r="AN90" s="22"/>
      <c r="AO90" s="22"/>
      <c r="AP90" s="22"/>
      <c r="AQ90" s="22"/>
      <c r="AR90" s="89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39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70"/>
      <c r="AI91" s="36"/>
      <c r="AJ91" s="36"/>
      <c r="AK91" s="22"/>
      <c r="AL91" s="22"/>
      <c r="AM91" s="22"/>
      <c r="AN91" s="22"/>
      <c r="AO91" s="22"/>
      <c r="AP91" s="22"/>
      <c r="AQ91" s="22"/>
      <c r="AR91" s="89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39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70"/>
      <c r="AI92" s="36"/>
      <c r="AJ92" s="36"/>
      <c r="AK92" s="22"/>
      <c r="AL92" s="22"/>
      <c r="AM92" s="22"/>
      <c r="AN92" s="22"/>
      <c r="AO92" s="22"/>
      <c r="AP92" s="22"/>
      <c r="AQ92" s="22"/>
      <c r="AR92" s="89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39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70"/>
      <c r="AI93" s="36"/>
      <c r="AJ93" s="36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39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70"/>
      <c r="AI94" s="36"/>
      <c r="AJ94" s="36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39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70"/>
      <c r="AI95" s="36"/>
      <c r="AJ95" s="36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39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70"/>
      <c r="AI96" s="36"/>
      <c r="AJ96" s="36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39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70"/>
      <c r="AI97" s="36"/>
      <c r="AJ97" s="36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39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70"/>
      <c r="AI98" s="36"/>
      <c r="AJ98" s="36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39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70"/>
      <c r="AI99" s="36"/>
      <c r="AJ99" s="36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39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70"/>
      <c r="AI100" s="36"/>
      <c r="AJ100" s="36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39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70"/>
      <c r="AI101" s="36"/>
      <c r="AJ101" s="36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39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70"/>
      <c r="AI102" s="36"/>
      <c r="AJ102" s="36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39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70"/>
      <c r="AI103" s="36"/>
      <c r="AJ103" s="36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39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70"/>
      <c r="AI104" s="36"/>
      <c r="AJ104" s="36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39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70"/>
      <c r="AI105" s="36"/>
      <c r="AJ105" s="36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70"/>
      <c r="AI106" s="36"/>
      <c r="AJ106" s="36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70"/>
      <c r="AI107" s="36"/>
      <c r="AJ107" s="36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70"/>
      <c r="AI108" s="36"/>
      <c r="AJ108" s="36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70"/>
      <c r="AI109" s="36"/>
      <c r="AJ109" s="36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70"/>
      <c r="AI110" s="36"/>
      <c r="AJ110" s="36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70"/>
      <c r="AI111" s="36"/>
      <c r="AJ111" s="36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70"/>
      <c r="AI112" s="36"/>
      <c r="AJ112" s="36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70"/>
      <c r="AI113" s="36"/>
      <c r="AJ113" s="36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70"/>
      <c r="AI114" s="36"/>
      <c r="AJ114" s="36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70"/>
      <c r="AI115" s="36"/>
      <c r="AJ115" s="36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70"/>
      <c r="AI116" s="36"/>
      <c r="AJ116" s="36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70"/>
      <c r="AI117" s="36"/>
      <c r="AJ117" s="36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70"/>
      <c r="AI118" s="36"/>
      <c r="AJ118" s="36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70"/>
      <c r="AI119" s="36"/>
      <c r="AJ119" s="36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70"/>
      <c r="AI120" s="36"/>
      <c r="AJ120" s="36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70"/>
      <c r="AI121" s="36"/>
      <c r="AJ121" s="36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70"/>
      <c r="AI122" s="36"/>
      <c r="AJ122" s="36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70"/>
      <c r="AI123" s="36"/>
      <c r="AJ123" s="36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70"/>
      <c r="AI124" s="36"/>
      <c r="AJ124" s="36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70"/>
      <c r="AI125" s="36"/>
      <c r="AJ125" s="36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70"/>
      <c r="AI126" s="36"/>
      <c r="AJ126" s="36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70"/>
      <c r="AI127" s="36"/>
      <c r="AJ127" s="36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70"/>
      <c r="AI128" s="36"/>
      <c r="AJ128" s="36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70"/>
      <c r="AI129" s="36"/>
      <c r="AJ129" s="36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70"/>
      <c r="AI130" s="36"/>
      <c r="AJ130" s="36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70"/>
      <c r="AI131" s="36"/>
      <c r="AJ131" s="36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70"/>
      <c r="AI132" s="36"/>
      <c r="AJ132" s="36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70"/>
      <c r="AI133" s="36"/>
      <c r="AJ133" s="36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70"/>
      <c r="AI134" s="36"/>
      <c r="AJ134" s="36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70"/>
      <c r="AI135" s="36"/>
      <c r="AJ135" s="36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70"/>
      <c r="AI136" s="36"/>
      <c r="AJ136" s="36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70"/>
      <c r="AI137" s="36"/>
      <c r="AJ137" s="36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70"/>
      <c r="AI138" s="36"/>
      <c r="AJ138" s="36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70"/>
      <c r="AI139" s="36"/>
      <c r="AJ139" s="36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70"/>
      <c r="AI140" s="36"/>
      <c r="AJ140" s="36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70"/>
      <c r="AI141" s="36"/>
      <c r="AJ141" s="36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70"/>
      <c r="AI142" s="36"/>
      <c r="AJ142" s="36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70"/>
      <c r="AI143" s="36"/>
      <c r="AJ143" s="36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70"/>
      <c r="AI144" s="36"/>
      <c r="AJ144" s="36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70"/>
      <c r="AI145" s="36"/>
      <c r="AJ145" s="36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70"/>
      <c r="AI146" s="36"/>
      <c r="AJ146" s="36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70"/>
      <c r="AI147" s="36"/>
      <c r="AJ147" s="36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70"/>
      <c r="AI148" s="36"/>
      <c r="AJ148" s="36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70"/>
      <c r="AI149" s="36"/>
      <c r="AJ149" s="36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70"/>
      <c r="AI150" s="36"/>
      <c r="AJ150" s="36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70"/>
      <c r="AI151" s="36"/>
      <c r="AJ151" s="36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70"/>
      <c r="AI152" s="36"/>
      <c r="AJ152" s="36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70"/>
      <c r="AI153" s="36"/>
      <c r="AJ153" s="36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70"/>
      <c r="AI154" s="36"/>
      <c r="AJ154" s="36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70"/>
      <c r="AI155" s="36"/>
      <c r="AJ155" s="36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70"/>
      <c r="AI156" s="36"/>
      <c r="AJ156" s="36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70"/>
      <c r="AI157" s="36"/>
      <c r="AJ157" s="36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70"/>
      <c r="AI158" s="36"/>
      <c r="AJ158" s="36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70"/>
      <c r="AI159" s="36"/>
      <c r="AJ159" s="36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70"/>
      <c r="AI160" s="36"/>
      <c r="AJ160" s="36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70"/>
      <c r="AI161" s="36"/>
      <c r="AJ161" s="36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70"/>
      <c r="AI162" s="36"/>
      <c r="AJ162" s="36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70"/>
      <c r="AI163" s="36"/>
      <c r="AJ163" s="36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70"/>
      <c r="AI164" s="36"/>
      <c r="AJ164" s="36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70"/>
      <c r="AI165" s="36"/>
      <c r="AJ165" s="36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70"/>
      <c r="AI166" s="36"/>
      <c r="AJ166" s="36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70"/>
      <c r="AI167" s="36"/>
      <c r="AJ167" s="36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70"/>
      <c r="AI168" s="36"/>
      <c r="AJ168" s="36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70"/>
      <c r="AI169" s="36"/>
      <c r="AJ169" s="36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70"/>
      <c r="AI170" s="36"/>
      <c r="AJ170" s="36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70"/>
      <c r="AI171" s="36"/>
      <c r="AJ171" s="36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70"/>
      <c r="AI172" s="36"/>
      <c r="AJ172" s="36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39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70"/>
      <c r="AI173" s="36"/>
      <c r="AJ173" s="36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39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70"/>
      <c r="AI174" s="36"/>
      <c r="AJ174" s="36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39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70"/>
      <c r="AI175" s="36"/>
      <c r="AJ175" s="36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39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70"/>
      <c r="AI176" s="36"/>
      <c r="AJ176" s="36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39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70"/>
      <c r="AI177" s="36"/>
      <c r="AJ177" s="36"/>
      <c r="AK177" s="22"/>
      <c r="AL177" s="22"/>
      <c r="AM177" s="22"/>
      <c r="AN177" s="22"/>
      <c r="AO177" s="22"/>
      <c r="AP177" s="22"/>
      <c r="AQ177" s="22"/>
      <c r="AR177" s="89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39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70"/>
      <c r="AI178" s="36"/>
      <c r="AJ178" s="36"/>
      <c r="AK178" s="22"/>
      <c r="AL178" s="22"/>
      <c r="AM178" s="22"/>
      <c r="AN178" s="22"/>
      <c r="AO178" s="22"/>
      <c r="AP178" s="22"/>
      <c r="AQ178" s="22"/>
      <c r="AR178" s="89"/>
    </row>
    <row r="179" spans="1:44" s="7" customFormat="1" ht="15" customHeight="1" x14ac:dyDescent="0.25">
      <c r="A179" s="8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22"/>
      <c r="Q179" s="22"/>
      <c r="R179" s="22"/>
      <c r="S179" s="22"/>
      <c r="T179" s="22"/>
      <c r="U179" s="36"/>
      <c r="V179" s="39"/>
      <c r="W179" s="36"/>
      <c r="X179" s="36"/>
      <c r="Y179" s="22"/>
      <c r="Z179" s="22"/>
      <c r="AA179" s="22"/>
      <c r="AB179" s="22"/>
      <c r="AC179" s="22"/>
      <c r="AD179" s="22"/>
      <c r="AE179" s="22"/>
      <c r="AF179" s="22"/>
      <c r="AG179" s="22"/>
      <c r="AH179" s="70"/>
      <c r="AI179" s="36"/>
      <c r="AJ179" s="36"/>
      <c r="AK179" s="22"/>
      <c r="AL179" s="22"/>
      <c r="AM179" s="22"/>
      <c r="AN179" s="22"/>
      <c r="AO179" s="22"/>
      <c r="AP179" s="22"/>
      <c r="AQ179" s="22"/>
      <c r="AR179" s="89"/>
    </row>
    <row r="180" spans="1:44" s="7" customFormat="1" ht="15" customHeight="1" x14ac:dyDescent="0.25">
      <c r="A180" s="8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2"/>
      <c r="P180" s="22"/>
      <c r="Q180" s="22"/>
      <c r="R180" s="22"/>
      <c r="S180" s="22"/>
      <c r="T180" s="22"/>
      <c r="U180" s="36"/>
      <c r="V180" s="39"/>
      <c r="W180" s="36"/>
      <c r="X180" s="36"/>
      <c r="Y180" s="22"/>
      <c r="Z180" s="22"/>
      <c r="AA180" s="22"/>
      <c r="AB180" s="22"/>
      <c r="AC180" s="22"/>
      <c r="AD180" s="22"/>
      <c r="AE180" s="22"/>
      <c r="AF180" s="22"/>
      <c r="AG180" s="22"/>
      <c r="AH180" s="70"/>
      <c r="AI180" s="36"/>
      <c r="AJ180" s="36"/>
      <c r="AK180" s="22"/>
      <c r="AL180" s="22"/>
      <c r="AM180" s="22"/>
      <c r="AN180" s="22"/>
      <c r="AO180" s="22"/>
      <c r="AP180" s="22"/>
      <c r="AQ180" s="22"/>
      <c r="AR180" s="89"/>
    </row>
    <row r="181" spans="1:44" s="7" customFormat="1" ht="15" customHeight="1" x14ac:dyDescent="0.25">
      <c r="A181" s="8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2"/>
      <c r="P181" s="22"/>
      <c r="Q181" s="22"/>
      <c r="R181" s="22"/>
      <c r="S181" s="22"/>
      <c r="T181" s="22"/>
      <c r="U181" s="36"/>
      <c r="V181" s="39"/>
      <c r="W181" s="36"/>
      <c r="X181" s="36"/>
      <c r="Y181" s="22"/>
      <c r="Z181" s="22"/>
      <c r="AA181" s="22"/>
      <c r="AB181" s="22"/>
      <c r="AC181" s="22"/>
      <c r="AD181" s="22"/>
      <c r="AE181" s="22"/>
      <c r="AF181" s="22"/>
      <c r="AG181" s="22"/>
      <c r="AH181" s="70"/>
      <c r="AI181" s="36"/>
      <c r="AJ181" s="36"/>
      <c r="AK181" s="22"/>
      <c r="AL181" s="22"/>
      <c r="AM181" s="22"/>
      <c r="AN181" s="22"/>
      <c r="AO181" s="22"/>
      <c r="AP181" s="22"/>
      <c r="AQ181" s="22"/>
      <c r="AR181" s="89"/>
    </row>
    <row r="182" spans="1:44" s="7" customFormat="1" ht="15" customHeight="1" x14ac:dyDescent="0.25">
      <c r="A182" s="8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2"/>
      <c r="P182" s="22"/>
      <c r="Q182" s="22"/>
      <c r="R182" s="22"/>
      <c r="S182" s="22"/>
      <c r="T182" s="22"/>
      <c r="U182" s="36"/>
      <c r="V182" s="39"/>
      <c r="W182" s="36"/>
      <c r="X182" s="36"/>
      <c r="Y182" s="22"/>
      <c r="Z182" s="22"/>
      <c r="AA182" s="22"/>
      <c r="AB182" s="22"/>
      <c r="AC182" s="22"/>
      <c r="AD182" s="22"/>
      <c r="AE182" s="22"/>
      <c r="AF182" s="22"/>
      <c r="AG182" s="22"/>
      <c r="AH182" s="70"/>
      <c r="AI182" s="36"/>
      <c r="AJ182" s="36"/>
      <c r="AK182" s="22"/>
      <c r="AL182" s="22"/>
      <c r="AM182" s="22"/>
      <c r="AN182" s="22"/>
      <c r="AO182" s="22"/>
      <c r="AP182" s="22"/>
      <c r="AQ182" s="22"/>
      <c r="AR182" s="89"/>
    </row>
    <row r="183" spans="1:44" ht="15" customHeight="1" x14ac:dyDescent="0.25">
      <c r="AG183" s="22"/>
      <c r="AH183" s="70"/>
      <c r="AI183" s="36"/>
      <c r="AJ183" s="36"/>
    </row>
    <row r="184" spans="1:44" ht="15" customHeight="1" x14ac:dyDescent="0.25">
      <c r="AG184" s="22"/>
      <c r="AH184" s="70"/>
      <c r="AI184" s="36"/>
      <c r="AJ184" s="36"/>
    </row>
    <row r="185" spans="1:44" ht="15" customHeight="1" x14ac:dyDescent="0.25">
      <c r="AG185" s="22"/>
      <c r="AH185" s="70"/>
      <c r="AI185" s="36"/>
      <c r="AJ185" s="36"/>
    </row>
    <row r="186" spans="1:44" ht="15" customHeight="1" x14ac:dyDescent="0.25">
      <c r="AG186" s="22"/>
      <c r="AH186" s="70"/>
      <c r="AI186" s="36"/>
      <c r="AJ186" s="36"/>
    </row>
    <row r="187" spans="1:44" ht="15" customHeight="1" x14ac:dyDescent="0.25">
      <c r="AG187" s="22"/>
      <c r="AH187" s="70"/>
      <c r="AI187" s="36"/>
      <c r="AJ187" s="36"/>
    </row>
    <row r="188" spans="1:44" ht="15" customHeight="1" x14ac:dyDescent="0.25">
      <c r="AG188" s="22"/>
      <c r="AH188" s="70"/>
      <c r="AI188" s="36"/>
      <c r="AJ188" s="36"/>
    </row>
    <row r="189" spans="1:44" ht="15" customHeight="1" x14ac:dyDescent="0.25">
      <c r="AG189" s="22"/>
      <c r="AH189" s="70"/>
      <c r="AI189" s="36"/>
      <c r="AJ189" s="36"/>
    </row>
    <row r="190" spans="1:44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1:44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1:44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  <row r="205" spans="2:43" ht="15" customHeight="1" x14ac:dyDescent="0.2"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</row>
    <row r="206" spans="2:43" ht="15" customHeight="1" x14ac:dyDescent="0.2"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</row>
    <row r="207" spans="2:43" ht="15" customHeight="1" x14ac:dyDescent="0.2"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</row>
    <row r="208" spans="2:43" ht="15" customHeight="1" x14ac:dyDescent="0.2"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</row>
    <row r="209" spans="2:43" ht="15" customHeight="1" x14ac:dyDescent="0.2"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1" t="s">
        <v>48</v>
      </c>
      <c r="C1" s="2"/>
      <c r="D1" s="3"/>
      <c r="E1" s="5" t="s">
        <v>49</v>
      </c>
      <c r="F1" s="114"/>
      <c r="G1" s="115"/>
      <c r="H1" s="115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114"/>
      <c r="AB1" s="114"/>
      <c r="AC1" s="115"/>
      <c r="AD1" s="115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1" t="s">
        <v>63</v>
      </c>
      <c r="C2" s="82"/>
      <c r="D2" s="116"/>
      <c r="E2" s="12" t="s">
        <v>13</v>
      </c>
      <c r="F2" s="13"/>
      <c r="G2" s="13"/>
      <c r="H2" s="13"/>
      <c r="I2" s="19"/>
      <c r="J2" s="14"/>
      <c r="K2" s="87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17" t="s">
        <v>90</v>
      </c>
      <c r="Y2" s="118"/>
      <c r="Z2" s="119"/>
      <c r="AA2" s="12" t="s">
        <v>13</v>
      </c>
      <c r="AB2" s="13"/>
      <c r="AC2" s="13"/>
      <c r="AD2" s="13"/>
      <c r="AE2" s="19"/>
      <c r="AF2" s="14"/>
      <c r="AG2" s="87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2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72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72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>
        <v>2003</v>
      </c>
      <c r="C4" s="29" t="s">
        <v>36</v>
      </c>
      <c r="D4" s="1" t="s">
        <v>38</v>
      </c>
      <c r="E4" s="28">
        <v>6</v>
      </c>
      <c r="F4" s="28">
        <v>0</v>
      </c>
      <c r="G4" s="28">
        <v>0</v>
      </c>
      <c r="H4" s="28">
        <v>3</v>
      </c>
      <c r="I4" s="28">
        <v>8</v>
      </c>
      <c r="J4" s="32">
        <v>0.4</v>
      </c>
      <c r="K4" s="22">
        <v>20</v>
      </c>
      <c r="L4" s="95"/>
      <c r="M4" s="17"/>
      <c r="N4" s="17"/>
      <c r="O4" s="17"/>
      <c r="Q4" s="28">
        <v>1</v>
      </c>
      <c r="R4" s="28">
        <v>0</v>
      </c>
      <c r="S4" s="29">
        <v>0</v>
      </c>
      <c r="T4" s="28">
        <v>0</v>
      </c>
      <c r="U4" s="28">
        <v>3</v>
      </c>
      <c r="V4" s="121">
        <v>0.6</v>
      </c>
      <c r="W4" s="27">
        <v>5</v>
      </c>
      <c r="X4" s="28"/>
      <c r="Y4" s="30"/>
      <c r="Z4" s="1"/>
      <c r="AA4" s="28"/>
      <c r="AB4" s="28"/>
      <c r="AC4" s="28"/>
      <c r="AD4" s="29"/>
      <c r="AE4" s="28"/>
      <c r="AF4" s="32"/>
      <c r="AG4" s="27"/>
      <c r="AH4" s="95"/>
      <c r="AI4" s="17"/>
      <c r="AJ4" s="17"/>
      <c r="AK4" s="17"/>
      <c r="AM4" s="28"/>
      <c r="AN4" s="28"/>
      <c r="AO4" s="29"/>
      <c r="AP4" s="28"/>
      <c r="AQ4" s="28"/>
      <c r="AR4" s="29"/>
      <c r="AS4" s="27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>
        <v>2004</v>
      </c>
      <c r="C5" s="29" t="s">
        <v>35</v>
      </c>
      <c r="D5" s="1" t="s">
        <v>38</v>
      </c>
      <c r="E5" s="28">
        <v>1</v>
      </c>
      <c r="F5" s="28">
        <v>0</v>
      </c>
      <c r="G5" s="28">
        <v>0</v>
      </c>
      <c r="H5" s="28">
        <v>0</v>
      </c>
      <c r="I5" s="28">
        <v>0</v>
      </c>
      <c r="J5" s="32">
        <v>0</v>
      </c>
      <c r="K5" s="22">
        <v>1</v>
      </c>
      <c r="L5" s="95"/>
      <c r="M5" s="17"/>
      <c r="N5" s="17"/>
      <c r="O5" s="17"/>
      <c r="Q5" s="28"/>
      <c r="R5" s="28"/>
      <c r="S5" s="29"/>
      <c r="T5" s="28"/>
      <c r="U5" s="28"/>
      <c r="V5" s="121"/>
      <c r="W5" s="27"/>
      <c r="X5" s="28">
        <v>2004</v>
      </c>
      <c r="Y5" s="28" t="s">
        <v>52</v>
      </c>
      <c r="Z5" s="1" t="s">
        <v>53</v>
      </c>
      <c r="AA5" s="28">
        <v>12</v>
      </c>
      <c r="AB5" s="28">
        <v>1</v>
      </c>
      <c r="AC5" s="28">
        <v>5</v>
      </c>
      <c r="AD5" s="28">
        <v>8</v>
      </c>
      <c r="AE5" s="28">
        <v>47</v>
      </c>
      <c r="AF5" s="46">
        <v>0.61029999999999995</v>
      </c>
      <c r="AG5" s="22">
        <v>77</v>
      </c>
      <c r="AH5" s="17"/>
      <c r="AI5" s="17"/>
      <c r="AJ5" s="17"/>
      <c r="AK5" s="17"/>
      <c r="AM5" s="28"/>
      <c r="AN5" s="28"/>
      <c r="AO5" s="29"/>
      <c r="AP5" s="28"/>
      <c r="AQ5" s="28"/>
      <c r="AR5" s="29"/>
      <c r="AS5" s="27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2005</v>
      </c>
      <c r="C6" s="29" t="s">
        <v>37</v>
      </c>
      <c r="D6" s="1" t="s">
        <v>38</v>
      </c>
      <c r="E6" s="28">
        <v>4</v>
      </c>
      <c r="F6" s="28">
        <v>0</v>
      </c>
      <c r="G6" s="28">
        <v>1</v>
      </c>
      <c r="H6" s="28">
        <v>0</v>
      </c>
      <c r="I6" s="28">
        <v>1</v>
      </c>
      <c r="J6" s="32">
        <v>8.3000000000000004E-2</v>
      </c>
      <c r="K6" s="22">
        <v>12</v>
      </c>
      <c r="L6" s="95"/>
      <c r="M6" s="17"/>
      <c r="N6" s="17"/>
      <c r="O6" s="17"/>
      <c r="Q6" s="28"/>
      <c r="R6" s="28"/>
      <c r="S6" s="29"/>
      <c r="T6" s="28"/>
      <c r="U6" s="28"/>
      <c r="V6" s="121"/>
      <c r="W6" s="27"/>
      <c r="X6" s="28">
        <v>2005</v>
      </c>
      <c r="Y6" s="28" t="s">
        <v>39</v>
      </c>
      <c r="Z6" s="1" t="s">
        <v>43</v>
      </c>
      <c r="AA6" s="28">
        <v>13</v>
      </c>
      <c r="AB6" s="28">
        <v>3</v>
      </c>
      <c r="AC6" s="28">
        <v>14</v>
      </c>
      <c r="AD6" s="28">
        <v>12</v>
      </c>
      <c r="AE6" s="28">
        <v>55</v>
      </c>
      <c r="AF6" s="46">
        <v>0.51400000000000001</v>
      </c>
      <c r="AG6" s="22">
        <v>107</v>
      </c>
      <c r="AH6" s="17"/>
      <c r="AI6" s="17"/>
      <c r="AJ6" s="17"/>
      <c r="AK6" s="17"/>
      <c r="AM6" s="28"/>
      <c r="AN6" s="28"/>
      <c r="AO6" s="29"/>
      <c r="AP6" s="28"/>
      <c r="AQ6" s="28"/>
      <c r="AR6" s="29"/>
      <c r="AS6" s="27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2006</v>
      </c>
      <c r="C7" s="29" t="s">
        <v>47</v>
      </c>
      <c r="D7" s="1" t="s">
        <v>38</v>
      </c>
      <c r="E7" s="28">
        <v>20</v>
      </c>
      <c r="F7" s="28">
        <v>2</v>
      </c>
      <c r="G7" s="28">
        <v>2</v>
      </c>
      <c r="H7" s="28">
        <v>22</v>
      </c>
      <c r="I7" s="28">
        <v>56</v>
      </c>
      <c r="J7" s="32">
        <v>0.60899999999999999</v>
      </c>
      <c r="K7" s="22">
        <v>92</v>
      </c>
      <c r="L7" s="95"/>
      <c r="M7" s="17"/>
      <c r="N7" s="17"/>
      <c r="O7" s="17"/>
      <c r="Q7" s="28">
        <v>2</v>
      </c>
      <c r="R7" s="28">
        <v>0</v>
      </c>
      <c r="S7" s="29">
        <v>0</v>
      </c>
      <c r="T7" s="28">
        <v>1</v>
      </c>
      <c r="U7" s="28">
        <v>2</v>
      </c>
      <c r="V7" s="121">
        <v>0.28599999999999998</v>
      </c>
      <c r="W7" s="27">
        <v>7</v>
      </c>
      <c r="X7" s="28"/>
      <c r="Y7" s="30"/>
      <c r="Z7" s="1"/>
      <c r="AA7" s="28"/>
      <c r="AB7" s="28"/>
      <c r="AC7" s="28"/>
      <c r="AD7" s="29"/>
      <c r="AE7" s="28"/>
      <c r="AF7" s="32"/>
      <c r="AG7" s="27"/>
      <c r="AH7" s="95"/>
      <c r="AI7" s="17"/>
      <c r="AJ7" s="17"/>
      <c r="AK7" s="17"/>
      <c r="AM7" s="28"/>
      <c r="AN7" s="28"/>
      <c r="AO7" s="29"/>
      <c r="AP7" s="28"/>
      <c r="AQ7" s="28"/>
      <c r="AR7" s="29"/>
      <c r="AS7" s="27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2007</v>
      </c>
      <c r="C8" s="29" t="s">
        <v>46</v>
      </c>
      <c r="D8" s="1" t="s">
        <v>38</v>
      </c>
      <c r="E8" s="28">
        <v>21</v>
      </c>
      <c r="F8" s="28">
        <v>0</v>
      </c>
      <c r="G8" s="28">
        <v>5</v>
      </c>
      <c r="H8" s="28">
        <v>11</v>
      </c>
      <c r="I8" s="28">
        <v>72</v>
      </c>
      <c r="J8" s="32">
        <v>0.64900000000000002</v>
      </c>
      <c r="K8" s="22">
        <v>111</v>
      </c>
      <c r="L8" s="95"/>
      <c r="M8" s="17"/>
      <c r="N8" s="17"/>
      <c r="O8" s="17"/>
      <c r="Q8" s="28">
        <v>5</v>
      </c>
      <c r="R8" s="28">
        <v>0</v>
      </c>
      <c r="S8" s="29">
        <v>0</v>
      </c>
      <c r="T8" s="28">
        <v>4</v>
      </c>
      <c r="U8" s="28">
        <v>14</v>
      </c>
      <c r="V8" s="121">
        <v>0.53800000000000003</v>
      </c>
      <c r="W8" s="27">
        <v>26</v>
      </c>
      <c r="X8" s="28"/>
      <c r="Y8" s="30"/>
      <c r="Z8" s="1"/>
      <c r="AA8" s="28"/>
      <c r="AB8" s="28"/>
      <c r="AC8" s="28"/>
      <c r="AD8" s="29"/>
      <c r="AE8" s="28"/>
      <c r="AF8" s="32"/>
      <c r="AG8" s="27"/>
      <c r="AH8" s="95"/>
      <c r="AI8" s="17"/>
      <c r="AJ8" s="17"/>
      <c r="AK8" s="17"/>
      <c r="AM8" s="28"/>
      <c r="AN8" s="28"/>
      <c r="AO8" s="29"/>
      <c r="AP8" s="28"/>
      <c r="AQ8" s="28"/>
      <c r="AR8" s="29"/>
      <c r="AS8" s="27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2008</v>
      </c>
      <c r="C9" s="29" t="s">
        <v>36</v>
      </c>
      <c r="D9" s="1" t="s">
        <v>50</v>
      </c>
      <c r="E9" s="28">
        <v>19</v>
      </c>
      <c r="F9" s="28">
        <v>2</v>
      </c>
      <c r="G9" s="29">
        <v>5</v>
      </c>
      <c r="H9" s="28">
        <v>17</v>
      </c>
      <c r="I9" s="28">
        <v>59</v>
      </c>
      <c r="J9" s="32">
        <v>0.57799999999999996</v>
      </c>
      <c r="K9" s="22">
        <v>102</v>
      </c>
      <c r="L9" s="95"/>
      <c r="M9" s="17"/>
      <c r="N9" s="17"/>
      <c r="O9" s="17"/>
      <c r="Q9" s="28"/>
      <c r="R9" s="28"/>
      <c r="S9" s="29"/>
      <c r="T9" s="28"/>
      <c r="U9" s="28"/>
      <c r="V9" s="121"/>
      <c r="W9" s="27"/>
      <c r="X9" s="28"/>
      <c r="Y9" s="30"/>
      <c r="Z9" s="1"/>
      <c r="AA9" s="28"/>
      <c r="AB9" s="28"/>
      <c r="AC9" s="28"/>
      <c r="AD9" s="29"/>
      <c r="AE9" s="28"/>
      <c r="AF9" s="32"/>
      <c r="AG9" s="27"/>
      <c r="AH9" s="95"/>
      <c r="AI9" s="17"/>
      <c r="AJ9" s="17"/>
      <c r="AK9" s="17"/>
      <c r="AM9" s="28"/>
      <c r="AN9" s="28"/>
      <c r="AO9" s="29"/>
      <c r="AP9" s="28"/>
      <c r="AQ9" s="28"/>
      <c r="AR9" s="29"/>
      <c r="AS9" s="2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2009</v>
      </c>
      <c r="C10" s="29" t="s">
        <v>39</v>
      </c>
      <c r="D10" s="1" t="s">
        <v>38</v>
      </c>
      <c r="E10" s="28">
        <v>22</v>
      </c>
      <c r="F10" s="28">
        <v>0</v>
      </c>
      <c r="G10" s="28">
        <v>8</v>
      </c>
      <c r="H10" s="28">
        <v>34</v>
      </c>
      <c r="I10" s="28">
        <v>111</v>
      </c>
      <c r="J10" s="32">
        <v>0.76</v>
      </c>
      <c r="K10" s="22">
        <v>146</v>
      </c>
      <c r="L10" s="95"/>
      <c r="M10" s="17" t="s">
        <v>36</v>
      </c>
      <c r="N10" s="17"/>
      <c r="O10" s="17" t="s">
        <v>67</v>
      </c>
      <c r="Q10" s="93"/>
      <c r="R10" s="28"/>
      <c r="S10" s="29"/>
      <c r="T10" s="28"/>
      <c r="U10" s="28"/>
      <c r="V10" s="121"/>
      <c r="W10" s="27"/>
      <c r="X10" s="28"/>
      <c r="Y10" s="30"/>
      <c r="Z10" s="1"/>
      <c r="AA10" s="28"/>
      <c r="AB10" s="28"/>
      <c r="AC10" s="28"/>
      <c r="AD10" s="29"/>
      <c r="AE10" s="28"/>
      <c r="AF10" s="32"/>
      <c r="AG10" s="27"/>
      <c r="AH10" s="95"/>
      <c r="AI10" s="17"/>
      <c r="AJ10" s="17"/>
      <c r="AK10" s="17"/>
      <c r="AM10" s="93"/>
      <c r="AN10" s="28"/>
      <c r="AO10" s="29"/>
      <c r="AP10" s="28"/>
      <c r="AQ10" s="28"/>
      <c r="AR10" s="29"/>
      <c r="AS10" s="2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8">
        <v>2010</v>
      </c>
      <c r="C11" s="29" t="s">
        <v>35</v>
      </c>
      <c r="D11" s="1" t="s">
        <v>38</v>
      </c>
      <c r="E11" s="28">
        <v>21</v>
      </c>
      <c r="F11" s="28">
        <v>4</v>
      </c>
      <c r="G11" s="28">
        <v>4</v>
      </c>
      <c r="H11" s="28">
        <v>38</v>
      </c>
      <c r="I11" s="28">
        <v>97</v>
      </c>
      <c r="J11" s="32">
        <v>0.72399999999999998</v>
      </c>
      <c r="K11" s="27">
        <v>134</v>
      </c>
      <c r="L11" s="95"/>
      <c r="M11" s="17" t="s">
        <v>67</v>
      </c>
      <c r="N11" s="17"/>
      <c r="O11" s="17"/>
      <c r="Q11" s="28">
        <v>5</v>
      </c>
      <c r="R11" s="28">
        <v>0</v>
      </c>
      <c r="S11" s="29">
        <v>0</v>
      </c>
      <c r="T11" s="28">
        <v>7</v>
      </c>
      <c r="U11" s="28">
        <v>17</v>
      </c>
      <c r="V11" s="121">
        <v>0.69</v>
      </c>
      <c r="W11" s="27">
        <v>35</v>
      </c>
      <c r="X11" s="28"/>
      <c r="Y11" s="30"/>
      <c r="Z11" s="1"/>
      <c r="AA11" s="28"/>
      <c r="AB11" s="28"/>
      <c r="AC11" s="28"/>
      <c r="AD11" s="29"/>
      <c r="AE11" s="28"/>
      <c r="AF11" s="32"/>
      <c r="AG11" s="27"/>
      <c r="AH11" s="95"/>
      <c r="AI11" s="17"/>
      <c r="AJ11" s="17"/>
      <c r="AK11" s="17"/>
      <c r="AM11" s="93"/>
      <c r="AN11" s="28"/>
      <c r="AO11" s="29"/>
      <c r="AP11" s="28"/>
      <c r="AQ11" s="28"/>
      <c r="AR11" s="29"/>
      <c r="AS11" s="27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8">
        <v>2011</v>
      </c>
      <c r="C12" s="29" t="s">
        <v>40</v>
      </c>
      <c r="D12" s="1" t="s">
        <v>38</v>
      </c>
      <c r="E12" s="28">
        <v>22</v>
      </c>
      <c r="F12" s="28">
        <v>3</v>
      </c>
      <c r="G12" s="28">
        <v>2</v>
      </c>
      <c r="H12" s="28">
        <v>34</v>
      </c>
      <c r="I12" s="28">
        <v>77</v>
      </c>
      <c r="J12" s="32">
        <v>0.64200000000000002</v>
      </c>
      <c r="K12" s="27">
        <v>120</v>
      </c>
      <c r="L12" s="95"/>
      <c r="M12" s="17" t="s">
        <v>96</v>
      </c>
      <c r="N12" s="17"/>
      <c r="O12" s="17"/>
      <c r="Q12" s="28">
        <v>7</v>
      </c>
      <c r="R12" s="28">
        <v>1</v>
      </c>
      <c r="S12" s="29">
        <v>3</v>
      </c>
      <c r="T12" s="28">
        <v>11</v>
      </c>
      <c r="U12" s="28">
        <v>16</v>
      </c>
      <c r="V12" s="121">
        <v>0.80800000000000005</v>
      </c>
      <c r="W12" s="27">
        <v>52</v>
      </c>
      <c r="X12" s="28"/>
      <c r="Y12" s="30"/>
      <c r="Z12" s="1"/>
      <c r="AA12" s="28"/>
      <c r="AB12" s="28"/>
      <c r="AC12" s="28"/>
      <c r="AD12" s="29"/>
      <c r="AE12" s="28"/>
      <c r="AF12" s="32"/>
      <c r="AG12" s="27"/>
      <c r="AH12" s="95"/>
      <c r="AI12" s="17"/>
      <c r="AJ12" s="17"/>
      <c r="AK12" s="17"/>
      <c r="AM12" s="93"/>
      <c r="AN12" s="28"/>
      <c r="AO12" s="29"/>
      <c r="AP12" s="28"/>
      <c r="AQ12" s="28"/>
      <c r="AR12" s="29"/>
      <c r="AS12" s="2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8"/>
      <c r="C13" s="29"/>
      <c r="D13" s="1"/>
      <c r="E13" s="28"/>
      <c r="F13" s="28"/>
      <c r="G13" s="28"/>
      <c r="H13" s="28"/>
      <c r="I13" s="28"/>
      <c r="J13" s="32"/>
      <c r="K13" s="27"/>
      <c r="L13" s="95"/>
      <c r="M13" s="17"/>
      <c r="N13" s="17"/>
      <c r="O13" s="17"/>
      <c r="Q13" s="28"/>
      <c r="R13" s="28"/>
      <c r="S13" s="29"/>
      <c r="T13" s="28"/>
      <c r="U13" s="28"/>
      <c r="V13" s="121"/>
      <c r="W13" s="27"/>
      <c r="X13" s="28"/>
      <c r="Y13" s="30"/>
      <c r="Z13" s="1"/>
      <c r="AA13" s="28"/>
      <c r="AB13" s="28"/>
      <c r="AC13" s="28"/>
      <c r="AD13" s="29"/>
      <c r="AE13" s="28"/>
      <c r="AF13" s="32"/>
      <c r="AG13" s="27"/>
      <c r="AH13" s="95"/>
      <c r="AI13" s="17"/>
      <c r="AJ13" s="17"/>
      <c r="AK13" s="17"/>
      <c r="AM13" s="93"/>
      <c r="AN13" s="28"/>
      <c r="AO13" s="29"/>
      <c r="AP13" s="28"/>
      <c r="AQ13" s="28"/>
      <c r="AR13" s="29"/>
      <c r="AS13" s="2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8">
        <v>2013</v>
      </c>
      <c r="C14" s="29" t="s">
        <v>52</v>
      </c>
      <c r="D14" s="1" t="s">
        <v>65</v>
      </c>
      <c r="E14" s="28">
        <v>1</v>
      </c>
      <c r="F14" s="28">
        <v>0</v>
      </c>
      <c r="G14" s="28">
        <v>0</v>
      </c>
      <c r="H14" s="28">
        <v>0</v>
      </c>
      <c r="I14" s="28">
        <v>2</v>
      </c>
      <c r="J14" s="32">
        <v>0.4</v>
      </c>
      <c r="K14" s="27">
        <v>5</v>
      </c>
      <c r="L14" s="95"/>
      <c r="M14" s="17"/>
      <c r="N14" s="17"/>
      <c r="O14" s="17"/>
      <c r="Q14" s="93"/>
      <c r="R14" s="28"/>
      <c r="S14" s="29"/>
      <c r="T14" s="28"/>
      <c r="U14" s="28"/>
      <c r="V14" s="121"/>
      <c r="W14" s="27"/>
      <c r="X14" s="28"/>
      <c r="Y14" s="30"/>
      <c r="Z14" s="1"/>
      <c r="AA14" s="28"/>
      <c r="AB14" s="28"/>
      <c r="AC14" s="28"/>
      <c r="AD14" s="29"/>
      <c r="AE14" s="28"/>
      <c r="AF14" s="32"/>
      <c r="AG14" s="27"/>
      <c r="AH14" s="95"/>
      <c r="AI14" s="17"/>
      <c r="AJ14" s="17"/>
      <c r="AK14" s="17"/>
      <c r="AM14" s="93"/>
      <c r="AN14" s="28"/>
      <c r="AO14" s="29"/>
      <c r="AP14" s="28"/>
      <c r="AQ14" s="28"/>
      <c r="AR14" s="29"/>
      <c r="AS14" s="27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122" t="s">
        <v>92</v>
      </c>
      <c r="C15" s="85"/>
      <c r="D15" s="84"/>
      <c r="E15" s="83">
        <f>SUM(E4:E14)</f>
        <v>137</v>
      </c>
      <c r="F15" s="83">
        <f>SUM(F4:F14)</f>
        <v>11</v>
      </c>
      <c r="G15" s="83">
        <f>SUM(G4:G14)</f>
        <v>27</v>
      </c>
      <c r="H15" s="83">
        <f>SUM(H4:H14)</f>
        <v>159</v>
      </c>
      <c r="I15" s="83">
        <f>SUM(I4:I14)</f>
        <v>483</v>
      </c>
      <c r="J15" s="123">
        <f>PRODUCT(I15/K15)</f>
        <v>0.65006729475100944</v>
      </c>
      <c r="K15" s="87">
        <f>SUM(K4:K14)</f>
        <v>743</v>
      </c>
      <c r="L15" s="21"/>
      <c r="M15" s="19"/>
      <c r="N15" s="98"/>
      <c r="O15" s="99"/>
      <c r="P15" s="22"/>
      <c r="Q15" s="83">
        <f>SUM(Q4:Q14)</f>
        <v>20</v>
      </c>
      <c r="R15" s="83">
        <f>SUM(R4:R14)</f>
        <v>1</v>
      </c>
      <c r="S15" s="83">
        <f>SUM(S4:S14)</f>
        <v>3</v>
      </c>
      <c r="T15" s="83">
        <f>SUM(T4:T14)</f>
        <v>23</v>
      </c>
      <c r="U15" s="83">
        <f>SUM(U4:U14)</f>
        <v>52</v>
      </c>
      <c r="V15" s="123">
        <f>PRODUCT(U15/W15)</f>
        <v>0.41599999999999998</v>
      </c>
      <c r="W15" s="87">
        <f>SUM(W4:W14)</f>
        <v>125</v>
      </c>
      <c r="X15" s="15" t="s">
        <v>92</v>
      </c>
      <c r="Y15" s="16"/>
      <c r="Z15" s="14"/>
      <c r="AA15" s="83">
        <f>SUM(AA4:AA14)</f>
        <v>25</v>
      </c>
      <c r="AB15" s="83">
        <f>SUM(AB4:AB14)</f>
        <v>4</v>
      </c>
      <c r="AC15" s="83">
        <f>SUM(AC4:AC14)</f>
        <v>19</v>
      </c>
      <c r="AD15" s="83">
        <f>SUM(AD4:AD14)</f>
        <v>20</v>
      </c>
      <c r="AE15" s="83">
        <f>SUM(AE4:AE14)</f>
        <v>102</v>
      </c>
      <c r="AF15" s="123">
        <f>PRODUCT(AE15/AG15)</f>
        <v>0.55434782608695654</v>
      </c>
      <c r="AG15" s="87">
        <f>SUM(AG4:AG14)</f>
        <v>184</v>
      </c>
      <c r="AH15" s="21"/>
      <c r="AI15" s="19"/>
      <c r="AJ15" s="98"/>
      <c r="AK15" s="99"/>
      <c r="AL15" s="22"/>
      <c r="AM15" s="83">
        <f>SUM(AM4:AM14)</f>
        <v>0</v>
      </c>
      <c r="AN15" s="83">
        <f>SUM(AN4:AN14)</f>
        <v>0</v>
      </c>
      <c r="AO15" s="83">
        <f>SUM(AO4:AO14)</f>
        <v>0</v>
      </c>
      <c r="AP15" s="83">
        <f>SUM(AP4:AP14)</f>
        <v>0</v>
      </c>
      <c r="AQ15" s="83">
        <f>SUM(AQ4:AQ14)</f>
        <v>0</v>
      </c>
      <c r="AR15" s="34">
        <v>0</v>
      </c>
      <c r="AS15" s="120">
        <f>SUM(AS4:AS14)</f>
        <v>0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27"/>
      <c r="L16" s="22"/>
      <c r="M16" s="22"/>
      <c r="N16" s="22"/>
      <c r="O16" s="22"/>
      <c r="P16" s="36"/>
      <c r="Q16" s="36"/>
      <c r="R16" s="39"/>
      <c r="S16" s="36"/>
      <c r="T16" s="36"/>
      <c r="U16" s="22"/>
      <c r="V16" s="22"/>
      <c r="W16" s="27"/>
      <c r="X16" s="36"/>
      <c r="Y16" s="36"/>
      <c r="Z16" s="36"/>
      <c r="AA16" s="36"/>
      <c r="AB16" s="36"/>
      <c r="AC16" s="36"/>
      <c r="AD16" s="36"/>
      <c r="AE16" s="36"/>
      <c r="AF16" s="37"/>
      <c r="AG16" s="27"/>
      <c r="AH16" s="22"/>
      <c r="AI16" s="22"/>
      <c r="AJ16" s="22"/>
      <c r="AK16" s="22"/>
      <c r="AL16" s="36"/>
      <c r="AM16" s="36"/>
      <c r="AN16" s="39"/>
      <c r="AO16" s="36"/>
      <c r="AP16" s="36"/>
      <c r="AQ16" s="22"/>
      <c r="AR16" s="22"/>
      <c r="AS16" s="27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24" t="s">
        <v>93</v>
      </c>
      <c r="C17" s="125"/>
      <c r="D17" s="126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94</v>
      </c>
      <c r="O17" s="17" t="s">
        <v>95</v>
      </c>
      <c r="Q17" s="39"/>
      <c r="R17" s="39" t="s">
        <v>41</v>
      </c>
      <c r="S17" s="39"/>
      <c r="T17" s="71" t="s">
        <v>42</v>
      </c>
      <c r="U17" s="22"/>
      <c r="V17" s="27"/>
      <c r="W17" s="27"/>
      <c r="X17" s="128"/>
      <c r="Y17" s="128"/>
      <c r="Z17" s="128"/>
      <c r="AA17" s="128"/>
      <c r="AB17" s="128"/>
      <c r="AC17" s="36"/>
      <c r="AD17" s="36"/>
      <c r="AE17" s="36"/>
      <c r="AF17" s="36"/>
      <c r="AG17" s="36"/>
      <c r="AH17" s="36"/>
      <c r="AI17" s="36"/>
      <c r="AJ17" s="36"/>
      <c r="AK17" s="36"/>
      <c r="AM17" s="27"/>
      <c r="AN17" s="128"/>
      <c r="AO17" s="128"/>
      <c r="AP17" s="128"/>
      <c r="AQ17" s="128"/>
      <c r="AR17" s="128"/>
      <c r="AS17" s="128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12</v>
      </c>
      <c r="C18" s="11"/>
      <c r="D18" s="44"/>
      <c r="E18" s="129">
        <v>126</v>
      </c>
      <c r="F18" s="129">
        <v>3</v>
      </c>
      <c r="G18" s="129">
        <v>9</v>
      </c>
      <c r="H18" s="129">
        <v>97</v>
      </c>
      <c r="I18" s="129">
        <v>377</v>
      </c>
      <c r="J18" s="130">
        <v>0.58699999999999997</v>
      </c>
      <c r="K18" s="36">
        <f>PRODUCT(I18/J18)</f>
        <v>642.2487223168655</v>
      </c>
      <c r="L18" s="131">
        <f>PRODUCT((F18+G18)/E18)</f>
        <v>9.5238095238095233E-2</v>
      </c>
      <c r="M18" s="131">
        <f>PRODUCT(H18/E18)</f>
        <v>0.76984126984126988</v>
      </c>
      <c r="N18" s="131">
        <f>PRODUCT((F18+G18+H18)/E18)</f>
        <v>0.86507936507936511</v>
      </c>
      <c r="O18" s="131">
        <f>PRODUCT(I18/E18)</f>
        <v>2.9920634920634921</v>
      </c>
      <c r="Q18" s="39"/>
      <c r="R18" s="39"/>
      <c r="S18" s="39"/>
      <c r="T18" s="36" t="s">
        <v>54</v>
      </c>
      <c r="U18" s="36"/>
      <c r="V18" s="36"/>
      <c r="W18" s="36"/>
      <c r="X18" s="39"/>
      <c r="Y18" s="39"/>
      <c r="Z18" s="39"/>
      <c r="AA18" s="39"/>
      <c r="AB18" s="39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9"/>
      <c r="AO18" s="39"/>
      <c r="AP18" s="39"/>
      <c r="AQ18" s="39"/>
      <c r="AR18" s="39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32" t="s">
        <v>63</v>
      </c>
      <c r="C19" s="133"/>
      <c r="D19" s="134"/>
      <c r="E19" s="129">
        <f>PRODUCT(E15+Q15)</f>
        <v>157</v>
      </c>
      <c r="F19" s="129">
        <f>PRODUCT(F15+R15)</f>
        <v>12</v>
      </c>
      <c r="G19" s="129">
        <f>PRODUCT(G15+S15)</f>
        <v>30</v>
      </c>
      <c r="H19" s="129">
        <f>PRODUCT(H15+T15)</f>
        <v>182</v>
      </c>
      <c r="I19" s="129">
        <f>PRODUCT(I15+U15)</f>
        <v>535</v>
      </c>
      <c r="J19" s="130">
        <f>PRODUCT(I19/K19)</f>
        <v>0.61635944700460832</v>
      </c>
      <c r="K19" s="36">
        <f>PRODUCT(K15+W15)</f>
        <v>868</v>
      </c>
      <c r="L19" s="131">
        <f>PRODUCT((F19+G19)/E19)</f>
        <v>0.26751592356687898</v>
      </c>
      <c r="M19" s="131">
        <f>PRODUCT(H19/E19)</f>
        <v>1.1592356687898089</v>
      </c>
      <c r="N19" s="131">
        <f>PRODUCT((F19+G19+H19)/E19)</f>
        <v>1.4267515923566878</v>
      </c>
      <c r="O19" s="131">
        <f>PRODUCT(I19/E19)</f>
        <v>3.4076433121019107</v>
      </c>
      <c r="Q19" s="39"/>
      <c r="R19" s="39"/>
      <c r="S19" s="39"/>
      <c r="T19" s="39" t="s">
        <v>51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77" t="s">
        <v>90</v>
      </c>
      <c r="C20" s="78"/>
      <c r="D20" s="79"/>
      <c r="E20" s="129">
        <f>PRODUCT(AA15+AM15)</f>
        <v>25</v>
      </c>
      <c r="F20" s="129">
        <f>PRODUCT(AB15+AN15)</f>
        <v>4</v>
      </c>
      <c r="G20" s="129">
        <f>PRODUCT(AC15+AO15)</f>
        <v>19</v>
      </c>
      <c r="H20" s="129">
        <f>PRODUCT(AD15+AP15)</f>
        <v>20</v>
      </c>
      <c r="I20" s="129">
        <f>PRODUCT(AE15+AQ15)</f>
        <v>102</v>
      </c>
      <c r="J20" s="130">
        <f>PRODUCT(I20/K20)</f>
        <v>0.55434782608695654</v>
      </c>
      <c r="K20" s="22">
        <f>PRODUCT(AG15+AS15)</f>
        <v>184</v>
      </c>
      <c r="L20" s="131">
        <f>PRODUCT((F20+G20)/E20)</f>
        <v>0.92</v>
      </c>
      <c r="M20" s="131">
        <f>PRODUCT(H20/E20)</f>
        <v>0.8</v>
      </c>
      <c r="N20" s="131">
        <f>PRODUCT((F20+G20+H20)/E20)</f>
        <v>1.72</v>
      </c>
      <c r="O20" s="131">
        <f>PRODUCT(I20/E20)</f>
        <v>4.08</v>
      </c>
      <c r="Q20" s="39"/>
      <c r="R20" s="39"/>
      <c r="S20" s="36"/>
      <c r="T20" s="36" t="s">
        <v>66</v>
      </c>
      <c r="U20" s="22"/>
      <c r="V20" s="22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22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35" t="s">
        <v>92</v>
      </c>
      <c r="C21" s="136"/>
      <c r="D21" s="137"/>
      <c r="E21" s="129">
        <f>SUM(E18:E20)</f>
        <v>308</v>
      </c>
      <c r="F21" s="129">
        <f t="shared" ref="F21:I21" si="0">SUM(F18:F20)</f>
        <v>19</v>
      </c>
      <c r="G21" s="129">
        <f t="shared" si="0"/>
        <v>58</v>
      </c>
      <c r="H21" s="129">
        <f t="shared" si="0"/>
        <v>299</v>
      </c>
      <c r="I21" s="129">
        <f t="shared" si="0"/>
        <v>1014</v>
      </c>
      <c r="J21" s="130">
        <f>PRODUCT(I21/K21)</f>
        <v>0.59849536059461605</v>
      </c>
      <c r="K21" s="36">
        <f>SUM(K18:K20)</f>
        <v>1694.2487223168655</v>
      </c>
      <c r="L21" s="131">
        <f>PRODUCT((F21+G21)/E21)</f>
        <v>0.25</v>
      </c>
      <c r="M21" s="131">
        <f>PRODUCT(H21/E21)</f>
        <v>0.97077922077922074</v>
      </c>
      <c r="N21" s="131">
        <f>PRODUCT((F21+G21+H21)/E21)</f>
        <v>1.2207792207792207</v>
      </c>
      <c r="O21" s="131">
        <f>PRODUCT(I21/E21)</f>
        <v>3.2922077922077921</v>
      </c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22"/>
      <c r="F22" s="22"/>
      <c r="G22" s="22"/>
      <c r="H22" s="22"/>
      <c r="I22" s="22"/>
      <c r="J22" s="36"/>
      <c r="K22" s="36"/>
      <c r="L22" s="22"/>
      <c r="M22" s="22"/>
      <c r="N22" s="22"/>
      <c r="O22" s="22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H94" s="36"/>
      <c r="AI94" s="36"/>
      <c r="AJ94" s="36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H95" s="36"/>
      <c r="AI95" s="36"/>
      <c r="AJ95" s="36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H96" s="36"/>
      <c r="AI96" s="36"/>
      <c r="AJ96" s="36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H97" s="36"/>
      <c r="AI97" s="36"/>
      <c r="AJ97" s="36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H98" s="36"/>
      <c r="AI98" s="36"/>
      <c r="AJ98" s="36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H99" s="36"/>
      <c r="AI99" s="36"/>
      <c r="AJ99" s="36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H100" s="36"/>
      <c r="AI100" s="36"/>
      <c r="AJ100" s="36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H101" s="36"/>
      <c r="AI101" s="36"/>
      <c r="AJ101" s="36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H102" s="36"/>
      <c r="AI102" s="36"/>
      <c r="AJ102" s="36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H103" s="36"/>
      <c r="AI103" s="36"/>
      <c r="AJ103" s="36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H104" s="36"/>
      <c r="AI104" s="36"/>
      <c r="AJ104" s="36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H105" s="36"/>
      <c r="AI105" s="36"/>
      <c r="AJ105" s="36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H106" s="36"/>
      <c r="AI106" s="36"/>
      <c r="AJ106" s="36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H107" s="36"/>
      <c r="AI107" s="36"/>
      <c r="AJ107" s="36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H108" s="36"/>
      <c r="AI108" s="36"/>
      <c r="AJ108" s="36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H109" s="36"/>
      <c r="AI109" s="36"/>
      <c r="AJ109" s="36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H110" s="36"/>
      <c r="AI110" s="36"/>
      <c r="AJ110" s="36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H111" s="36"/>
      <c r="AI111" s="36"/>
      <c r="AJ111" s="36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H112" s="36"/>
      <c r="AI112" s="36"/>
      <c r="AJ112" s="36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H113" s="36"/>
      <c r="AI113" s="36"/>
      <c r="AJ113" s="36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H114" s="36"/>
      <c r="AI114" s="36"/>
      <c r="AJ114" s="36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H115" s="36"/>
      <c r="AI115" s="36"/>
      <c r="AJ115" s="36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H116" s="36"/>
      <c r="AI116" s="36"/>
      <c r="AJ116" s="36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H117" s="36"/>
      <c r="AI117" s="36"/>
      <c r="AJ117" s="36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H118" s="36"/>
      <c r="AI118" s="36"/>
      <c r="AJ118" s="36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H119" s="36"/>
      <c r="AI119" s="36"/>
      <c r="AJ119" s="36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H120" s="36"/>
      <c r="AI120" s="36"/>
      <c r="AJ120" s="36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H121" s="36"/>
      <c r="AI121" s="36"/>
      <c r="AJ121" s="36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H122" s="36"/>
      <c r="AI122" s="36"/>
      <c r="AJ122" s="36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H123" s="36"/>
      <c r="AI123" s="36"/>
      <c r="AJ123" s="36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H124" s="36"/>
      <c r="AI124" s="36"/>
      <c r="AJ124" s="36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H125" s="36"/>
      <c r="AI125" s="36"/>
      <c r="AJ125" s="36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H126" s="36"/>
      <c r="AI126" s="36"/>
      <c r="AJ126" s="36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H127" s="36"/>
      <c r="AI127" s="36"/>
      <c r="AJ127" s="36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H128" s="36"/>
      <c r="AI128" s="36"/>
      <c r="AJ128" s="36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H129" s="36"/>
      <c r="AI129" s="36"/>
      <c r="AJ129" s="36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H130" s="36"/>
      <c r="AI130" s="36"/>
      <c r="AJ130" s="36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H131" s="36"/>
      <c r="AI131" s="36"/>
      <c r="AJ131" s="36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H132" s="36"/>
      <c r="AI132" s="36"/>
      <c r="AJ132" s="36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H133" s="36"/>
      <c r="AI133" s="36"/>
      <c r="AJ133" s="36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H134" s="36"/>
      <c r="AI134" s="36"/>
      <c r="AJ134" s="36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H135" s="36"/>
      <c r="AI135" s="36"/>
      <c r="AJ135" s="36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H136" s="36"/>
      <c r="AI136" s="36"/>
      <c r="AJ136" s="36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H137" s="36"/>
      <c r="AI137" s="36"/>
      <c r="AJ137" s="36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H138" s="36"/>
      <c r="AI138" s="36"/>
      <c r="AJ138" s="36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H139" s="36"/>
      <c r="AI139" s="36"/>
      <c r="AJ139" s="36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H140" s="36"/>
      <c r="AI140" s="36"/>
      <c r="AJ140" s="36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H141" s="36"/>
      <c r="AI141" s="36"/>
      <c r="AJ141" s="36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H142" s="36"/>
      <c r="AI142" s="36"/>
      <c r="AJ142" s="36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H143" s="36"/>
      <c r="AI143" s="36"/>
      <c r="AJ143" s="36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H144" s="36"/>
      <c r="AI144" s="36"/>
      <c r="AJ144" s="36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H145" s="36"/>
      <c r="AI145" s="36"/>
      <c r="AJ145" s="36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H146" s="36"/>
      <c r="AI146" s="36"/>
      <c r="AJ146" s="36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H147" s="36"/>
      <c r="AI147" s="36"/>
      <c r="AJ147" s="36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H148" s="36"/>
      <c r="AI148" s="36"/>
      <c r="AJ148" s="36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H149" s="36"/>
      <c r="AI149" s="36"/>
      <c r="AJ149" s="36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H150" s="36"/>
      <c r="AI150" s="36"/>
      <c r="AJ150" s="36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H151" s="36"/>
      <c r="AI151" s="36"/>
      <c r="AJ151" s="36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H152" s="36"/>
      <c r="AI152" s="36"/>
      <c r="AJ152" s="36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H153" s="36"/>
      <c r="AI153" s="36"/>
      <c r="AJ153" s="36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H154" s="36"/>
      <c r="AI154" s="36"/>
      <c r="AJ154" s="36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H155" s="36"/>
      <c r="AI155" s="36"/>
      <c r="AJ155" s="36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H156" s="36"/>
      <c r="AI156" s="36"/>
      <c r="AJ156" s="36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H157" s="36"/>
      <c r="AI157" s="36"/>
      <c r="AJ157" s="36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H158" s="36"/>
      <c r="AI158" s="36"/>
      <c r="AJ158" s="36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H159" s="36"/>
      <c r="AI159" s="36"/>
      <c r="AJ159" s="36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H160" s="36"/>
      <c r="AI160" s="36"/>
      <c r="AJ160" s="36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H161" s="36"/>
      <c r="AI161" s="36"/>
      <c r="AJ161" s="36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H162" s="36"/>
      <c r="AI162" s="36"/>
      <c r="AJ162" s="36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H163" s="36"/>
      <c r="AI163" s="36"/>
      <c r="AJ163" s="36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H164" s="36"/>
      <c r="AI164" s="36"/>
      <c r="AJ164" s="36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127"/>
      <c r="U165" s="22"/>
      <c r="V165" s="22"/>
      <c r="AC165" s="36"/>
      <c r="AD165" s="36"/>
      <c r="AH165" s="36"/>
      <c r="AI165" s="36"/>
      <c r="AJ165" s="36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22"/>
      <c r="U166" s="22"/>
      <c r="V166" s="22"/>
      <c r="AC166" s="36"/>
      <c r="AD166" s="36"/>
      <c r="AH166" s="36"/>
      <c r="AI166" s="36"/>
      <c r="AJ166" s="36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36"/>
      <c r="AD167" s="36"/>
      <c r="AH167" s="36"/>
      <c r="AI167" s="36"/>
      <c r="AJ167" s="36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36"/>
      <c r="AD168" s="36"/>
      <c r="AH168" s="36"/>
      <c r="AI168" s="36"/>
      <c r="AJ168" s="36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36"/>
      <c r="AD169" s="36"/>
      <c r="AH169" s="36"/>
      <c r="AI169" s="36"/>
      <c r="AJ169" s="36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36"/>
      <c r="AD170" s="36"/>
      <c r="AH170" s="36"/>
      <c r="AI170" s="36"/>
      <c r="AJ170" s="36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36"/>
      <c r="AD171" s="36"/>
      <c r="AH171" s="36"/>
      <c r="AI171" s="36"/>
      <c r="AJ171" s="36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36"/>
      <c r="AD172" s="36"/>
      <c r="AH172" s="36"/>
      <c r="AI172" s="36"/>
      <c r="AJ172" s="36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22"/>
      <c r="U173" s="22"/>
      <c r="V173" s="22"/>
      <c r="AC173" s="36"/>
      <c r="AD173" s="36"/>
      <c r="AH173" s="36"/>
      <c r="AI173" s="36"/>
      <c r="AJ173" s="36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22"/>
      <c r="U174" s="22"/>
      <c r="V174" s="22"/>
      <c r="AC174" s="36"/>
      <c r="AD174" s="36"/>
      <c r="AH174" s="36"/>
      <c r="AI174" s="36"/>
      <c r="AJ174" s="36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2"/>
      <c r="R175" s="22"/>
      <c r="S175" s="22"/>
      <c r="T175" s="22"/>
      <c r="U175" s="22"/>
      <c r="V175" s="22"/>
      <c r="AC175" s="36"/>
      <c r="AD175" s="36"/>
      <c r="AH175" s="36"/>
      <c r="AI175" s="36"/>
      <c r="AJ175" s="36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2"/>
      <c r="R176" s="22"/>
      <c r="S176" s="22"/>
      <c r="T176" s="22"/>
      <c r="U176" s="22"/>
      <c r="V176" s="22"/>
      <c r="AC176" s="36"/>
      <c r="AD176" s="36"/>
      <c r="AH176" s="36"/>
      <c r="AI176" s="36"/>
      <c r="AJ176" s="36"/>
      <c r="AK176" s="36"/>
      <c r="AL176" s="22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2"/>
      <c r="R177" s="22"/>
      <c r="S177" s="22"/>
      <c r="T177" s="22"/>
      <c r="U177" s="22"/>
      <c r="V177" s="22"/>
      <c r="AC177" s="36"/>
      <c r="AD177" s="36"/>
      <c r="AH177" s="36"/>
      <c r="AI177" s="36"/>
      <c r="AJ177" s="36"/>
      <c r="AK177" s="36"/>
      <c r="AL177" s="22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2"/>
      <c r="R178" s="22"/>
      <c r="S178" s="22"/>
      <c r="T178" s="22"/>
      <c r="U178" s="22"/>
      <c r="V178" s="22"/>
      <c r="AC178" s="36"/>
      <c r="AD178" s="36"/>
      <c r="AH178" s="36"/>
      <c r="AI178" s="36"/>
      <c r="AJ178" s="36"/>
      <c r="AK178" s="36"/>
      <c r="AL178" s="22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AH179" s="36"/>
      <c r="AI179" s="36"/>
      <c r="AJ179" s="36"/>
      <c r="AK179" s="36"/>
      <c r="AL179" s="22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AH180" s="36"/>
      <c r="AI180" s="36"/>
      <c r="AJ180" s="36"/>
      <c r="AK180" s="3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AH181" s="36"/>
      <c r="AI181" s="36"/>
      <c r="AJ181" s="36"/>
      <c r="AK181" s="3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2"/>
      <c r="U182" s="22"/>
      <c r="V182" s="22"/>
      <c r="AH182" s="36"/>
      <c r="AI182" s="36"/>
      <c r="AJ182" s="36"/>
      <c r="AK182" s="36"/>
      <c r="AL182" s="22"/>
    </row>
    <row r="183" spans="1:57" ht="14.25" x14ac:dyDescent="0.2">
      <c r="L183" s="22"/>
      <c r="M183" s="22"/>
      <c r="N183" s="22"/>
      <c r="O183" s="22"/>
      <c r="P183" s="22"/>
      <c r="AH183" s="36"/>
      <c r="AI183" s="36"/>
      <c r="AJ183" s="36"/>
      <c r="AK183" s="36"/>
      <c r="AL183" s="22"/>
    </row>
    <row r="184" spans="1:57" ht="14.25" x14ac:dyDescent="0.2">
      <c r="L184" s="22"/>
      <c r="M184" s="22"/>
      <c r="N184" s="22"/>
      <c r="O184" s="22"/>
      <c r="P184" s="22"/>
      <c r="AH184" s="36"/>
      <c r="AI184" s="36"/>
      <c r="AJ184" s="36"/>
      <c r="AK184" s="36"/>
      <c r="AL184" s="22"/>
    </row>
    <row r="185" spans="1:57" ht="14.25" x14ac:dyDescent="0.2">
      <c r="L185" s="22"/>
      <c r="M185" s="22"/>
      <c r="N185" s="22"/>
      <c r="O185" s="22"/>
      <c r="P185" s="22"/>
      <c r="AH185" s="36"/>
      <c r="AI185" s="36"/>
      <c r="AJ185" s="36"/>
      <c r="AK185" s="36"/>
      <c r="AL185" s="22"/>
    </row>
    <row r="186" spans="1:57" ht="14.25" x14ac:dyDescent="0.2">
      <c r="L186" s="22"/>
      <c r="M186" s="22"/>
      <c r="N186" s="22"/>
      <c r="O186" s="22"/>
      <c r="P186" s="22"/>
      <c r="AH186" s="22"/>
      <c r="AI186" s="22"/>
      <c r="AJ186" s="22"/>
      <c r="AK186" s="22"/>
      <c r="AL18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2018-11-19T15:14:55Z</dcterms:modified>
</cp:coreProperties>
</file>