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P69" i="1" l="1"/>
  <c r="AP66" i="1"/>
  <c r="AP63" i="1"/>
  <c r="AP41" i="1"/>
  <c r="AP38" i="1"/>
  <c r="AP35" i="1"/>
  <c r="AN72" i="1" l="1"/>
  <c r="AM72" i="1"/>
  <c r="AL72" i="1"/>
  <c r="AN70" i="1"/>
  <c r="AM70" i="1"/>
  <c r="AN67" i="1"/>
  <c r="AM57" i="1" s="1"/>
  <c r="AM67" i="1"/>
  <c r="AM50" i="1" s="1"/>
  <c r="AN64" i="1"/>
  <c r="AM56" i="1" s="1"/>
  <c r="AM64" i="1"/>
  <c r="AM49" i="1" s="1"/>
  <c r="AM58" i="1"/>
  <c r="AM51" i="1"/>
  <c r="AN44" i="1"/>
  <c r="AM44" i="1"/>
  <c r="AL44" i="1"/>
  <c r="AN42" i="1"/>
  <c r="AL58" i="1" s="1"/>
  <c r="AM42" i="1"/>
  <c r="AL51" i="1" s="1"/>
  <c r="AN39" i="1"/>
  <c r="AL57" i="1" s="1"/>
  <c r="AM39" i="1"/>
  <c r="AL50" i="1" s="1"/>
  <c r="AN36" i="1"/>
  <c r="AL56" i="1" s="1"/>
  <c r="AM36" i="1"/>
  <c r="AL49" i="1" s="1"/>
  <c r="AN58" i="1" l="1"/>
  <c r="AN56" i="1"/>
  <c r="AM45" i="1"/>
  <c r="AL52" i="1" s="1"/>
  <c r="AN45" i="1"/>
  <c r="AL59" i="1" s="1"/>
  <c r="AN50" i="1"/>
  <c r="AN57" i="1"/>
  <c r="AN49" i="1"/>
  <c r="AN73" i="1"/>
  <c r="AM59" i="1" s="1"/>
  <c r="AN59" i="1" s="1"/>
  <c r="AN51" i="1"/>
  <c r="AM73" i="1"/>
  <c r="AM52" i="1" s="1"/>
  <c r="K68" i="1"/>
  <c r="AN52" i="1" l="1"/>
  <c r="J68" i="1"/>
  <c r="I68" i="1"/>
  <c r="H68" i="1"/>
  <c r="K65" i="1"/>
  <c r="J65" i="1"/>
  <c r="I65" i="1"/>
  <c r="H65" i="1"/>
  <c r="K48" i="1"/>
  <c r="J48" i="1"/>
  <c r="I48" i="1"/>
  <c r="H48" i="1"/>
  <c r="K47" i="1"/>
  <c r="J47" i="1"/>
  <c r="I47" i="1"/>
  <c r="H47" i="1"/>
  <c r="K46" i="1"/>
  <c r="J46" i="1"/>
  <c r="I46" i="1"/>
  <c r="H46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J39" i="1"/>
  <c r="I39" i="1"/>
  <c r="H39" i="1"/>
  <c r="J38" i="1"/>
  <c r="I38" i="1"/>
  <c r="H38" i="1"/>
  <c r="J37" i="1"/>
  <c r="I37" i="1"/>
  <c r="H37" i="1"/>
  <c r="J35" i="1"/>
  <c r="I35" i="1"/>
  <c r="H35" i="1"/>
  <c r="K63" i="1"/>
  <c r="J63" i="1"/>
  <c r="I63" i="1"/>
  <c r="H63" i="1"/>
  <c r="K41" i="1"/>
  <c r="J41" i="1"/>
  <c r="I41" i="1"/>
  <c r="H41" i="1"/>
  <c r="O18" i="1" l="1"/>
  <c r="O13" i="4"/>
  <c r="N13" i="4"/>
  <c r="M13" i="4"/>
  <c r="L13" i="4"/>
  <c r="K15" i="4"/>
  <c r="F15" i="4"/>
  <c r="K13" i="4"/>
  <c r="AS10" i="4"/>
  <c r="AQ10" i="4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H16" i="4" s="1"/>
  <c r="G10" i="4"/>
  <c r="G14" i="4" s="1"/>
  <c r="G16" i="4" s="1"/>
  <c r="F10" i="4"/>
  <c r="F14" i="4" s="1"/>
  <c r="E10" i="4"/>
  <c r="E14" i="4" s="1"/>
  <c r="E16" i="4" s="1"/>
  <c r="K16" i="4" l="1"/>
  <c r="I16" i="4"/>
  <c r="O14" i="4"/>
  <c r="M16" i="4"/>
  <c r="N14" i="4"/>
  <c r="M14" i="4"/>
  <c r="F16" i="4"/>
  <c r="L14" i="4"/>
  <c r="N16" i="4" l="1"/>
  <c r="L16" i="4"/>
  <c r="O26" i="1" l="1"/>
  <c r="O25" i="1"/>
  <c r="O19" i="1"/>
  <c r="O17" i="1"/>
  <c r="O20" i="1" s="1"/>
  <c r="O28" i="1" l="1"/>
  <c r="P22" i="2"/>
  <c r="O22" i="2"/>
  <c r="M22" i="2"/>
  <c r="I22" i="2"/>
  <c r="G22" i="2"/>
  <c r="P7" i="2"/>
  <c r="O7" i="2"/>
  <c r="M7" i="2"/>
  <c r="I7" i="2"/>
  <c r="H7" i="2"/>
</calcChain>
</file>

<file path=xl/sharedStrings.xml><?xml version="1.0" encoding="utf-8"?>
<sst xmlns="http://schemas.openxmlformats.org/spreadsheetml/2006/main" count="659" uniqueCount="305">
  <si>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</si>
  <si>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</si>
  <si>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</si>
  <si>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</si>
  <si>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</si>
  <si>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</si>
  <si>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</si>
  <si>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</si>
  <si>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</si>
  <si>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</si>
  <si>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</si>
  <si>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</si>
  <si>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</si>
  <si>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</si>
  <si>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</si>
  <si>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</si>
  <si>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</si>
  <si>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</si>
  <si>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</si>
  <si>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</si>
  <si>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</si>
  <si>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</si>
  <si>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</si>
  <si>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</si>
  <si>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</si>
  <si>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</si>
  <si>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</si>
  <si>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</si>
  <si>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</si>
  <si>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</si>
  <si>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</si>
  <si>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</si>
  <si>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</si>
  <si>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4.</t>
  </si>
  <si>
    <t>3.</t>
  </si>
  <si>
    <t>1.</t>
  </si>
  <si>
    <t>11.</t>
  </si>
  <si>
    <t>10.</t>
  </si>
  <si>
    <t>8.</t>
  </si>
  <si>
    <t>suomensarja</t>
  </si>
  <si>
    <t>Seurat</t>
  </si>
  <si>
    <t>----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</si>
  <si>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</si>
  <si>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</si>
  <si>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</si>
  <si>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</si>
  <si>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</si>
  <si>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</si>
  <si>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</si>
  <si>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</si>
  <si>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</si>
  <si>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</si>
  <si>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</si>
  <si>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</si>
  <si>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</si>
  <si>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</si>
  <si>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Aulis Paski</t>
  </si>
  <si>
    <t>Ikä ensimmäisessä ottelussa</t>
  </si>
  <si>
    <t>L+T</t>
  </si>
  <si>
    <t>5.</t>
  </si>
  <si>
    <t>Liitto</t>
  </si>
  <si>
    <t>Lehdistö</t>
  </si>
  <si>
    <t>15.06. 1978  Kouvola</t>
  </si>
  <si>
    <t xml:space="preserve">  6-5</t>
  </si>
  <si>
    <t>Reijo Salo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</si>
  <si>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</si>
  <si>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</si>
  <si>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</si>
  <si>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</si>
  <si>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Itä</t>
  </si>
  <si>
    <t>0-0-0</t>
  </si>
  <si>
    <t>Lyöty</t>
  </si>
  <si>
    <t>Tuotu</t>
  </si>
  <si>
    <t>KAIKKIEN AIKOJEN TILASTOT, TOP-10</t>
  </si>
  <si>
    <t>PESISPÖRSSIRAJAT</t>
  </si>
  <si>
    <t>1000 p</t>
  </si>
  <si>
    <t>Kiri</t>
  </si>
  <si>
    <t>2.</t>
  </si>
  <si>
    <t>HoNsU</t>
  </si>
  <si>
    <t>ykkössarja</t>
  </si>
  <si>
    <t>Kiri = Jyväskylän Kiri  (1930)</t>
  </si>
  <si>
    <t>HoNsU = Hongikon Nuorisoseuran Urheilijat  (1948)</t>
  </si>
  <si>
    <t>Lauri Oinonen</t>
  </si>
  <si>
    <t>Pekka Miettinen</t>
  </si>
  <si>
    <t>2.  ottelu</t>
  </si>
  <si>
    <t>Ismo Jaatinen</t>
  </si>
  <si>
    <t>15.7.1955   Jyväskylä</t>
  </si>
  <si>
    <t>6.</t>
  </si>
  <si>
    <t>IPV</t>
  </si>
  <si>
    <t>9.</t>
  </si>
  <si>
    <t>URA SM-SARJASSA</t>
  </si>
  <si>
    <t>18.06. 1972  KPL - Kiri  20-8</t>
  </si>
  <si>
    <t xml:space="preserve">  16 v 11 kk 24 pv</t>
  </si>
  <si>
    <t>27.08. 1972  Kiri - UPV  6-3</t>
  </si>
  <si>
    <t>6.  ottelu</t>
  </si>
  <si>
    <t xml:space="preserve">  17 v   1 kk 12 pv</t>
  </si>
  <si>
    <t>12.07. 1972  Kiri - Lohi  5-5</t>
  </si>
  <si>
    <t xml:space="preserve">  16 v 11 kk   3 pv</t>
  </si>
  <si>
    <t>03.09. 1972  IPV - Kiri  8-7</t>
  </si>
  <si>
    <t>7.  ottelu</t>
  </si>
  <si>
    <t xml:space="preserve">  17 v   1 kk 19 pv</t>
  </si>
  <si>
    <t>IPV = Imatran Pallo-Veikot  (1955)</t>
  </si>
  <si>
    <t>05.08. 1979  Linnala, Imatra</t>
  </si>
  <si>
    <t xml:space="preserve">  5-8</t>
  </si>
  <si>
    <t>1v</t>
  </si>
  <si>
    <t>4320</t>
  </si>
  <si>
    <t>09.08. 1981  Hyvinkää</t>
  </si>
  <si>
    <t xml:space="preserve">  4-4</t>
  </si>
  <si>
    <t>21.08. 1983  Meilahti, Helsinki</t>
  </si>
  <si>
    <t xml:space="preserve">  3-11</t>
  </si>
  <si>
    <t>24 v  0 kk  21 pv</t>
  </si>
  <si>
    <t>A-POJAT</t>
  </si>
  <si>
    <t>18.08. 1972  Hyvinkää</t>
  </si>
  <si>
    <t xml:space="preserve">  7-1</t>
  </si>
  <si>
    <t>3p</t>
  </si>
  <si>
    <t>07.07. 1973  Pielavesi</t>
  </si>
  <si>
    <t>14-4</t>
  </si>
  <si>
    <t>Viljo Paukku</t>
  </si>
  <si>
    <t>24.08. 1974  Imatra</t>
  </si>
  <si>
    <t xml:space="preserve">  7-6</t>
  </si>
  <si>
    <t>Olavi Sintonen</t>
  </si>
  <si>
    <t>18.06. 1975  Hippos, Jyväskylä</t>
  </si>
  <si>
    <t xml:space="preserve">  3-5</t>
  </si>
  <si>
    <t>Martti Kylmälahti</t>
  </si>
  <si>
    <t>06.06. 1979  Outokumpu</t>
  </si>
  <si>
    <t xml:space="preserve">  6-2</t>
  </si>
  <si>
    <t>Raimo Toropainen</t>
  </si>
  <si>
    <t>05.06. 1980  Tampere</t>
  </si>
  <si>
    <t>12-3</t>
  </si>
  <si>
    <t>Voitto Hautala</t>
  </si>
  <si>
    <t>01.06. 1983  Loimaa</t>
  </si>
  <si>
    <t xml:space="preserve">  0-5</t>
  </si>
  <si>
    <t>I p</t>
  </si>
  <si>
    <t>Seppo Uusi-Oukari</t>
  </si>
  <si>
    <t>19 v  11 kk  3 pv</t>
  </si>
  <si>
    <t>4/7</t>
  </si>
  <si>
    <t>2/3</t>
  </si>
  <si>
    <t>0/1</t>
  </si>
  <si>
    <t>2/2</t>
  </si>
  <si>
    <t>3/5</t>
  </si>
  <si>
    <t>1/1</t>
  </si>
  <si>
    <t>0/2</t>
  </si>
  <si>
    <t>4/5</t>
  </si>
  <si>
    <t>3/4</t>
  </si>
  <si>
    <t>7/12</t>
  </si>
  <si>
    <t xml:space="preserve"> Vuoden pesäpalloilija  1979     &lt;&gt;     Lyöjäkuningas  1979     &lt;&gt;     Tehopelaaja  1979</t>
  </si>
  <si>
    <t>1-0-0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</si>
  <si>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</si>
  <si>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</si>
  <si>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</si>
  <si>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</si>
  <si>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</si>
  <si>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</si>
  <si>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</si>
  <si>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2.</t>
  </si>
  <si>
    <t>Mitalisarja  4.</t>
  </si>
  <si>
    <t>0/0</t>
  </si>
  <si>
    <t>4/6</t>
  </si>
  <si>
    <t>3/3</t>
  </si>
  <si>
    <t>1/3</t>
  </si>
  <si>
    <t xml:space="preserve">       Runkosarja TOP-30</t>
  </si>
  <si>
    <t>1-1-2</t>
  </si>
  <si>
    <t>19.</t>
  </si>
  <si>
    <t>20.</t>
  </si>
  <si>
    <t>24.</t>
  </si>
  <si>
    <t>15.</t>
  </si>
  <si>
    <t>12.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</si>
  <si>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</si>
  <si>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</si>
  <si>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</si>
  <si>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</si>
  <si>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</si>
  <si>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</si>
  <si>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</si>
  <si>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</si>
  <si>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</si>
  <si>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</si>
  <si>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</si>
  <si>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</si>
  <si>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</si>
  <si>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</si>
  <si>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</si>
  <si>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</si>
  <si>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</si>
  <si>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</si>
  <si>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</si>
  <si>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</si>
  <si>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</si>
  <si>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</si>
  <si>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</si>
  <si>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</si>
  <si>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</si>
  <si>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</si>
  <si>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</si>
  <si>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</si>
  <si>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</si>
  <si>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</si>
  <si>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1979 - 1979</t>
  </si>
  <si>
    <t xml:space="preserve"> 1979 - 1980</t>
  </si>
  <si>
    <t>39.</t>
  </si>
  <si>
    <t>31.</t>
  </si>
  <si>
    <t xml:space="preserve"> 1979 - 1981</t>
  </si>
  <si>
    <t xml:space="preserve"> 1979 - 1982</t>
  </si>
  <si>
    <t>17.</t>
  </si>
  <si>
    <t xml:space="preserve"> 1979 - 1983</t>
  </si>
  <si>
    <t>45.</t>
  </si>
  <si>
    <t xml:space="preserve"> 1979 - 1984</t>
  </si>
  <si>
    <t>13.</t>
  </si>
  <si>
    <t xml:space="preserve"> 1979 - 1985</t>
  </si>
  <si>
    <t>50.</t>
  </si>
  <si>
    <t>32.</t>
  </si>
  <si>
    <t>25.</t>
  </si>
  <si>
    <t>34.</t>
  </si>
  <si>
    <t>33.</t>
  </si>
  <si>
    <t>38.</t>
  </si>
  <si>
    <t>29.</t>
  </si>
  <si>
    <t>16.</t>
  </si>
  <si>
    <t>37.</t>
  </si>
  <si>
    <t>23.</t>
  </si>
  <si>
    <t>27.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</si>
  <si>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</si>
  <si>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</si>
  <si>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</si>
  <si>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</si>
  <si>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Lyöjätilasto</t>
  </si>
  <si>
    <t>56.   06.06. 1984  HoNsU - ViVe  9-4</t>
  </si>
  <si>
    <t>28 v 10 kk 22 pv</t>
  </si>
  <si>
    <t>31.   15.06. 1983  AA - HoNsU  13-3</t>
  </si>
  <si>
    <t>180. ottelu</t>
  </si>
  <si>
    <t>63.</t>
  </si>
  <si>
    <t>26.</t>
  </si>
  <si>
    <t>18.</t>
  </si>
  <si>
    <t>22.</t>
  </si>
  <si>
    <t>591.</t>
  </si>
  <si>
    <t>622.</t>
  </si>
  <si>
    <t>373.</t>
  </si>
  <si>
    <t>310.</t>
  </si>
  <si>
    <t>296.</t>
  </si>
  <si>
    <t>262.</t>
  </si>
  <si>
    <t>169.</t>
  </si>
  <si>
    <t>84.</t>
  </si>
  <si>
    <t>58.</t>
  </si>
  <si>
    <t>35.</t>
  </si>
  <si>
    <t>7.</t>
  </si>
  <si>
    <t>630.</t>
  </si>
  <si>
    <t>656.</t>
  </si>
  <si>
    <t>509.</t>
  </si>
  <si>
    <t>435.</t>
  </si>
  <si>
    <t>421.</t>
  </si>
  <si>
    <t>332.</t>
  </si>
  <si>
    <t>224.</t>
  </si>
  <si>
    <t>159.</t>
  </si>
  <si>
    <t>132.</t>
  </si>
  <si>
    <t>116.</t>
  </si>
  <si>
    <t>120.</t>
  </si>
  <si>
    <t>104.</t>
  </si>
  <si>
    <t>93.</t>
  </si>
  <si>
    <t>79.</t>
  </si>
  <si>
    <t>631.</t>
  </si>
  <si>
    <t>660.</t>
  </si>
  <si>
    <t>449.</t>
  </si>
  <si>
    <t>368.</t>
  </si>
  <si>
    <t>356.</t>
  </si>
  <si>
    <t>305.</t>
  </si>
  <si>
    <t>192.</t>
  </si>
  <si>
    <t>125.</t>
  </si>
  <si>
    <t>89.</t>
  </si>
  <si>
    <t>66.</t>
  </si>
  <si>
    <t>666.</t>
  </si>
  <si>
    <t>697.</t>
  </si>
  <si>
    <t>444.</t>
  </si>
  <si>
    <t>340.</t>
  </si>
  <si>
    <t>315.</t>
  </si>
  <si>
    <t>247.</t>
  </si>
  <si>
    <t>194.</t>
  </si>
  <si>
    <t>154.</t>
  </si>
  <si>
    <t>115.</t>
  </si>
  <si>
    <t>92.</t>
  </si>
  <si>
    <t>47.</t>
  </si>
  <si>
    <t>36.</t>
  </si>
  <si>
    <t>SEUROITTAIN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</si>
  <si>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</si>
  <si>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</si>
  <si>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</si>
  <si>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</si>
  <si>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</si>
  <si>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</si>
  <si>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</si>
  <si>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Imatran Pallo-Veikot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</si>
  <si>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</si>
  <si>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</si>
  <si>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</si>
  <si>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</si>
  <si>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</si>
  <si>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</si>
  <si>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</si>
  <si>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69.   16.06. 1974  SMJ - Kiri  2-7</t>
  </si>
  <si>
    <t>48.   22.05. 1983  SMJ - HoNsU  4-4</t>
  </si>
  <si>
    <t>29.   09.09. 1979  Kiri - Tahko  14-3,  ms 6/6</t>
  </si>
  <si>
    <t xml:space="preserve">  1.   16.09. 1979  Tahko - Kiri  9-1,  uusinta</t>
  </si>
  <si>
    <t xml:space="preserve">  1.   16.09. 1979  Tahko - Kiri  9-1,  mestaruusuusinta</t>
  </si>
  <si>
    <t>RS JA YLS</t>
  </si>
  <si>
    <t>514 419</t>
  </si>
  <si>
    <t>TOP-100     1945-2020</t>
  </si>
  <si>
    <t>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</si>
</sst>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2" borderId="0" xfId="0" applyFont="1" applyFill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7" fillId="3" borderId="7" xfId="0" applyNumberFormat="1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9" fillId="7" borderId="2" xfId="0" applyFont="1" applyFill="1" applyBorder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8" fillId="0" borderId="0" xfId="0" applyFont="1" applyFill="1"/>
    <xf numFmtId="0" fontId="4" fillId="2" borderId="9" xfId="0" applyFont="1" applyFill="1" applyBorder="1" applyAlignment="1"/>
    <xf numFmtId="0" fontId="4" fillId="3" borderId="4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165" fontId="4" fillId="9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9" fillId="7" borderId="2" xfId="0" applyFont="1" applyFill="1" applyBorder="1" applyAlignment="1">
      <alignment vertical="top"/>
    </xf>
    <xf numFmtId="49" fontId="4" fillId="9" borderId="4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0" xfId="0" applyFont="1" applyFill="1" applyAlignment="1">
      <alignment horizontal="center"/>
    </xf>
    <xf numFmtId="0" fontId="4" fillId="4" borderId="7" xfId="0" applyFont="1" applyFill="1" applyBorder="1" applyAlignment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1" applyFont="1" applyFill="1" applyBorder="1"/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8.7109375" style="62" customWidth="1"/>
    <col min="27" max="27" width="0.7109375" style="32" customWidth="1"/>
    <col min="28" max="31" width="6.7109375" style="62" customWidth="1"/>
    <col min="32" max="32" width="0.7109375" style="32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4"/>
  </cols>
  <sheetData>
    <row r="1" spans="1:55" ht="16.5" customHeight="1" x14ac:dyDescent="0.25">
      <c r="A1" s="171"/>
      <c r="B1" s="6" t="s">
        <v>85</v>
      </c>
      <c r="C1" s="7"/>
      <c r="D1" s="8"/>
      <c r="E1" s="9" t="s">
        <v>86</v>
      </c>
      <c r="F1" s="10"/>
      <c r="G1" s="10"/>
      <c r="H1" s="10"/>
      <c r="I1" s="10"/>
      <c r="J1" s="10"/>
      <c r="K1" s="10"/>
      <c r="L1" s="10"/>
      <c r="M1" s="10"/>
      <c r="N1" s="172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5" customFormat="1" ht="15" customHeight="1" x14ac:dyDescent="0.2">
      <c r="A2" s="3"/>
      <c r="B2" s="12" t="s">
        <v>42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160</v>
      </c>
      <c r="Q2" s="16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167</v>
      </c>
      <c r="AC2" s="22"/>
      <c r="AD2" s="16"/>
      <c r="AE2" s="23"/>
      <c r="AF2" s="21"/>
      <c r="AG2" s="24" t="s">
        <v>147</v>
      </c>
      <c r="AH2" s="16"/>
      <c r="AI2" s="16"/>
      <c r="AJ2" s="17"/>
      <c r="AK2" s="21"/>
      <c r="AL2" s="24" t="s">
        <v>148</v>
      </c>
      <c r="AM2" s="22"/>
      <c r="AN2" s="22"/>
      <c r="AO2" s="167" t="s">
        <v>149</v>
      </c>
      <c r="AP2" s="16"/>
      <c r="AQ2" s="17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58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58</v>
      </c>
      <c r="AE3" s="20" t="s">
        <v>16</v>
      </c>
      <c r="AF3" s="25"/>
      <c r="AG3" s="20" t="s">
        <v>150</v>
      </c>
      <c r="AH3" s="20" t="s">
        <v>151</v>
      </c>
      <c r="AI3" s="17" t="s">
        <v>152</v>
      </c>
      <c r="AJ3" s="20" t="s">
        <v>153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5" customFormat="1" ht="15" customHeight="1" x14ac:dyDescent="0.2">
      <c r="A4" s="3"/>
      <c r="B4" s="26">
        <v>1972</v>
      </c>
      <c r="C4" s="26" t="s">
        <v>36</v>
      </c>
      <c r="D4" s="30" t="s">
        <v>76</v>
      </c>
      <c r="E4" s="26">
        <v>7</v>
      </c>
      <c r="F4" s="26">
        <v>1</v>
      </c>
      <c r="G4" s="26">
        <v>2</v>
      </c>
      <c r="H4" s="26">
        <v>3</v>
      </c>
      <c r="I4" s="26"/>
      <c r="J4" s="26"/>
      <c r="K4" s="26"/>
      <c r="L4" s="26"/>
      <c r="M4" s="26"/>
      <c r="N4" s="35"/>
      <c r="O4" s="25"/>
      <c r="P4" s="20"/>
      <c r="Q4" s="20"/>
      <c r="R4" s="20"/>
      <c r="S4" s="20"/>
      <c r="T4" s="25"/>
      <c r="U4" s="26"/>
      <c r="V4" s="26"/>
      <c r="W4" s="27"/>
      <c r="X4" s="26"/>
      <c r="Y4" s="26"/>
      <c r="Z4" s="26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6"/>
      <c r="AN4" s="137"/>
      <c r="AO4" s="27"/>
      <c r="AP4" s="28"/>
      <c r="AQ4" s="26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5" customFormat="1" ht="15" customHeight="1" x14ac:dyDescent="0.2">
      <c r="A5" s="3"/>
      <c r="B5" s="29">
        <v>1973</v>
      </c>
      <c r="C5" s="29" t="s">
        <v>35</v>
      </c>
      <c r="D5" s="122" t="s">
        <v>76</v>
      </c>
      <c r="E5" s="29"/>
      <c r="F5" s="123" t="s">
        <v>39</v>
      </c>
      <c r="G5" s="29"/>
      <c r="H5" s="29"/>
      <c r="I5" s="29"/>
      <c r="J5" s="29"/>
      <c r="K5" s="29"/>
      <c r="L5" s="29"/>
      <c r="M5" s="29"/>
      <c r="N5" s="138"/>
      <c r="O5" s="25"/>
      <c r="P5" s="20"/>
      <c r="Q5" s="20"/>
      <c r="R5" s="20"/>
      <c r="S5" s="20"/>
      <c r="T5" s="25"/>
      <c r="U5" s="26"/>
      <c r="V5" s="26"/>
      <c r="W5" s="27"/>
      <c r="X5" s="26"/>
      <c r="Y5" s="26"/>
      <c r="Z5" s="26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6"/>
      <c r="AN5" s="137"/>
      <c r="AO5" s="27"/>
      <c r="AP5" s="28"/>
      <c r="AQ5" s="26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5" customFormat="1" ht="15" customHeight="1" x14ac:dyDescent="0.2">
      <c r="A6" s="3"/>
      <c r="B6" s="26">
        <v>1974</v>
      </c>
      <c r="C6" s="26" t="s">
        <v>33</v>
      </c>
      <c r="D6" s="30" t="s">
        <v>76</v>
      </c>
      <c r="E6" s="26">
        <v>22</v>
      </c>
      <c r="F6" s="26">
        <v>0</v>
      </c>
      <c r="G6" s="27">
        <v>16</v>
      </c>
      <c r="H6" s="26">
        <v>7</v>
      </c>
      <c r="I6" s="26"/>
      <c r="J6" s="26"/>
      <c r="K6" s="26"/>
      <c r="L6" s="26"/>
      <c r="M6" s="26"/>
      <c r="N6" s="35"/>
      <c r="O6" s="25"/>
      <c r="P6" s="20" t="s">
        <v>164</v>
      </c>
      <c r="Q6" s="20"/>
      <c r="R6" s="20"/>
      <c r="S6" s="20"/>
      <c r="T6" s="25"/>
      <c r="U6" s="26"/>
      <c r="V6" s="26"/>
      <c r="W6" s="27"/>
      <c r="X6" s="26"/>
      <c r="Y6" s="26"/>
      <c r="Z6" s="26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6"/>
      <c r="AN6" s="137"/>
      <c r="AO6" s="27"/>
      <c r="AP6" s="28"/>
      <c r="AQ6" s="26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5" customFormat="1" ht="15" customHeight="1" x14ac:dyDescent="0.2">
      <c r="A7" s="3"/>
      <c r="B7" s="26">
        <v>1975</v>
      </c>
      <c r="C7" s="26" t="s">
        <v>59</v>
      </c>
      <c r="D7" s="30" t="s">
        <v>76</v>
      </c>
      <c r="E7" s="26">
        <v>22</v>
      </c>
      <c r="F7" s="26">
        <v>0</v>
      </c>
      <c r="G7" s="26">
        <v>10</v>
      </c>
      <c r="H7" s="26">
        <v>8</v>
      </c>
      <c r="I7" s="26"/>
      <c r="J7" s="26"/>
      <c r="K7" s="26"/>
      <c r="L7" s="26"/>
      <c r="M7" s="26"/>
      <c r="N7" s="35"/>
      <c r="O7" s="25"/>
      <c r="P7" s="20"/>
      <c r="Q7" s="20"/>
      <c r="R7" s="20"/>
      <c r="S7" s="20"/>
      <c r="T7" s="25"/>
      <c r="U7" s="26"/>
      <c r="V7" s="26"/>
      <c r="W7" s="27"/>
      <c r="X7" s="26"/>
      <c r="Y7" s="26"/>
      <c r="Z7" s="26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>
        <v>1</v>
      </c>
      <c r="AN7" s="137"/>
      <c r="AO7" s="27"/>
      <c r="AP7" s="28"/>
      <c r="AQ7" s="26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5" customFormat="1" ht="15" customHeight="1" x14ac:dyDescent="0.2">
      <c r="A8" s="3"/>
      <c r="B8" s="26">
        <v>1976</v>
      </c>
      <c r="C8" s="26" t="s">
        <v>34</v>
      </c>
      <c r="D8" s="30" t="s">
        <v>76</v>
      </c>
      <c r="E8" s="26">
        <v>10</v>
      </c>
      <c r="F8" s="26">
        <v>0</v>
      </c>
      <c r="G8" s="27">
        <v>4</v>
      </c>
      <c r="H8" s="26">
        <v>3</v>
      </c>
      <c r="I8" s="26"/>
      <c r="J8" s="26"/>
      <c r="K8" s="26"/>
      <c r="L8" s="26"/>
      <c r="M8" s="26"/>
      <c r="N8" s="35"/>
      <c r="O8" s="25"/>
      <c r="P8" s="20"/>
      <c r="Q8" s="20"/>
      <c r="R8" s="20"/>
      <c r="S8" s="20"/>
      <c r="T8" s="25"/>
      <c r="U8" s="26"/>
      <c r="V8" s="26"/>
      <c r="W8" s="27"/>
      <c r="X8" s="26"/>
      <c r="Y8" s="26"/>
      <c r="Z8" s="26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6"/>
      <c r="AN8" s="6"/>
      <c r="AO8" s="26"/>
      <c r="AP8" s="26"/>
      <c r="AQ8" s="26">
        <v>1</v>
      </c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5" customFormat="1" ht="15" customHeight="1" x14ac:dyDescent="0.2">
      <c r="A9" s="3"/>
      <c r="B9" s="26">
        <v>1977</v>
      </c>
      <c r="C9" s="26" t="s">
        <v>77</v>
      </c>
      <c r="D9" s="30" t="s">
        <v>76</v>
      </c>
      <c r="E9" s="26">
        <v>20</v>
      </c>
      <c r="F9" s="27">
        <v>1</v>
      </c>
      <c r="G9" s="27">
        <v>9</v>
      </c>
      <c r="H9" s="27">
        <v>15</v>
      </c>
      <c r="I9" s="26">
        <v>82</v>
      </c>
      <c r="J9" s="26">
        <v>24</v>
      </c>
      <c r="K9" s="26">
        <v>24</v>
      </c>
      <c r="L9" s="26">
        <v>24</v>
      </c>
      <c r="M9" s="26">
        <v>10</v>
      </c>
      <c r="N9" s="31" t="s">
        <v>41</v>
      </c>
      <c r="O9" s="25"/>
      <c r="P9" s="20"/>
      <c r="Q9" s="20"/>
      <c r="R9" s="20"/>
      <c r="S9" s="20"/>
      <c r="T9" s="25"/>
      <c r="U9" s="26"/>
      <c r="V9" s="27"/>
      <c r="W9" s="27"/>
      <c r="X9" s="27"/>
      <c r="Y9" s="26"/>
      <c r="Z9" s="26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26"/>
      <c r="AP9" s="26">
        <v>1</v>
      </c>
      <c r="AQ9" s="26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5" customFormat="1" ht="15" customHeight="1" x14ac:dyDescent="0.2">
      <c r="A10" s="3"/>
      <c r="B10" s="139">
        <v>1978</v>
      </c>
      <c r="C10" s="139" t="s">
        <v>77</v>
      </c>
      <c r="D10" s="140" t="s">
        <v>76</v>
      </c>
      <c r="E10" s="139">
        <v>22</v>
      </c>
      <c r="F10" s="139">
        <v>2</v>
      </c>
      <c r="G10" s="141">
        <v>25</v>
      </c>
      <c r="H10" s="139">
        <v>24</v>
      </c>
      <c r="I10" s="26">
        <v>118</v>
      </c>
      <c r="J10" s="26">
        <v>23</v>
      </c>
      <c r="K10" s="26">
        <v>41</v>
      </c>
      <c r="L10" s="26">
        <v>27</v>
      </c>
      <c r="M10" s="26">
        <v>27</v>
      </c>
      <c r="N10" s="31" t="s">
        <v>41</v>
      </c>
      <c r="O10" s="25"/>
      <c r="P10" s="20" t="s">
        <v>59</v>
      </c>
      <c r="Q10" s="20" t="s">
        <v>36</v>
      </c>
      <c r="R10" s="20" t="s">
        <v>59</v>
      </c>
      <c r="S10" s="20" t="s">
        <v>165</v>
      </c>
      <c r="T10" s="25"/>
      <c r="U10" s="139"/>
      <c r="V10" s="139"/>
      <c r="W10" s="141"/>
      <c r="X10" s="139"/>
      <c r="Y10" s="139"/>
      <c r="Z10" s="31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139"/>
      <c r="AM10" s="139">
        <v>1</v>
      </c>
      <c r="AN10" s="139"/>
      <c r="AO10" s="141"/>
      <c r="AP10" s="142">
        <v>1</v>
      </c>
      <c r="AQ10" s="139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5" customFormat="1" ht="15" customHeight="1" x14ac:dyDescent="0.2">
      <c r="A11" s="3"/>
      <c r="B11" s="26">
        <v>1979</v>
      </c>
      <c r="C11" s="26" t="s">
        <v>77</v>
      </c>
      <c r="D11" s="33" t="s">
        <v>76</v>
      </c>
      <c r="E11" s="26">
        <v>22</v>
      </c>
      <c r="F11" s="26">
        <v>3</v>
      </c>
      <c r="G11" s="26">
        <v>45</v>
      </c>
      <c r="H11" s="26">
        <v>21</v>
      </c>
      <c r="I11" s="26">
        <v>120</v>
      </c>
      <c r="J11" s="26">
        <v>12</v>
      </c>
      <c r="K11" s="26">
        <v>27</v>
      </c>
      <c r="L11" s="26">
        <v>33</v>
      </c>
      <c r="M11" s="26">
        <v>48</v>
      </c>
      <c r="N11" s="31" t="s">
        <v>41</v>
      </c>
      <c r="O11" s="25"/>
      <c r="P11" s="26" t="s">
        <v>35</v>
      </c>
      <c r="Q11" s="20" t="s">
        <v>162</v>
      </c>
      <c r="R11" s="26" t="s">
        <v>35</v>
      </c>
      <c r="S11" s="20" t="s">
        <v>89</v>
      </c>
      <c r="T11" s="25"/>
      <c r="U11" s="26">
        <v>7</v>
      </c>
      <c r="V11" s="26">
        <v>0</v>
      </c>
      <c r="W11" s="27">
        <v>9</v>
      </c>
      <c r="X11" s="26">
        <v>5</v>
      </c>
      <c r="Y11" s="26">
        <v>26</v>
      </c>
      <c r="Z11" s="31" t="s">
        <v>41</v>
      </c>
      <c r="AA11" s="25"/>
      <c r="AB11" s="20" t="s">
        <v>33</v>
      </c>
      <c r="AC11" s="20" t="s">
        <v>37</v>
      </c>
      <c r="AD11" s="20" t="s">
        <v>59</v>
      </c>
      <c r="AE11" s="20"/>
      <c r="AF11" s="25"/>
      <c r="AG11" s="6" t="s">
        <v>154</v>
      </c>
      <c r="AH11" s="6"/>
      <c r="AI11" s="6"/>
      <c r="AJ11" s="6"/>
      <c r="AK11" s="25"/>
      <c r="AL11" s="26">
        <v>1</v>
      </c>
      <c r="AM11" s="26">
        <v>1</v>
      </c>
      <c r="AN11" s="26"/>
      <c r="AO11" s="26"/>
      <c r="AP11" s="26">
        <v>1</v>
      </c>
      <c r="AQ11" s="26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5" customFormat="1" ht="15" customHeight="1" x14ac:dyDescent="0.2">
      <c r="A12" s="3"/>
      <c r="B12" s="26">
        <v>1980</v>
      </c>
      <c r="C12" s="26" t="s">
        <v>87</v>
      </c>
      <c r="D12" s="33" t="s">
        <v>76</v>
      </c>
      <c r="E12" s="26">
        <v>22</v>
      </c>
      <c r="F12" s="26">
        <v>2</v>
      </c>
      <c r="G12" s="26">
        <v>30</v>
      </c>
      <c r="H12" s="26">
        <v>19</v>
      </c>
      <c r="I12" s="26">
        <v>96</v>
      </c>
      <c r="J12" s="26">
        <v>11</v>
      </c>
      <c r="K12" s="26">
        <v>23</v>
      </c>
      <c r="L12" s="26">
        <v>30</v>
      </c>
      <c r="M12" s="26">
        <v>32</v>
      </c>
      <c r="N12" s="35">
        <v>0.56799999999999995</v>
      </c>
      <c r="O12" s="25"/>
      <c r="P12" s="20" t="s">
        <v>59</v>
      </c>
      <c r="Q12" s="20"/>
      <c r="R12" s="20" t="s">
        <v>37</v>
      </c>
      <c r="S12" s="20"/>
      <c r="T12" s="25"/>
      <c r="U12" s="26"/>
      <c r="V12" s="26"/>
      <c r="W12" s="27"/>
      <c r="X12" s="26"/>
      <c r="Y12" s="26"/>
      <c r="Z12" s="26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>
        <v>1</v>
      </c>
      <c r="AN12" s="26"/>
      <c r="AO12" s="26"/>
      <c r="AP12" s="26"/>
      <c r="AQ12" s="26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5" customFormat="1" ht="15" customHeight="1" x14ac:dyDescent="0.2">
      <c r="A13" s="3"/>
      <c r="B13" s="26">
        <v>1981</v>
      </c>
      <c r="C13" s="26" t="s">
        <v>33</v>
      </c>
      <c r="D13" s="33" t="s">
        <v>88</v>
      </c>
      <c r="E13" s="26">
        <v>22</v>
      </c>
      <c r="F13" s="26">
        <v>3</v>
      </c>
      <c r="G13" s="26">
        <v>33</v>
      </c>
      <c r="H13" s="26">
        <v>17</v>
      </c>
      <c r="I13" s="26">
        <v>101</v>
      </c>
      <c r="J13" s="26">
        <v>6</v>
      </c>
      <c r="K13" s="26">
        <v>22</v>
      </c>
      <c r="L13" s="26">
        <v>37</v>
      </c>
      <c r="M13" s="26">
        <v>36</v>
      </c>
      <c r="N13" s="35">
        <v>0.52331606217616577</v>
      </c>
      <c r="O13" s="25"/>
      <c r="P13" s="26" t="s">
        <v>34</v>
      </c>
      <c r="Q13" s="20"/>
      <c r="R13" s="20" t="s">
        <v>38</v>
      </c>
      <c r="S13" s="20"/>
      <c r="T13" s="25"/>
      <c r="U13" s="26">
        <v>6</v>
      </c>
      <c r="V13" s="26">
        <v>0</v>
      </c>
      <c r="W13" s="27">
        <v>6</v>
      </c>
      <c r="X13" s="26">
        <v>2</v>
      </c>
      <c r="Y13" s="26">
        <v>19</v>
      </c>
      <c r="Z13" s="35">
        <v>0.54300000000000004</v>
      </c>
      <c r="AA13" s="25"/>
      <c r="AB13" s="20" t="s">
        <v>87</v>
      </c>
      <c r="AC13" s="20"/>
      <c r="AD13" s="20"/>
      <c r="AE13" s="20"/>
      <c r="AF13" s="25"/>
      <c r="AG13" s="6" t="s">
        <v>155</v>
      </c>
      <c r="AH13" s="6"/>
      <c r="AI13" s="6"/>
      <c r="AJ13" s="6"/>
      <c r="AK13" s="25"/>
      <c r="AL13" s="26">
        <v>1</v>
      </c>
      <c r="AM13" s="26"/>
      <c r="AN13" s="26"/>
      <c r="AO13" s="26"/>
      <c r="AP13" s="26"/>
      <c r="AQ13" s="26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5" customFormat="1" ht="15" customHeight="1" x14ac:dyDescent="0.2">
      <c r="A14" s="3"/>
      <c r="B14" s="124">
        <v>1982</v>
      </c>
      <c r="C14" s="124" t="s">
        <v>35</v>
      </c>
      <c r="D14" s="125" t="s">
        <v>78</v>
      </c>
      <c r="E14" s="124"/>
      <c r="F14" s="126" t="s">
        <v>79</v>
      </c>
      <c r="G14" s="127"/>
      <c r="H14" s="66"/>
      <c r="I14" s="124"/>
      <c r="J14" s="124"/>
      <c r="K14" s="124"/>
      <c r="L14" s="124"/>
      <c r="M14" s="124"/>
      <c r="N14" s="124"/>
      <c r="O14" s="25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35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6"/>
      <c r="AP14" s="26"/>
      <c r="AQ14" s="26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5" customFormat="1" ht="15" customHeight="1" x14ac:dyDescent="0.25">
      <c r="A15" s="3"/>
      <c r="B15" s="26">
        <v>1983</v>
      </c>
      <c r="C15" s="26" t="s">
        <v>59</v>
      </c>
      <c r="D15" s="33" t="s">
        <v>78</v>
      </c>
      <c r="E15" s="26">
        <v>22</v>
      </c>
      <c r="F15" s="26">
        <v>1</v>
      </c>
      <c r="G15" s="26">
        <v>42</v>
      </c>
      <c r="H15" s="26">
        <v>12</v>
      </c>
      <c r="I15" s="26">
        <v>115</v>
      </c>
      <c r="J15" s="26">
        <v>14</v>
      </c>
      <c r="K15" s="26">
        <v>17</v>
      </c>
      <c r="L15" s="26">
        <v>41</v>
      </c>
      <c r="M15" s="26">
        <v>43</v>
      </c>
      <c r="N15" s="47">
        <v>0.55300000000000005</v>
      </c>
      <c r="O15" s="32"/>
      <c r="P15" s="26" t="s">
        <v>77</v>
      </c>
      <c r="Q15" s="20"/>
      <c r="R15" s="20" t="s">
        <v>33</v>
      </c>
      <c r="S15" s="20" t="s">
        <v>163</v>
      </c>
      <c r="T15" s="25"/>
      <c r="U15" s="26"/>
      <c r="V15" s="26"/>
      <c r="W15" s="26"/>
      <c r="X15" s="26"/>
      <c r="Y15" s="26"/>
      <c r="Z15" s="35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>
        <v>1</v>
      </c>
      <c r="AM15" s="26">
        <v>1</v>
      </c>
      <c r="AN15" s="26"/>
      <c r="AO15" s="26"/>
      <c r="AP15" s="26"/>
      <c r="AQ15" s="26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5" customFormat="1" ht="15" customHeight="1" x14ac:dyDescent="0.25">
      <c r="A16" s="3"/>
      <c r="B16" s="26">
        <v>1984</v>
      </c>
      <c r="C16" s="26" t="s">
        <v>77</v>
      </c>
      <c r="D16" s="33" t="s">
        <v>78</v>
      </c>
      <c r="E16" s="26">
        <v>19</v>
      </c>
      <c r="F16" s="26">
        <v>3</v>
      </c>
      <c r="G16" s="26">
        <v>30</v>
      </c>
      <c r="H16" s="26">
        <v>12</v>
      </c>
      <c r="I16" s="26">
        <v>93</v>
      </c>
      <c r="J16" s="26">
        <v>15</v>
      </c>
      <c r="K16" s="26">
        <v>21</v>
      </c>
      <c r="L16" s="26">
        <v>24</v>
      </c>
      <c r="M16" s="26">
        <v>33</v>
      </c>
      <c r="N16" s="47">
        <v>0.56699999999999995</v>
      </c>
      <c r="O16" s="32"/>
      <c r="P16" s="26" t="s">
        <v>34</v>
      </c>
      <c r="Q16" s="20"/>
      <c r="R16" s="20" t="s">
        <v>166</v>
      </c>
      <c r="S16" s="20"/>
      <c r="T16" s="25"/>
      <c r="U16" s="26">
        <v>6</v>
      </c>
      <c r="V16" s="26">
        <v>0</v>
      </c>
      <c r="W16" s="26">
        <v>8</v>
      </c>
      <c r="X16" s="26">
        <v>0</v>
      </c>
      <c r="Y16" s="26">
        <v>22</v>
      </c>
      <c r="Z16" s="35">
        <v>0.51200000000000001</v>
      </c>
      <c r="AA16" s="25"/>
      <c r="AB16" s="20" t="s">
        <v>33</v>
      </c>
      <c r="AC16" s="20"/>
      <c r="AD16" s="20"/>
      <c r="AE16" s="20"/>
      <c r="AF16" s="25"/>
      <c r="AG16" s="6" t="s">
        <v>154</v>
      </c>
      <c r="AH16" s="6"/>
      <c r="AI16" s="6"/>
      <c r="AJ16" s="6"/>
      <c r="AK16" s="25"/>
      <c r="AL16" s="26"/>
      <c r="AM16" s="26"/>
      <c r="AN16" s="26"/>
      <c r="AO16" s="26"/>
      <c r="AP16" s="26">
        <v>1</v>
      </c>
      <c r="AQ16" s="26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5" customFormat="1" ht="15" customHeight="1" x14ac:dyDescent="0.25">
      <c r="A17" s="3"/>
      <c r="B17" s="26">
        <v>1985</v>
      </c>
      <c r="C17" s="26" t="s">
        <v>36</v>
      </c>
      <c r="D17" s="33" t="s">
        <v>78</v>
      </c>
      <c r="E17" s="26">
        <v>22</v>
      </c>
      <c r="F17" s="26">
        <v>2</v>
      </c>
      <c r="G17" s="28">
        <v>23</v>
      </c>
      <c r="H17" s="26">
        <v>10</v>
      </c>
      <c r="I17" s="26">
        <v>90</v>
      </c>
      <c r="J17" s="26">
        <v>15</v>
      </c>
      <c r="K17" s="26">
        <v>21</v>
      </c>
      <c r="L17" s="26">
        <v>29</v>
      </c>
      <c r="M17" s="26">
        <v>25</v>
      </c>
      <c r="N17" s="47">
        <v>0.51400000000000001</v>
      </c>
      <c r="O17" s="32">
        <f>PRODUCT(I17/N17)</f>
        <v>175.09727626459144</v>
      </c>
      <c r="P17" s="20" t="s">
        <v>37</v>
      </c>
      <c r="Q17" s="20"/>
      <c r="R17" s="20"/>
      <c r="S17" s="20"/>
      <c r="T17" s="25"/>
      <c r="U17" s="26"/>
      <c r="V17" s="26"/>
      <c r="W17" s="27"/>
      <c r="X17" s="26"/>
      <c r="Y17" s="26"/>
      <c r="Z17" s="35"/>
      <c r="AA17" s="32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26"/>
      <c r="AP17" s="26"/>
      <c r="AQ17" s="26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5" customFormat="1" ht="15" customHeight="1" x14ac:dyDescent="0.25">
      <c r="A18" s="3"/>
      <c r="B18" s="124">
        <v>1986</v>
      </c>
      <c r="C18" s="124" t="s">
        <v>33</v>
      </c>
      <c r="D18" s="143" t="s">
        <v>78</v>
      </c>
      <c r="E18" s="124"/>
      <c r="F18" s="126" t="s">
        <v>79</v>
      </c>
      <c r="G18" s="127"/>
      <c r="H18" s="66"/>
      <c r="I18" s="124"/>
      <c r="J18" s="124"/>
      <c r="K18" s="124"/>
      <c r="L18" s="124"/>
      <c r="M18" s="124"/>
      <c r="N18" s="144"/>
      <c r="O18" s="32" t="e">
        <f>PRODUCT(I18/N18)</f>
        <v>#DIV/0!</v>
      </c>
      <c r="P18" s="20"/>
      <c r="Q18" s="20"/>
      <c r="R18" s="20"/>
      <c r="S18" s="20"/>
      <c r="T18" s="25"/>
      <c r="U18" s="26"/>
      <c r="V18" s="26"/>
      <c r="W18" s="27"/>
      <c r="X18" s="26"/>
      <c r="Y18" s="26"/>
      <c r="Z18" s="35"/>
      <c r="AA18" s="32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6"/>
      <c r="AN18" s="6"/>
      <c r="AO18" s="27"/>
      <c r="AP18" s="28"/>
      <c r="AQ18" s="26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5" customFormat="1" ht="15" customHeight="1" x14ac:dyDescent="0.25">
      <c r="A19" s="3"/>
      <c r="B19" s="124">
        <v>1987</v>
      </c>
      <c r="C19" s="124" t="s">
        <v>38</v>
      </c>
      <c r="D19" s="143" t="s">
        <v>78</v>
      </c>
      <c r="E19" s="124"/>
      <c r="F19" s="126" t="s">
        <v>79</v>
      </c>
      <c r="G19" s="127"/>
      <c r="H19" s="66"/>
      <c r="I19" s="124"/>
      <c r="J19" s="124"/>
      <c r="K19" s="124"/>
      <c r="L19" s="124"/>
      <c r="M19" s="124"/>
      <c r="N19" s="144"/>
      <c r="O19" s="32" t="e">
        <f>PRODUCT(I19/N19)</f>
        <v>#DIV/0!</v>
      </c>
      <c r="P19" s="20"/>
      <c r="Q19" s="20"/>
      <c r="R19" s="20"/>
      <c r="S19" s="20"/>
      <c r="T19" s="25"/>
      <c r="U19" s="26"/>
      <c r="V19" s="26"/>
      <c r="W19" s="27"/>
      <c r="X19" s="26"/>
      <c r="Y19" s="26"/>
      <c r="Z19" s="35"/>
      <c r="AA19" s="32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6"/>
      <c r="AN19" s="6"/>
      <c r="AO19" s="27"/>
      <c r="AP19" s="28"/>
      <c r="AQ19" s="26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5" customFormat="1" ht="15" customHeight="1" x14ac:dyDescent="0.2">
      <c r="A20" s="2"/>
      <c r="B20" s="18" t="s">
        <v>7</v>
      </c>
      <c r="C20" s="19"/>
      <c r="D20" s="17"/>
      <c r="E20" s="20">
        <v>232</v>
      </c>
      <c r="F20" s="20">
        <v>18</v>
      </c>
      <c r="G20" s="20">
        <v>269</v>
      </c>
      <c r="H20" s="20">
        <v>151</v>
      </c>
      <c r="I20" s="20">
        <v>815</v>
      </c>
      <c r="J20" s="20">
        <v>120</v>
      </c>
      <c r="K20" s="20">
        <v>196</v>
      </c>
      <c r="L20" s="20">
        <v>245</v>
      </c>
      <c r="M20" s="20">
        <v>254</v>
      </c>
      <c r="N20" s="36">
        <v>0.54450106849083213</v>
      </c>
      <c r="O20" s="25" t="e">
        <f>SUM(O17:O19)</f>
        <v>#DIV/0!</v>
      </c>
      <c r="P20" s="81" t="s">
        <v>161</v>
      </c>
      <c r="Q20" s="81" t="s">
        <v>70</v>
      </c>
      <c r="R20" s="81" t="s">
        <v>146</v>
      </c>
      <c r="S20" s="81" t="s">
        <v>70</v>
      </c>
      <c r="T20" s="25"/>
      <c r="U20" s="20">
        <v>19</v>
      </c>
      <c r="V20" s="20">
        <v>0</v>
      </c>
      <c r="W20" s="20">
        <v>23</v>
      </c>
      <c r="X20" s="20">
        <v>7</v>
      </c>
      <c r="Y20" s="20">
        <v>67</v>
      </c>
      <c r="Z20" s="36">
        <v>0.52600000000000002</v>
      </c>
      <c r="AA20" s="25"/>
      <c r="AB20" s="81" t="s">
        <v>70</v>
      </c>
      <c r="AC20" s="81" t="s">
        <v>70</v>
      </c>
      <c r="AD20" s="81" t="s">
        <v>70</v>
      </c>
      <c r="AE20" s="81" t="s">
        <v>70</v>
      </c>
      <c r="AF20" s="25"/>
      <c r="AG20" s="81" t="s">
        <v>156</v>
      </c>
      <c r="AH20" s="81" t="s">
        <v>156</v>
      </c>
      <c r="AI20" s="81" t="s">
        <v>156</v>
      </c>
      <c r="AJ20" s="81" t="s">
        <v>156</v>
      </c>
      <c r="AK20" s="25"/>
      <c r="AL20" s="20">
        <v>3</v>
      </c>
      <c r="AM20" s="20">
        <v>5</v>
      </c>
      <c r="AN20" s="20">
        <v>0</v>
      </c>
      <c r="AO20" s="20">
        <v>0</v>
      </c>
      <c r="AP20" s="20">
        <v>4</v>
      </c>
      <c r="AQ20" s="20">
        <v>1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5" customFormat="1" ht="15" customHeight="1" x14ac:dyDescent="0.2">
      <c r="A21" s="2"/>
      <c r="B21" s="18" t="s">
        <v>303</v>
      </c>
      <c r="C21" s="19"/>
      <c r="D21" s="17"/>
      <c r="E21" s="19"/>
      <c r="F21" s="16"/>
      <c r="G21" s="16" t="s">
        <v>304</v>
      </c>
      <c r="H21" s="16"/>
      <c r="I21" s="16"/>
      <c r="J21" s="16"/>
      <c r="K21" s="16"/>
      <c r="L21" s="16"/>
      <c r="M21" s="16"/>
      <c r="N21" s="168"/>
      <c r="O21" s="25"/>
      <c r="P21" s="24"/>
      <c r="Q21" s="22"/>
      <c r="R21" s="169"/>
      <c r="S21" s="170"/>
      <c r="T21" s="25"/>
      <c r="U21" s="19"/>
      <c r="V21" s="16"/>
      <c r="W21" s="16"/>
      <c r="X21" s="16"/>
      <c r="Y21" s="16"/>
      <c r="Z21" s="17"/>
      <c r="AA21" s="25"/>
      <c r="AB21" s="24"/>
      <c r="AC21" s="22"/>
      <c r="AD21" s="169"/>
      <c r="AE21" s="170"/>
      <c r="AF21" s="25"/>
      <c r="AG21" s="173"/>
      <c r="AH21" s="174"/>
      <c r="AI21" s="174"/>
      <c r="AJ21" s="175"/>
      <c r="AK21" s="25"/>
      <c r="AL21" s="19"/>
      <c r="AM21" s="16"/>
      <c r="AN21" s="16"/>
      <c r="AO21" s="16"/>
      <c r="AP21" s="16"/>
      <c r="AQ21" s="17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">
      <c r="A22" s="3"/>
      <c r="B22" s="30" t="s">
        <v>2</v>
      </c>
      <c r="C22" s="28"/>
      <c r="D22" s="37">
        <v>1033.3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25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5" customFormat="1" ht="15" customHeight="1" x14ac:dyDescent="0.25">
      <c r="A23" s="3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2"/>
      <c r="P23" s="38"/>
      <c r="Q23" s="41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25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5">
      <c r="A24" s="3"/>
      <c r="B24" s="24" t="s">
        <v>90</v>
      </c>
      <c r="C24" s="42"/>
      <c r="D24" s="42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16</v>
      </c>
      <c r="J24" s="38"/>
      <c r="K24" s="20" t="s">
        <v>25</v>
      </c>
      <c r="L24" s="20" t="s">
        <v>26</v>
      </c>
      <c r="M24" s="20" t="s">
        <v>27</v>
      </c>
      <c r="N24" s="20" t="s">
        <v>21</v>
      </c>
      <c r="O24" s="25"/>
      <c r="P24" s="43" t="s">
        <v>28</v>
      </c>
      <c r="Q24" s="14"/>
      <c r="R24" s="14"/>
      <c r="S24" s="14"/>
      <c r="T24" s="44"/>
      <c r="U24" s="44"/>
      <c r="V24" s="44"/>
      <c r="W24" s="44"/>
      <c r="X24" s="44"/>
      <c r="Y24" s="14"/>
      <c r="Z24" s="14"/>
      <c r="AA24" s="14"/>
      <c r="AB24" s="14"/>
      <c r="AC24" s="14"/>
      <c r="AD24" s="14"/>
      <c r="AE24" s="45"/>
      <c r="AF24" s="25"/>
      <c r="AG24" s="43" t="s">
        <v>73</v>
      </c>
      <c r="AH24" s="14"/>
      <c r="AI24" s="44"/>
      <c r="AJ24" s="45"/>
      <c r="AK24" s="25"/>
      <c r="AL24" s="12" t="s">
        <v>74</v>
      </c>
      <c r="AM24" s="14"/>
      <c r="AN24" s="14"/>
      <c r="AO24" s="14"/>
      <c r="AP24" s="14"/>
      <c r="AQ24" s="45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5">
      <c r="A25" s="3"/>
      <c r="B25" s="43" t="s">
        <v>12</v>
      </c>
      <c r="C25" s="14"/>
      <c r="D25" s="45"/>
      <c r="E25" s="26">
        <v>232</v>
      </c>
      <c r="F25" s="26">
        <v>18</v>
      </c>
      <c r="G25" s="26">
        <v>269</v>
      </c>
      <c r="H25" s="26">
        <v>151</v>
      </c>
      <c r="I25" s="26">
        <v>815</v>
      </c>
      <c r="J25" s="38"/>
      <c r="K25" s="46">
        <v>1.2370689655172413</v>
      </c>
      <c r="L25" s="46">
        <v>0.65086206896551724</v>
      </c>
      <c r="M25" s="46">
        <v>3.5129310344827585</v>
      </c>
      <c r="N25" s="47">
        <v>0.54450106849083213</v>
      </c>
      <c r="O25" s="32">
        <f>PRODUCT(I25/N25)</f>
        <v>1496.7831050522948</v>
      </c>
      <c r="P25" s="184" t="s">
        <v>9</v>
      </c>
      <c r="Q25" s="198"/>
      <c r="R25" s="185" t="s">
        <v>91</v>
      </c>
      <c r="S25" s="199"/>
      <c r="T25" s="199"/>
      <c r="U25" s="199"/>
      <c r="V25" s="199"/>
      <c r="W25" s="199"/>
      <c r="X25" s="199"/>
      <c r="Y25" s="200" t="s">
        <v>11</v>
      </c>
      <c r="Z25" s="185"/>
      <c r="AA25" s="185"/>
      <c r="AB25" s="201" t="s">
        <v>92</v>
      </c>
      <c r="AC25" s="202"/>
      <c r="AD25" s="203"/>
      <c r="AE25" s="204"/>
      <c r="AF25" s="205"/>
      <c r="AG25" s="184"/>
      <c r="AH25" s="206"/>
      <c r="AI25" s="206"/>
      <c r="AJ25" s="186"/>
      <c r="AK25" s="205"/>
      <c r="AL25" s="184" t="s">
        <v>75</v>
      </c>
      <c r="AM25" s="200">
        <v>1985</v>
      </c>
      <c r="AN25" s="185"/>
      <c r="AO25" s="185"/>
      <c r="AP25" s="185"/>
      <c r="AQ25" s="186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5">
      <c r="A26" s="3"/>
      <c r="B26" s="48" t="s">
        <v>14</v>
      </c>
      <c r="C26" s="49"/>
      <c r="D26" s="50"/>
      <c r="E26" s="26">
        <v>19</v>
      </c>
      <c r="F26" s="26">
        <v>0</v>
      </c>
      <c r="G26" s="26">
        <v>23</v>
      </c>
      <c r="H26" s="26">
        <v>7</v>
      </c>
      <c r="I26" s="26">
        <v>67</v>
      </c>
      <c r="J26" s="38"/>
      <c r="K26" s="46">
        <v>1.2105263157894737</v>
      </c>
      <c r="L26" s="46">
        <v>0.36842105263157893</v>
      </c>
      <c r="M26" s="46">
        <v>3.5263157894736841</v>
      </c>
      <c r="N26" s="47">
        <v>0.52600000000000002</v>
      </c>
      <c r="O26" s="32">
        <f>PRODUCT(I26/N26)</f>
        <v>127.3764258555133</v>
      </c>
      <c r="P26" s="207" t="s">
        <v>71</v>
      </c>
      <c r="Q26" s="208"/>
      <c r="R26" s="199" t="s">
        <v>93</v>
      </c>
      <c r="S26" s="199"/>
      <c r="T26" s="199"/>
      <c r="U26" s="199"/>
      <c r="V26" s="199"/>
      <c r="W26" s="199"/>
      <c r="X26" s="199"/>
      <c r="Y26" s="209" t="s">
        <v>94</v>
      </c>
      <c r="Z26" s="199"/>
      <c r="AA26" s="199"/>
      <c r="AB26" s="210" t="s">
        <v>95</v>
      </c>
      <c r="AC26" s="211"/>
      <c r="AD26" s="212"/>
      <c r="AE26" s="204"/>
      <c r="AF26" s="205"/>
      <c r="AG26" s="207"/>
      <c r="AH26" s="199"/>
      <c r="AI26" s="199"/>
      <c r="AJ26" s="204"/>
      <c r="AK26" s="205"/>
      <c r="AL26" s="207"/>
      <c r="AM26" s="209"/>
      <c r="AN26" s="199"/>
      <c r="AO26" s="199"/>
      <c r="AP26" s="199"/>
      <c r="AQ26" s="204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">
      <c r="A27" s="3"/>
      <c r="B27" s="51" t="s">
        <v>15</v>
      </c>
      <c r="C27" s="52"/>
      <c r="D27" s="53"/>
      <c r="E27" s="34">
        <v>5</v>
      </c>
      <c r="F27" s="34">
        <v>0</v>
      </c>
      <c r="G27" s="34">
        <v>3</v>
      </c>
      <c r="H27" s="34">
        <v>2</v>
      </c>
      <c r="I27" s="34">
        <v>22</v>
      </c>
      <c r="J27" s="38"/>
      <c r="K27" s="54">
        <v>0.6</v>
      </c>
      <c r="L27" s="54">
        <v>0.4</v>
      </c>
      <c r="M27" s="54">
        <v>4.4000000000000004</v>
      </c>
      <c r="N27" s="55">
        <v>0.629</v>
      </c>
      <c r="O27" s="25">
        <v>0</v>
      </c>
      <c r="P27" s="207" t="s">
        <v>72</v>
      </c>
      <c r="Q27" s="208"/>
      <c r="R27" s="199" t="s">
        <v>96</v>
      </c>
      <c r="S27" s="199"/>
      <c r="T27" s="199"/>
      <c r="U27" s="199"/>
      <c r="V27" s="199"/>
      <c r="W27" s="199"/>
      <c r="X27" s="199"/>
      <c r="Y27" s="209" t="s">
        <v>84</v>
      </c>
      <c r="Z27" s="199"/>
      <c r="AA27" s="199"/>
      <c r="AB27" s="210" t="s">
        <v>97</v>
      </c>
      <c r="AC27" s="211"/>
      <c r="AD27" s="212"/>
      <c r="AE27" s="204"/>
      <c r="AF27" s="205"/>
      <c r="AG27" s="207"/>
      <c r="AH27" s="212"/>
      <c r="AI27" s="212"/>
      <c r="AJ27" s="204"/>
      <c r="AK27" s="205"/>
      <c r="AL27" s="207"/>
      <c r="AM27" s="209"/>
      <c r="AN27" s="199"/>
      <c r="AO27" s="199"/>
      <c r="AP27" s="199"/>
      <c r="AQ27" s="204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">
      <c r="A28" s="3"/>
      <c r="B28" s="56" t="s">
        <v>24</v>
      </c>
      <c r="C28" s="57"/>
      <c r="D28" s="58"/>
      <c r="E28" s="20">
        <v>256</v>
      </c>
      <c r="F28" s="20">
        <v>18</v>
      </c>
      <c r="G28" s="20">
        <v>295</v>
      </c>
      <c r="H28" s="20">
        <v>160</v>
      </c>
      <c r="I28" s="20">
        <v>904</v>
      </c>
      <c r="J28" s="38"/>
      <c r="K28" s="59">
        <v>1.22265625</v>
      </c>
      <c r="L28" s="59">
        <v>0.625</v>
      </c>
      <c r="M28" s="59">
        <v>3.53125</v>
      </c>
      <c r="N28" s="36">
        <v>0.54486200795590245</v>
      </c>
      <c r="O28" s="25">
        <f>SUM(O25:O27)</f>
        <v>1624.1595309078082</v>
      </c>
      <c r="P28" s="213" t="s">
        <v>10</v>
      </c>
      <c r="Q28" s="214"/>
      <c r="R28" s="215" t="s">
        <v>98</v>
      </c>
      <c r="S28" s="215"/>
      <c r="T28" s="215"/>
      <c r="U28" s="215"/>
      <c r="V28" s="215"/>
      <c r="W28" s="215"/>
      <c r="X28" s="215"/>
      <c r="Y28" s="216" t="s">
        <v>99</v>
      </c>
      <c r="Z28" s="215"/>
      <c r="AA28" s="215"/>
      <c r="AB28" s="73" t="s">
        <v>100</v>
      </c>
      <c r="AC28" s="74"/>
      <c r="AD28" s="217"/>
      <c r="AE28" s="218"/>
      <c r="AF28" s="205"/>
      <c r="AG28" s="69"/>
      <c r="AH28" s="217"/>
      <c r="AI28" s="217"/>
      <c r="AJ28" s="218"/>
      <c r="AK28" s="205"/>
      <c r="AL28" s="213"/>
      <c r="AM28" s="216"/>
      <c r="AN28" s="215"/>
      <c r="AO28" s="215"/>
      <c r="AP28" s="215"/>
      <c r="AQ28" s="21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3.5" customHeight="1" x14ac:dyDescent="0.25">
      <c r="A29" s="3"/>
      <c r="B29" s="40"/>
      <c r="C29" s="40"/>
      <c r="D29" s="40"/>
      <c r="E29" s="40"/>
      <c r="F29" s="40"/>
      <c r="G29" s="40"/>
      <c r="H29" s="40"/>
      <c r="I29" s="40"/>
      <c r="J29" s="38"/>
      <c r="K29" s="40"/>
      <c r="L29" s="40"/>
      <c r="M29" s="40"/>
      <c r="N29" s="39"/>
      <c r="O29" s="25"/>
      <c r="P29" s="38"/>
      <c r="Q29" s="41"/>
      <c r="R29" s="38"/>
      <c r="S29" s="38"/>
      <c r="T29" s="25"/>
      <c r="U29" s="25"/>
      <c r="V29" s="60"/>
      <c r="W29" s="38"/>
      <c r="X29" s="38"/>
      <c r="Y29" s="38"/>
      <c r="Z29" s="38"/>
      <c r="AA29" s="38"/>
      <c r="AB29" s="38"/>
      <c r="AC29" s="38"/>
      <c r="AD29" s="38"/>
      <c r="AE29" s="38"/>
      <c r="AF29" s="25"/>
      <c r="AG29" s="25"/>
      <c r="AH29" s="60"/>
      <c r="AI29" s="38"/>
      <c r="AJ29" s="38"/>
      <c r="AK29" s="25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5">
      <c r="A30" s="3"/>
      <c r="B30" s="43" t="s">
        <v>145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65"/>
      <c r="O30" s="13"/>
      <c r="P30" s="14"/>
      <c r="Q30" s="14"/>
      <c r="R30" s="14"/>
      <c r="S30" s="14"/>
      <c r="T30" s="13"/>
      <c r="U30" s="13"/>
      <c r="V30" s="166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45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4.25" customHeight="1" x14ac:dyDescent="0.25">
      <c r="A31" s="3"/>
      <c r="B31" s="41"/>
      <c r="C31" s="41"/>
      <c r="D31" s="41"/>
      <c r="E31" s="41"/>
      <c r="F31" s="41"/>
      <c r="G31" s="41"/>
      <c r="H31" s="41"/>
      <c r="I31" s="41"/>
      <c r="J31" s="38"/>
      <c r="K31" s="41"/>
      <c r="L31" s="41"/>
      <c r="M31" s="41"/>
      <c r="N31" s="39"/>
      <c r="O31" s="25"/>
      <c r="P31" s="38"/>
      <c r="Q31" s="41"/>
      <c r="R31" s="38"/>
      <c r="S31" s="38"/>
      <c r="T31" s="25"/>
      <c r="U31" s="25"/>
      <c r="V31" s="60"/>
      <c r="W31" s="38"/>
      <c r="X31" s="38"/>
      <c r="Y31" s="38"/>
      <c r="Z31" s="38"/>
      <c r="AA31" s="38"/>
      <c r="AB31" s="38"/>
      <c r="AC31" s="38"/>
      <c r="AD31" s="38"/>
      <c r="AE31" s="38"/>
      <c r="AF31" s="25"/>
      <c r="AG31" s="25"/>
      <c r="AH31" s="60"/>
      <c r="AI31" s="38"/>
      <c r="AJ31" s="38"/>
      <c r="AK31" s="25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5" customHeight="1" x14ac:dyDescent="0.2">
      <c r="A32" s="3"/>
      <c r="B32" s="82" t="s">
        <v>40</v>
      </c>
      <c r="C32" s="38"/>
      <c r="D32" s="38" t="s">
        <v>80</v>
      </c>
      <c r="E32" s="38"/>
      <c r="F32" s="38"/>
      <c r="G32" s="38"/>
      <c r="H32" s="38"/>
      <c r="I32" s="38"/>
      <c r="J32" s="38"/>
      <c r="K32" s="82" t="s">
        <v>81</v>
      </c>
      <c r="L32" s="38"/>
      <c r="M32" s="38"/>
      <c r="N32" s="25"/>
      <c r="O32" s="25"/>
      <c r="P32" s="25"/>
      <c r="Q32" s="25"/>
      <c r="R32" s="25"/>
      <c r="S32" s="25"/>
      <c r="T32" s="25"/>
      <c r="U32" s="25"/>
      <c r="V32" s="38" t="s">
        <v>101</v>
      </c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38"/>
      <c r="AI32" s="38"/>
      <c r="AJ32" s="38"/>
      <c r="AK32" s="25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3"/>
      <c r="B33" s="82"/>
      <c r="C33" s="38"/>
      <c r="D33" s="82"/>
      <c r="E33" s="38"/>
      <c r="F33" s="38"/>
      <c r="G33" s="38"/>
      <c r="H33" s="38"/>
      <c r="I33" s="38"/>
      <c r="J33" s="38"/>
      <c r="K33" s="38"/>
      <c r="L33" s="38"/>
      <c r="M33" s="38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">
      <c r="A34" s="3"/>
      <c r="B34" s="219" t="s">
        <v>178</v>
      </c>
      <c r="C34" s="111"/>
      <c r="D34" s="111"/>
      <c r="E34" s="111"/>
      <c r="F34" s="111" t="s">
        <v>179</v>
      </c>
      <c r="G34" s="111" t="s">
        <v>3</v>
      </c>
      <c r="H34" s="111" t="s">
        <v>5</v>
      </c>
      <c r="I34" s="111" t="s">
        <v>6</v>
      </c>
      <c r="J34" s="111" t="s">
        <v>180</v>
      </c>
      <c r="K34" s="141" t="s">
        <v>16</v>
      </c>
      <c r="L34" s="38"/>
      <c r="M34" s="220" t="s">
        <v>181</v>
      </c>
      <c r="N34" s="112"/>
      <c r="O34" s="112"/>
      <c r="P34" s="111" t="s">
        <v>3</v>
      </c>
      <c r="Q34" s="111" t="s">
        <v>5</v>
      </c>
      <c r="R34" s="111" t="s">
        <v>6</v>
      </c>
      <c r="S34" s="111" t="s">
        <v>180</v>
      </c>
      <c r="T34" s="112"/>
      <c r="U34" s="141" t="s">
        <v>16</v>
      </c>
      <c r="V34" s="38"/>
      <c r="W34" s="220" t="s">
        <v>220</v>
      </c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221"/>
      <c r="AI34" s="110" t="s">
        <v>280</v>
      </c>
      <c r="AJ34" s="114"/>
      <c r="AK34" s="114"/>
      <c r="AL34" s="243" t="s">
        <v>3</v>
      </c>
      <c r="AM34" s="243" t="s">
        <v>5</v>
      </c>
      <c r="AN34" s="243" t="s">
        <v>6</v>
      </c>
      <c r="AO34" s="112"/>
      <c r="AP34" s="111" t="s">
        <v>292</v>
      </c>
      <c r="AQ34" s="115"/>
      <c r="AR34" s="25"/>
      <c r="AS34" s="25"/>
    </row>
    <row r="35" spans="1:55" ht="15" customHeight="1" x14ac:dyDescent="0.2">
      <c r="A35" s="3"/>
      <c r="B35" s="211">
        <v>1972</v>
      </c>
      <c r="C35" s="222" t="s">
        <v>36</v>
      </c>
      <c r="D35" s="199" t="s">
        <v>76</v>
      </c>
      <c r="E35" s="222"/>
      <c r="F35" s="222">
        <v>17</v>
      </c>
      <c r="G35" s="222">
        <v>7</v>
      </c>
      <c r="H35" s="223">
        <f>PRODUCT((F4+G4)/E4)</f>
        <v>0.42857142857142855</v>
      </c>
      <c r="I35" s="223">
        <f>PRODUCT(H4/E4)</f>
        <v>0.42857142857142855</v>
      </c>
      <c r="J35" s="223">
        <f>PRODUCT(F4+G4+H4)/E4</f>
        <v>0.8571428571428571</v>
      </c>
      <c r="K35" s="224"/>
      <c r="L35" s="41"/>
      <c r="M35" s="225" t="s">
        <v>182</v>
      </c>
      <c r="N35" s="222"/>
      <c r="O35" s="222"/>
      <c r="P35" s="205" t="s">
        <v>268</v>
      </c>
      <c r="Q35" s="205" t="s">
        <v>233</v>
      </c>
      <c r="R35" s="205" t="s">
        <v>244</v>
      </c>
      <c r="S35" s="205" t="s">
        <v>258</v>
      </c>
      <c r="T35" s="226"/>
      <c r="U35" s="210"/>
      <c r="V35" s="41"/>
      <c r="W35" s="225" t="s">
        <v>222</v>
      </c>
      <c r="X35" s="212"/>
      <c r="Y35" s="199"/>
      <c r="Z35" s="199"/>
      <c r="AA35" s="199"/>
      <c r="AB35" s="199"/>
      <c r="AC35" s="199"/>
      <c r="AD35" s="199"/>
      <c r="AE35" s="199"/>
      <c r="AF35" s="199"/>
      <c r="AG35" s="209"/>
      <c r="AH35" s="227"/>
      <c r="AI35" s="199" t="s">
        <v>287</v>
      </c>
      <c r="AJ35" s="199"/>
      <c r="AK35" s="199"/>
      <c r="AL35" s="209">
        <v>147</v>
      </c>
      <c r="AM35" s="209">
        <v>150</v>
      </c>
      <c r="AN35" s="209">
        <v>100</v>
      </c>
      <c r="AO35" s="199"/>
      <c r="AP35" s="251">
        <f>PRODUCT(AL35/AL44)</f>
        <v>0.63362068965517238</v>
      </c>
      <c r="AQ35" s="204"/>
      <c r="AR35" s="25"/>
      <c r="AS35" s="25"/>
    </row>
    <row r="36" spans="1:55" ht="15" customHeight="1" x14ac:dyDescent="0.2">
      <c r="A36" s="3"/>
      <c r="B36" s="211">
        <v>1973</v>
      </c>
      <c r="C36" s="222"/>
      <c r="D36" s="199"/>
      <c r="E36" s="222"/>
      <c r="F36" s="222">
        <v>18</v>
      </c>
      <c r="G36" s="222"/>
      <c r="H36" s="223"/>
      <c r="I36" s="223"/>
      <c r="J36" s="223"/>
      <c r="K36" s="224"/>
      <c r="L36" s="41"/>
      <c r="M36" s="225" t="s">
        <v>183</v>
      </c>
      <c r="N36" s="222"/>
      <c r="O36" s="222">
        <v>21</v>
      </c>
      <c r="P36" s="205" t="s">
        <v>269</v>
      </c>
      <c r="Q36" s="205" t="s">
        <v>234</v>
      </c>
      <c r="R36" s="205" t="s">
        <v>245</v>
      </c>
      <c r="S36" s="205" t="s">
        <v>259</v>
      </c>
      <c r="T36" s="226"/>
      <c r="U36" s="210"/>
      <c r="V36" s="41"/>
      <c r="W36" s="237" t="s">
        <v>223</v>
      </c>
      <c r="X36" s="212"/>
      <c r="Y36" s="212" t="s">
        <v>225</v>
      </c>
      <c r="Z36" s="238"/>
      <c r="AA36" s="238"/>
      <c r="AB36" s="238"/>
      <c r="AC36" s="238"/>
      <c r="AD36" s="238"/>
      <c r="AE36" s="238"/>
      <c r="AF36" s="238"/>
      <c r="AG36" s="238" t="s">
        <v>226</v>
      </c>
      <c r="AH36" s="227"/>
      <c r="AI36" s="199" t="s">
        <v>281</v>
      </c>
      <c r="AJ36" s="199"/>
      <c r="AK36" s="199"/>
      <c r="AL36" s="209"/>
      <c r="AM36" s="244">
        <f>PRODUCT(AM35/AL35)</f>
        <v>1.0204081632653061</v>
      </c>
      <c r="AN36" s="244">
        <f>PRODUCT(AN35/AL35)</f>
        <v>0.68027210884353739</v>
      </c>
      <c r="AO36" s="199"/>
      <c r="AP36" s="199"/>
      <c r="AQ36" s="204"/>
      <c r="AR36" s="25"/>
      <c r="AS36" s="25"/>
    </row>
    <row r="37" spans="1:55" ht="15" customHeight="1" x14ac:dyDescent="0.2">
      <c r="A37" s="3"/>
      <c r="B37" s="211">
        <v>1974</v>
      </c>
      <c r="C37" s="222" t="s">
        <v>33</v>
      </c>
      <c r="D37" s="199" t="s">
        <v>76</v>
      </c>
      <c r="E37" s="222"/>
      <c r="F37" s="222">
        <v>19</v>
      </c>
      <c r="G37" s="222">
        <v>22</v>
      </c>
      <c r="H37" s="223">
        <f t="shared" ref="H37:H44" si="0">PRODUCT((F6+G6)/E6)</f>
        <v>0.72727272727272729</v>
      </c>
      <c r="I37" s="223">
        <f t="shared" ref="I37:I44" si="1">PRODUCT(H6/E6)</f>
        <v>0.31818181818181818</v>
      </c>
      <c r="J37" s="223">
        <f t="shared" ref="J37:J44" si="2">PRODUCT(F6+G6+H6)/E6</f>
        <v>1.0454545454545454</v>
      </c>
      <c r="K37" s="224"/>
      <c r="L37" s="41"/>
      <c r="M37" s="225" t="s">
        <v>184</v>
      </c>
      <c r="N37" s="222"/>
      <c r="O37" s="222">
        <v>21</v>
      </c>
      <c r="P37" s="205" t="s">
        <v>270</v>
      </c>
      <c r="Q37" s="205" t="s">
        <v>235</v>
      </c>
      <c r="R37" s="205" t="s">
        <v>246</v>
      </c>
      <c r="S37" s="205" t="s">
        <v>260</v>
      </c>
      <c r="T37" s="226"/>
      <c r="U37" s="210"/>
      <c r="V37" s="41"/>
      <c r="W37" s="225"/>
      <c r="X37" s="212"/>
      <c r="Y37" s="212"/>
      <c r="Z37" s="199"/>
      <c r="AA37" s="199"/>
      <c r="AB37" s="199"/>
      <c r="AC37" s="199"/>
      <c r="AD37" s="199"/>
      <c r="AE37" s="199"/>
      <c r="AF37" s="199"/>
      <c r="AG37" s="209"/>
      <c r="AH37" s="227"/>
      <c r="AI37" s="199"/>
      <c r="AJ37" s="199"/>
      <c r="AK37" s="199"/>
      <c r="AL37" s="209"/>
      <c r="AM37" s="209"/>
      <c r="AN37" s="209"/>
      <c r="AO37" s="199"/>
      <c r="AP37" s="199"/>
      <c r="AQ37" s="204"/>
      <c r="AR37" s="25"/>
      <c r="AS37" s="25"/>
    </row>
    <row r="38" spans="1:55" ht="15" customHeight="1" x14ac:dyDescent="0.2">
      <c r="A38" s="3"/>
      <c r="B38" s="211">
        <v>1975</v>
      </c>
      <c r="C38" s="222" t="s">
        <v>59</v>
      </c>
      <c r="D38" s="199" t="s">
        <v>76</v>
      </c>
      <c r="E38" s="222"/>
      <c r="F38" s="222">
        <v>20</v>
      </c>
      <c r="G38" s="222">
        <v>22</v>
      </c>
      <c r="H38" s="223">
        <f t="shared" si="0"/>
        <v>0.45454545454545453</v>
      </c>
      <c r="I38" s="223">
        <f t="shared" si="1"/>
        <v>0.36363636363636365</v>
      </c>
      <c r="J38" s="223">
        <f t="shared" si="2"/>
        <v>0.81818181818181823</v>
      </c>
      <c r="K38" s="224"/>
      <c r="L38" s="41"/>
      <c r="M38" s="225" t="s">
        <v>185</v>
      </c>
      <c r="N38" s="222"/>
      <c r="O38" s="222">
        <v>21</v>
      </c>
      <c r="P38" s="205" t="s">
        <v>271</v>
      </c>
      <c r="Q38" s="205" t="s">
        <v>236</v>
      </c>
      <c r="R38" s="205" t="s">
        <v>247</v>
      </c>
      <c r="S38" s="205" t="s">
        <v>261</v>
      </c>
      <c r="T38" s="226"/>
      <c r="U38" s="210"/>
      <c r="V38" s="41"/>
      <c r="W38" s="237" t="s">
        <v>224</v>
      </c>
      <c r="X38" s="212"/>
      <c r="Y38" s="212"/>
      <c r="Z38" s="199"/>
      <c r="AA38" s="199"/>
      <c r="AB38" s="199"/>
      <c r="AC38" s="212"/>
      <c r="AD38" s="199"/>
      <c r="AE38" s="199"/>
      <c r="AF38" s="199"/>
      <c r="AG38" s="212"/>
      <c r="AH38" s="204"/>
      <c r="AI38" s="199" t="s">
        <v>78</v>
      </c>
      <c r="AJ38" s="199"/>
      <c r="AK38" s="199"/>
      <c r="AL38" s="209">
        <v>63</v>
      </c>
      <c r="AM38" s="209">
        <v>101</v>
      </c>
      <c r="AN38" s="209">
        <v>34</v>
      </c>
      <c r="AO38" s="199"/>
      <c r="AP38" s="251">
        <f>PRODUCT(AL38/AL44)</f>
        <v>0.27155172413793105</v>
      </c>
      <c r="AQ38" s="204"/>
      <c r="AR38" s="25"/>
      <c r="AS38" s="25"/>
    </row>
    <row r="39" spans="1:55" ht="15" customHeight="1" x14ac:dyDescent="0.2">
      <c r="A39" s="3"/>
      <c r="B39" s="211">
        <v>1976</v>
      </c>
      <c r="C39" s="222" t="s">
        <v>34</v>
      </c>
      <c r="D39" s="199" t="s">
        <v>76</v>
      </c>
      <c r="E39" s="222"/>
      <c r="F39" s="222">
        <v>21</v>
      </c>
      <c r="G39" s="222">
        <v>10</v>
      </c>
      <c r="H39" s="223">
        <f t="shared" si="0"/>
        <v>0.4</v>
      </c>
      <c r="I39" s="223">
        <f t="shared" si="1"/>
        <v>0.3</v>
      </c>
      <c r="J39" s="223">
        <f t="shared" si="2"/>
        <v>0.7</v>
      </c>
      <c r="K39" s="224"/>
      <c r="L39" s="41"/>
      <c r="M39" s="225" t="s">
        <v>186</v>
      </c>
      <c r="N39" s="222"/>
      <c r="O39" s="222"/>
      <c r="P39" s="205" t="s">
        <v>272</v>
      </c>
      <c r="Q39" s="205" t="s">
        <v>237</v>
      </c>
      <c r="R39" s="205" t="s">
        <v>248</v>
      </c>
      <c r="S39" s="205" t="s">
        <v>262</v>
      </c>
      <c r="T39" s="226"/>
      <c r="U39" s="210"/>
      <c r="V39" s="41"/>
      <c r="W39" s="237" t="s">
        <v>223</v>
      </c>
      <c r="X39" s="199"/>
      <c r="Y39" s="238" t="s">
        <v>227</v>
      </c>
      <c r="Z39" s="238"/>
      <c r="AA39" s="238"/>
      <c r="AB39" s="238"/>
      <c r="AC39" s="238"/>
      <c r="AD39" s="238"/>
      <c r="AE39" s="238"/>
      <c r="AF39" s="238"/>
      <c r="AG39" s="238" t="s">
        <v>228</v>
      </c>
      <c r="AH39" s="224">
        <v>1.1111111111111112</v>
      </c>
      <c r="AI39" s="199" t="s">
        <v>281</v>
      </c>
      <c r="AJ39" s="199"/>
      <c r="AK39" s="199"/>
      <c r="AL39" s="209"/>
      <c r="AM39" s="244">
        <f>PRODUCT(AM38/AL38)</f>
        <v>1.6031746031746033</v>
      </c>
      <c r="AN39" s="244">
        <f>PRODUCT(AN38/AL38)</f>
        <v>0.53968253968253965</v>
      </c>
      <c r="AO39" s="199"/>
      <c r="AP39" s="199"/>
      <c r="AQ39" s="204"/>
      <c r="AR39" s="25"/>
      <c r="AS39" s="25"/>
    </row>
    <row r="40" spans="1:55" ht="15" customHeight="1" x14ac:dyDescent="0.2">
      <c r="A40" s="3"/>
      <c r="B40" s="211">
        <v>1977</v>
      </c>
      <c r="C40" s="222" t="s">
        <v>77</v>
      </c>
      <c r="D40" s="199" t="s">
        <v>76</v>
      </c>
      <c r="E40" s="222"/>
      <c r="F40" s="222">
        <v>22</v>
      </c>
      <c r="G40" s="222">
        <v>20</v>
      </c>
      <c r="H40" s="223">
        <f t="shared" si="0"/>
        <v>0.5</v>
      </c>
      <c r="I40" s="223">
        <f t="shared" si="1"/>
        <v>0.75</v>
      </c>
      <c r="J40" s="223">
        <f t="shared" si="2"/>
        <v>1.25</v>
      </c>
      <c r="K40" s="224">
        <f>PRODUCT(I9/E9)</f>
        <v>4.0999999999999996</v>
      </c>
      <c r="L40" s="41"/>
      <c r="M40" s="225" t="s">
        <v>187</v>
      </c>
      <c r="N40" s="222"/>
      <c r="O40" s="222"/>
      <c r="P40" s="205" t="s">
        <v>273</v>
      </c>
      <c r="Q40" s="205" t="s">
        <v>238</v>
      </c>
      <c r="R40" s="205" t="s">
        <v>249</v>
      </c>
      <c r="S40" s="205" t="s">
        <v>263</v>
      </c>
      <c r="T40" s="226"/>
      <c r="U40" s="210" t="s">
        <v>229</v>
      </c>
      <c r="V40" s="41"/>
      <c r="W40" s="225"/>
      <c r="X40" s="212"/>
      <c r="Y40" s="212"/>
      <c r="Z40" s="199"/>
      <c r="AA40" s="199"/>
      <c r="AB40" s="199"/>
      <c r="AC40" s="199"/>
      <c r="AD40" s="199"/>
      <c r="AE40" s="199"/>
      <c r="AF40" s="199"/>
      <c r="AG40" s="209"/>
      <c r="AH40" s="227"/>
      <c r="AI40" s="199"/>
      <c r="AJ40" s="199"/>
      <c r="AK40" s="199"/>
      <c r="AL40" s="209"/>
      <c r="AM40" s="209"/>
      <c r="AN40" s="209"/>
      <c r="AO40" s="199"/>
      <c r="AP40" s="199"/>
      <c r="AQ40" s="204"/>
      <c r="AR40" s="25"/>
      <c r="AS40" s="25"/>
    </row>
    <row r="41" spans="1:55" ht="15" customHeight="1" x14ac:dyDescent="0.2">
      <c r="A41" s="3"/>
      <c r="B41" s="211">
        <v>1978</v>
      </c>
      <c r="C41" s="222" t="s">
        <v>77</v>
      </c>
      <c r="D41" s="199" t="s">
        <v>76</v>
      </c>
      <c r="E41" s="222"/>
      <c r="F41" s="222">
        <v>23</v>
      </c>
      <c r="G41" s="222">
        <v>22</v>
      </c>
      <c r="H41" s="223">
        <f t="shared" si="0"/>
        <v>1.2272727272727273</v>
      </c>
      <c r="I41" s="239">
        <f t="shared" si="1"/>
        <v>1.0909090909090908</v>
      </c>
      <c r="J41" s="223">
        <f t="shared" si="2"/>
        <v>2.3181818181818183</v>
      </c>
      <c r="K41" s="224">
        <f>PRODUCT(I10/E10)</f>
        <v>5.3636363636363633</v>
      </c>
      <c r="L41" s="41"/>
      <c r="M41" s="225" t="s">
        <v>188</v>
      </c>
      <c r="N41" s="222"/>
      <c r="O41" s="222"/>
      <c r="P41" s="205" t="s">
        <v>274</v>
      </c>
      <c r="Q41" s="205" t="s">
        <v>239</v>
      </c>
      <c r="R41" s="205" t="s">
        <v>250</v>
      </c>
      <c r="S41" s="205" t="s">
        <v>264</v>
      </c>
      <c r="T41" s="226"/>
      <c r="U41" s="210" t="s">
        <v>230</v>
      </c>
      <c r="V41" s="41"/>
      <c r="W41" s="225"/>
      <c r="X41" s="212"/>
      <c r="Y41" s="212"/>
      <c r="Z41" s="199"/>
      <c r="AA41" s="199"/>
      <c r="AB41" s="199"/>
      <c r="AC41" s="199"/>
      <c r="AD41" s="199"/>
      <c r="AE41" s="199"/>
      <c r="AF41" s="199"/>
      <c r="AG41" s="209"/>
      <c r="AH41" s="227"/>
      <c r="AI41" s="199" t="s">
        <v>288</v>
      </c>
      <c r="AJ41" s="199"/>
      <c r="AK41" s="199"/>
      <c r="AL41" s="209">
        <v>22</v>
      </c>
      <c r="AM41" s="209">
        <v>36</v>
      </c>
      <c r="AN41" s="209">
        <v>17</v>
      </c>
      <c r="AO41" s="199"/>
      <c r="AP41" s="251">
        <f>PRODUCT(AL41/AL44)</f>
        <v>9.4827586206896547E-2</v>
      </c>
      <c r="AQ41" s="204"/>
      <c r="AR41" s="25"/>
      <c r="AS41" s="25"/>
    </row>
    <row r="42" spans="1:55" ht="15" customHeight="1" x14ac:dyDescent="0.2">
      <c r="A42" s="3"/>
      <c r="B42" s="211">
        <v>1979</v>
      </c>
      <c r="C42" s="222" t="s">
        <v>77</v>
      </c>
      <c r="D42" s="199" t="s">
        <v>76</v>
      </c>
      <c r="E42" s="222"/>
      <c r="F42" s="222">
        <v>24</v>
      </c>
      <c r="G42" s="222">
        <v>22</v>
      </c>
      <c r="H42" s="239">
        <f t="shared" si="0"/>
        <v>2.1818181818181817</v>
      </c>
      <c r="I42" s="223">
        <f t="shared" si="1"/>
        <v>0.95454545454545459</v>
      </c>
      <c r="J42" s="239">
        <f t="shared" si="2"/>
        <v>3.1363636363636362</v>
      </c>
      <c r="K42" s="240">
        <f>PRODUCT(I11/E11)</f>
        <v>5.4545454545454541</v>
      </c>
      <c r="L42" s="41"/>
      <c r="M42" s="225" t="s">
        <v>189</v>
      </c>
      <c r="N42" s="222"/>
      <c r="O42" s="222"/>
      <c r="P42" s="205" t="s">
        <v>275</v>
      </c>
      <c r="Q42" s="205" t="s">
        <v>240</v>
      </c>
      <c r="R42" s="205" t="s">
        <v>251</v>
      </c>
      <c r="S42" s="205" t="s">
        <v>265</v>
      </c>
      <c r="T42" s="226"/>
      <c r="U42" s="210" t="s">
        <v>216</v>
      </c>
      <c r="V42" s="41"/>
      <c r="W42" s="225"/>
      <c r="X42" s="212"/>
      <c r="Y42" s="212"/>
      <c r="Z42" s="199"/>
      <c r="AA42" s="199"/>
      <c r="AB42" s="199"/>
      <c r="AC42" s="199"/>
      <c r="AD42" s="199"/>
      <c r="AE42" s="199"/>
      <c r="AF42" s="199"/>
      <c r="AG42" s="209"/>
      <c r="AH42" s="227"/>
      <c r="AI42" s="199" t="s">
        <v>281</v>
      </c>
      <c r="AJ42" s="199"/>
      <c r="AK42" s="199"/>
      <c r="AL42" s="209"/>
      <c r="AM42" s="244">
        <f>PRODUCT(AM41/AL41)</f>
        <v>1.6363636363636365</v>
      </c>
      <c r="AN42" s="244">
        <f>PRODUCT(AN41/AL41)</f>
        <v>0.77272727272727271</v>
      </c>
      <c r="AO42" s="199"/>
      <c r="AP42" s="199"/>
      <c r="AQ42" s="204"/>
      <c r="AR42" s="25"/>
      <c r="AS42" s="25"/>
    </row>
    <row r="43" spans="1:55" ht="15" customHeight="1" x14ac:dyDescent="0.2">
      <c r="A43" s="3"/>
      <c r="B43" s="211">
        <v>1980</v>
      </c>
      <c r="C43" s="222" t="s">
        <v>87</v>
      </c>
      <c r="D43" s="199" t="s">
        <v>76</v>
      </c>
      <c r="E43" s="222"/>
      <c r="F43" s="222">
        <v>25</v>
      </c>
      <c r="G43" s="222">
        <v>22</v>
      </c>
      <c r="H43" s="223">
        <f t="shared" si="0"/>
        <v>1.4545454545454546</v>
      </c>
      <c r="I43" s="223">
        <f t="shared" si="1"/>
        <v>0.86363636363636365</v>
      </c>
      <c r="J43" s="223">
        <f t="shared" si="2"/>
        <v>2.3181818181818183</v>
      </c>
      <c r="K43" s="224">
        <f>PRODUCT(I12/E12)</f>
        <v>4.3636363636363633</v>
      </c>
      <c r="L43" s="41"/>
      <c r="M43" s="225" t="s">
        <v>190</v>
      </c>
      <c r="N43" s="222"/>
      <c r="O43" s="222"/>
      <c r="P43" s="205" t="s">
        <v>276</v>
      </c>
      <c r="Q43" s="205" t="s">
        <v>241</v>
      </c>
      <c r="R43" s="205" t="s">
        <v>252</v>
      </c>
      <c r="S43" s="205" t="s">
        <v>266</v>
      </c>
      <c r="T43" s="226"/>
      <c r="U43" s="241" t="s">
        <v>165</v>
      </c>
      <c r="V43" s="41"/>
      <c r="W43" s="225"/>
      <c r="X43" s="212"/>
      <c r="Y43" s="212"/>
      <c r="Z43" s="199"/>
      <c r="AA43" s="199"/>
      <c r="AB43" s="199"/>
      <c r="AC43" s="199"/>
      <c r="AD43" s="199"/>
      <c r="AE43" s="199"/>
      <c r="AF43" s="199"/>
      <c r="AG43" s="209"/>
      <c r="AH43" s="227"/>
      <c r="AI43" s="199"/>
      <c r="AJ43" s="199"/>
      <c r="AK43" s="199"/>
      <c r="AL43" s="199"/>
      <c r="AM43" s="199"/>
      <c r="AN43" s="199"/>
      <c r="AO43" s="199"/>
      <c r="AP43" s="199"/>
      <c r="AQ43" s="204"/>
      <c r="AR43" s="25"/>
      <c r="AS43" s="25"/>
    </row>
    <row r="44" spans="1:55" ht="15" customHeight="1" x14ac:dyDescent="0.2">
      <c r="A44" s="3"/>
      <c r="B44" s="211">
        <v>1981</v>
      </c>
      <c r="C44" s="222" t="s">
        <v>33</v>
      </c>
      <c r="D44" s="199" t="s">
        <v>88</v>
      </c>
      <c r="E44" s="222"/>
      <c r="F44" s="222">
        <v>26</v>
      </c>
      <c r="G44" s="222">
        <v>22</v>
      </c>
      <c r="H44" s="223">
        <f t="shared" si="0"/>
        <v>1.6363636363636365</v>
      </c>
      <c r="I44" s="223">
        <f t="shared" si="1"/>
        <v>0.77272727272727271</v>
      </c>
      <c r="J44" s="223">
        <f t="shared" si="2"/>
        <v>2.4090909090909092</v>
      </c>
      <c r="K44" s="224">
        <f>PRODUCT(I13/E13)</f>
        <v>4.5909090909090908</v>
      </c>
      <c r="L44" s="41"/>
      <c r="M44" s="225" t="s">
        <v>191</v>
      </c>
      <c r="N44" s="222"/>
      <c r="O44" s="222"/>
      <c r="P44" s="205" t="s">
        <v>240</v>
      </c>
      <c r="Q44" s="205" t="s">
        <v>242</v>
      </c>
      <c r="R44" s="205" t="s">
        <v>253</v>
      </c>
      <c r="S44" s="205" t="s">
        <v>229</v>
      </c>
      <c r="T44" s="226"/>
      <c r="U44" s="210" t="s">
        <v>231</v>
      </c>
      <c r="V44" s="41"/>
      <c r="W44" s="225"/>
      <c r="X44" s="212"/>
      <c r="Y44" s="212"/>
      <c r="Z44" s="199"/>
      <c r="AA44" s="199"/>
      <c r="AB44" s="199"/>
      <c r="AC44" s="199"/>
      <c r="AD44" s="199"/>
      <c r="AE44" s="199"/>
      <c r="AF44" s="199"/>
      <c r="AG44" s="209"/>
      <c r="AH44" s="227"/>
      <c r="AI44" s="199" t="s">
        <v>7</v>
      </c>
      <c r="AJ44" s="199"/>
      <c r="AK44" s="199"/>
      <c r="AL44" s="199">
        <f>PRODUCT(AL35+AL38+AL41)</f>
        <v>232</v>
      </c>
      <c r="AM44" s="199">
        <f>PRODUCT(AM35+AM38+AM41)</f>
        <v>287</v>
      </c>
      <c r="AN44" s="199">
        <f>PRODUCT(AN35+AN38+AN41)</f>
        <v>151</v>
      </c>
      <c r="AO44" s="199"/>
      <c r="AP44" s="199"/>
      <c r="AQ44" s="204"/>
      <c r="AR44" s="25"/>
      <c r="AS44" s="25"/>
    </row>
    <row r="45" spans="1:55" ht="15" customHeight="1" x14ac:dyDescent="0.2">
      <c r="A45" s="3"/>
      <c r="B45" s="211">
        <v>1982</v>
      </c>
      <c r="C45" s="222" t="s">
        <v>35</v>
      </c>
      <c r="D45" s="199" t="s">
        <v>78</v>
      </c>
      <c r="E45" s="222"/>
      <c r="F45" s="222">
        <v>27</v>
      </c>
      <c r="G45" s="222"/>
      <c r="H45" s="223"/>
      <c r="I45" s="223"/>
      <c r="J45" s="223"/>
      <c r="K45" s="224"/>
      <c r="L45" s="41"/>
      <c r="M45" s="225" t="s">
        <v>192</v>
      </c>
      <c r="N45" s="222"/>
      <c r="O45" s="222"/>
      <c r="P45" s="205" t="s">
        <v>277</v>
      </c>
      <c r="Q45" s="205" t="s">
        <v>214</v>
      </c>
      <c r="R45" s="205" t="s">
        <v>254</v>
      </c>
      <c r="S45" s="205" t="s">
        <v>267</v>
      </c>
      <c r="T45" s="226"/>
      <c r="U45" s="210" t="s">
        <v>215</v>
      </c>
      <c r="V45" s="41"/>
      <c r="W45" s="225"/>
      <c r="X45" s="212"/>
      <c r="Y45" s="199"/>
      <c r="Z45" s="199"/>
      <c r="AA45" s="199"/>
      <c r="AB45" s="199"/>
      <c r="AC45" s="199"/>
      <c r="AD45" s="199"/>
      <c r="AE45" s="199"/>
      <c r="AF45" s="228"/>
      <c r="AG45" s="199"/>
      <c r="AH45" s="229"/>
      <c r="AI45" s="199" t="s">
        <v>281</v>
      </c>
      <c r="AJ45" s="199"/>
      <c r="AK45" s="199"/>
      <c r="AL45" s="199"/>
      <c r="AM45" s="244">
        <f>PRODUCT(AM44/AL44)</f>
        <v>1.2370689655172413</v>
      </c>
      <c r="AN45" s="244">
        <f>PRODUCT(AN44/AL44)</f>
        <v>0.65086206896551724</v>
      </c>
      <c r="AO45" s="199"/>
      <c r="AP45" s="199"/>
      <c r="AQ45" s="204"/>
      <c r="AR45" s="25"/>
      <c r="AS45" s="25"/>
    </row>
    <row r="46" spans="1:55" ht="15" customHeight="1" x14ac:dyDescent="0.2">
      <c r="A46" s="3"/>
      <c r="B46" s="211">
        <v>1983</v>
      </c>
      <c r="C46" s="222" t="s">
        <v>59</v>
      </c>
      <c r="D46" s="199" t="s">
        <v>78</v>
      </c>
      <c r="E46" s="222"/>
      <c r="F46" s="222">
        <v>28</v>
      </c>
      <c r="G46" s="222">
        <v>22</v>
      </c>
      <c r="H46" s="223">
        <f t="shared" ref="H46:H48" si="3">PRODUCT((F15+G15)/E15)</f>
        <v>1.9545454545454546</v>
      </c>
      <c r="I46" s="223">
        <f t="shared" ref="I46:I48" si="4">PRODUCT(H15/E15)</f>
        <v>0.54545454545454541</v>
      </c>
      <c r="J46" s="223">
        <f t="shared" ref="J46:J48" si="5">PRODUCT(F15+G15+H15)/E15</f>
        <v>2.5</v>
      </c>
      <c r="K46" s="224">
        <f t="shared" ref="K46:K48" si="6">PRODUCT(I15/E15)</f>
        <v>5.2272727272727275</v>
      </c>
      <c r="L46" s="41"/>
      <c r="M46" s="225" t="s">
        <v>193</v>
      </c>
      <c r="N46" s="222"/>
      <c r="O46" s="222"/>
      <c r="P46" s="205" t="s">
        <v>267</v>
      </c>
      <c r="Q46" s="205" t="s">
        <v>163</v>
      </c>
      <c r="R46" s="205" t="s">
        <v>255</v>
      </c>
      <c r="S46" s="205" t="s">
        <v>209</v>
      </c>
      <c r="T46" s="226"/>
      <c r="U46" s="210" t="s">
        <v>218</v>
      </c>
      <c r="V46" s="41"/>
      <c r="W46" s="225"/>
      <c r="X46" s="212"/>
      <c r="Y46" s="212"/>
      <c r="Z46" s="199"/>
      <c r="AA46" s="199"/>
      <c r="AB46" s="199"/>
      <c r="AC46" s="199"/>
      <c r="AD46" s="199"/>
      <c r="AE46" s="199"/>
      <c r="AF46" s="199"/>
      <c r="AG46" s="209"/>
      <c r="AH46" s="227"/>
      <c r="AI46" s="199"/>
      <c r="AJ46" s="199"/>
      <c r="AK46" s="199"/>
      <c r="AL46" s="199"/>
      <c r="AM46" s="199"/>
      <c r="AN46" s="199"/>
      <c r="AO46" s="199"/>
      <c r="AP46" s="199"/>
      <c r="AQ46" s="204"/>
      <c r="AR46" s="25"/>
      <c r="AS46" s="25"/>
    </row>
    <row r="47" spans="1:55" ht="15" customHeight="1" x14ac:dyDescent="0.2">
      <c r="A47" s="3"/>
      <c r="B47" s="211">
        <v>1984</v>
      </c>
      <c r="C47" s="222" t="s">
        <v>77</v>
      </c>
      <c r="D47" s="199" t="s">
        <v>78</v>
      </c>
      <c r="E47" s="222"/>
      <c r="F47" s="222">
        <v>29</v>
      </c>
      <c r="G47" s="222">
        <v>19</v>
      </c>
      <c r="H47" s="223">
        <f t="shared" si="3"/>
        <v>1.736842105263158</v>
      </c>
      <c r="I47" s="223">
        <f t="shared" si="4"/>
        <v>0.63157894736842102</v>
      </c>
      <c r="J47" s="223">
        <f t="shared" si="5"/>
        <v>2.3684210526315788</v>
      </c>
      <c r="K47" s="224">
        <f t="shared" si="6"/>
        <v>4.8947368421052628</v>
      </c>
      <c r="L47" s="41"/>
      <c r="M47" s="225" t="s">
        <v>194</v>
      </c>
      <c r="N47" s="222"/>
      <c r="O47" s="222"/>
      <c r="P47" s="205" t="s">
        <v>278</v>
      </c>
      <c r="Q47" s="205" t="s">
        <v>36</v>
      </c>
      <c r="R47" s="205" t="s">
        <v>256</v>
      </c>
      <c r="S47" s="205" t="s">
        <v>212</v>
      </c>
      <c r="T47" s="226"/>
      <c r="U47" s="210" t="s">
        <v>232</v>
      </c>
      <c r="V47" s="41"/>
      <c r="W47" s="225"/>
      <c r="X47" s="212"/>
      <c r="Y47" s="199"/>
      <c r="Z47" s="199"/>
      <c r="AA47" s="199"/>
      <c r="AB47" s="199"/>
      <c r="AC47" s="199"/>
      <c r="AD47" s="199"/>
      <c r="AE47" s="199"/>
      <c r="AF47" s="228"/>
      <c r="AG47" s="199"/>
      <c r="AH47" s="229"/>
      <c r="AI47" s="199"/>
      <c r="AJ47" s="199"/>
      <c r="AK47" s="199"/>
      <c r="AL47" s="199"/>
      <c r="AM47" s="199"/>
      <c r="AN47" s="199"/>
      <c r="AO47" s="199"/>
      <c r="AP47" s="199"/>
      <c r="AQ47" s="204"/>
      <c r="AR47" s="25"/>
      <c r="AS47" s="25"/>
    </row>
    <row r="48" spans="1:55" ht="15" customHeight="1" x14ac:dyDescent="0.2">
      <c r="A48" s="3"/>
      <c r="B48" s="211">
        <v>1985</v>
      </c>
      <c r="C48" s="222" t="s">
        <v>36</v>
      </c>
      <c r="D48" s="199" t="s">
        <v>78</v>
      </c>
      <c r="E48" s="222"/>
      <c r="F48" s="222">
        <v>30</v>
      </c>
      <c r="G48" s="222">
        <v>22</v>
      </c>
      <c r="H48" s="223">
        <f t="shared" si="3"/>
        <v>1.1363636363636365</v>
      </c>
      <c r="I48" s="223">
        <f t="shared" si="4"/>
        <v>0.45454545454545453</v>
      </c>
      <c r="J48" s="223">
        <f t="shared" si="5"/>
        <v>1.5909090909090908</v>
      </c>
      <c r="K48" s="224">
        <f t="shared" si="6"/>
        <v>4.0909090909090908</v>
      </c>
      <c r="L48" s="41"/>
      <c r="M48" s="225" t="s">
        <v>195</v>
      </c>
      <c r="N48" s="222"/>
      <c r="O48" s="222"/>
      <c r="P48" s="7" t="s">
        <v>279</v>
      </c>
      <c r="Q48" s="7" t="s">
        <v>243</v>
      </c>
      <c r="R48" s="7" t="s">
        <v>257</v>
      </c>
      <c r="S48" s="7" t="s">
        <v>230</v>
      </c>
      <c r="T48" s="226"/>
      <c r="U48" s="210" t="s">
        <v>162</v>
      </c>
      <c r="V48" s="41"/>
      <c r="W48" s="225"/>
      <c r="X48" s="212"/>
      <c r="Y48" s="212"/>
      <c r="Z48" s="199"/>
      <c r="AA48" s="199"/>
      <c r="AB48" s="199"/>
      <c r="AC48" s="199"/>
      <c r="AD48" s="199"/>
      <c r="AE48" s="199"/>
      <c r="AF48" s="199"/>
      <c r="AG48" s="209"/>
      <c r="AH48" s="227"/>
      <c r="AI48" s="245" t="s">
        <v>282</v>
      </c>
      <c r="AJ48" s="114"/>
      <c r="AK48" s="114"/>
      <c r="AL48" s="243" t="s">
        <v>283</v>
      </c>
      <c r="AM48" s="243" t="s">
        <v>284</v>
      </c>
      <c r="AN48" s="243" t="s">
        <v>285</v>
      </c>
      <c r="AO48" s="243"/>
      <c r="AP48" s="112"/>
      <c r="AQ48" s="115"/>
      <c r="AR48" s="25"/>
      <c r="AS48" s="25"/>
    </row>
    <row r="49" spans="1:45" ht="15" customHeight="1" x14ac:dyDescent="0.2">
      <c r="A49" s="3"/>
      <c r="B49" s="211"/>
      <c r="C49" s="222"/>
      <c r="D49" s="199"/>
      <c r="E49" s="222"/>
      <c r="F49" s="222"/>
      <c r="G49" s="222"/>
      <c r="H49" s="223"/>
      <c r="I49" s="223"/>
      <c r="J49" s="223"/>
      <c r="K49" s="224"/>
      <c r="L49" s="41"/>
      <c r="M49" s="225"/>
      <c r="N49" s="222"/>
      <c r="O49" s="222"/>
      <c r="P49" s="222"/>
      <c r="Q49" s="222"/>
      <c r="R49" s="222"/>
      <c r="S49" s="222"/>
      <c r="T49" s="226"/>
      <c r="U49" s="210"/>
      <c r="V49" s="41"/>
      <c r="W49" s="225"/>
      <c r="X49" s="212"/>
      <c r="Y49" s="212"/>
      <c r="Z49" s="199"/>
      <c r="AA49" s="199"/>
      <c r="AB49" s="199"/>
      <c r="AC49" s="199"/>
      <c r="AD49" s="199"/>
      <c r="AE49" s="199"/>
      <c r="AF49" s="199"/>
      <c r="AG49" s="209"/>
      <c r="AH49" s="227"/>
      <c r="AI49" s="199" t="s">
        <v>287</v>
      </c>
      <c r="AJ49" s="199"/>
      <c r="AK49" s="199"/>
      <c r="AL49" s="244">
        <f>PRODUCT(AM36)</f>
        <v>1.0204081632653061</v>
      </c>
      <c r="AM49" s="244">
        <f>PRODUCT(AM64)</f>
        <v>1.2857142857142858</v>
      </c>
      <c r="AN49" s="244">
        <f>PRODUCT(AL49-AM49)</f>
        <v>-0.26530612244897966</v>
      </c>
      <c r="AO49" s="209"/>
      <c r="AP49" s="199"/>
      <c r="AQ49" s="204"/>
      <c r="AR49" s="25"/>
      <c r="AS49" s="25"/>
    </row>
    <row r="50" spans="1:45" ht="15" customHeight="1" x14ac:dyDescent="0.2">
      <c r="A50" s="3"/>
      <c r="B50" s="211"/>
      <c r="C50" s="222"/>
      <c r="D50" s="199"/>
      <c r="E50" s="222"/>
      <c r="F50" s="222"/>
      <c r="G50" s="222"/>
      <c r="H50" s="223"/>
      <c r="I50" s="223"/>
      <c r="J50" s="223"/>
      <c r="K50" s="224"/>
      <c r="L50" s="41"/>
      <c r="M50" s="225"/>
      <c r="N50" s="222"/>
      <c r="O50" s="222"/>
      <c r="P50" s="222"/>
      <c r="Q50" s="222"/>
      <c r="R50" s="222"/>
      <c r="S50" s="222"/>
      <c r="T50" s="226"/>
      <c r="U50" s="210"/>
      <c r="V50" s="41"/>
      <c r="W50" s="225"/>
      <c r="X50" s="212"/>
      <c r="Y50" s="212"/>
      <c r="Z50" s="199"/>
      <c r="AA50" s="199"/>
      <c r="AB50" s="199"/>
      <c r="AC50" s="199"/>
      <c r="AD50" s="199"/>
      <c r="AE50" s="199"/>
      <c r="AF50" s="199"/>
      <c r="AG50" s="209"/>
      <c r="AH50" s="227"/>
      <c r="AI50" s="199" t="s">
        <v>78</v>
      </c>
      <c r="AJ50" s="199"/>
      <c r="AK50" s="199"/>
      <c r="AL50" s="244">
        <f>PRODUCT(AM39)</f>
        <v>1.6031746031746033</v>
      </c>
      <c r="AM50" s="244">
        <f>PRODUCT(AM67)</f>
        <v>1.3333333333333333</v>
      </c>
      <c r="AN50" s="244">
        <f t="shared" ref="AN50:AN52" si="7">PRODUCT(AL50-AM50)</f>
        <v>0.26984126984126999</v>
      </c>
      <c r="AO50" s="209"/>
      <c r="AP50" s="199"/>
      <c r="AQ50" s="204"/>
      <c r="AR50" s="25"/>
      <c r="AS50" s="25"/>
    </row>
    <row r="51" spans="1:45" ht="15" customHeight="1" x14ac:dyDescent="0.2">
      <c r="A51" s="3"/>
      <c r="B51" s="219" t="s">
        <v>289</v>
      </c>
      <c r="C51" s="111"/>
      <c r="D51" s="112"/>
      <c r="E51" s="111"/>
      <c r="F51" s="111"/>
      <c r="G51" s="111"/>
      <c r="H51" s="248"/>
      <c r="I51" s="248"/>
      <c r="J51" s="248"/>
      <c r="K51" s="249"/>
      <c r="L51" s="41"/>
      <c r="M51" s="219" t="s">
        <v>291</v>
      </c>
      <c r="N51" s="111"/>
      <c r="O51" s="112"/>
      <c r="P51" s="111"/>
      <c r="Q51" s="111"/>
      <c r="R51" s="111"/>
      <c r="S51" s="248"/>
      <c r="T51" s="248"/>
      <c r="U51" s="249"/>
      <c r="V51" s="41"/>
      <c r="W51" s="225"/>
      <c r="X51" s="212"/>
      <c r="Y51" s="212"/>
      <c r="Z51" s="199"/>
      <c r="AA51" s="199"/>
      <c r="AB51" s="199"/>
      <c r="AC51" s="199"/>
      <c r="AD51" s="199"/>
      <c r="AE51" s="199"/>
      <c r="AF51" s="199"/>
      <c r="AG51" s="209"/>
      <c r="AH51" s="227"/>
      <c r="AI51" s="199" t="s">
        <v>288</v>
      </c>
      <c r="AJ51" s="199"/>
      <c r="AK51" s="199"/>
      <c r="AL51" s="244">
        <f>PRODUCT(AM42)</f>
        <v>1.6363636363636365</v>
      </c>
      <c r="AM51" s="244">
        <f>PRODUCT(AM70)</f>
        <v>1</v>
      </c>
      <c r="AN51" s="244">
        <f t="shared" si="7"/>
        <v>0.63636363636363646</v>
      </c>
      <c r="AO51" s="209"/>
      <c r="AP51" s="199"/>
      <c r="AQ51" s="204"/>
      <c r="AR51" s="25"/>
      <c r="AS51" s="25"/>
    </row>
    <row r="52" spans="1:45" ht="15" customHeight="1" x14ac:dyDescent="0.2">
      <c r="A52" s="3"/>
      <c r="B52" s="225">
        <v>5579</v>
      </c>
      <c r="C52" s="212" t="s">
        <v>298</v>
      </c>
      <c r="D52" s="199"/>
      <c r="E52" s="222"/>
      <c r="F52" s="222"/>
      <c r="G52" s="222"/>
      <c r="H52" s="223"/>
      <c r="I52" s="223"/>
      <c r="J52" s="223"/>
      <c r="K52" s="224"/>
      <c r="L52" s="41"/>
      <c r="M52" s="225">
        <v>9170</v>
      </c>
      <c r="N52" s="212" t="s">
        <v>299</v>
      </c>
      <c r="O52" s="222"/>
      <c r="P52" s="222"/>
      <c r="Q52" s="222"/>
      <c r="R52" s="222"/>
      <c r="S52" s="222"/>
      <c r="T52" s="223"/>
      <c r="U52" s="224"/>
      <c r="V52" s="41"/>
      <c r="W52" s="225"/>
      <c r="X52" s="212"/>
      <c r="Y52" s="212"/>
      <c r="Z52" s="199"/>
      <c r="AA52" s="199"/>
      <c r="AB52" s="199"/>
      <c r="AC52" s="199"/>
      <c r="AD52" s="199"/>
      <c r="AE52" s="199"/>
      <c r="AF52" s="199"/>
      <c r="AG52" s="209"/>
      <c r="AH52" s="227"/>
      <c r="AI52" s="207" t="s">
        <v>7</v>
      </c>
      <c r="AJ52" s="199"/>
      <c r="AK52" s="199"/>
      <c r="AL52" s="244">
        <f>PRODUCT(AM45)</f>
        <v>1.2370689655172413</v>
      </c>
      <c r="AM52" s="244">
        <f>PRODUCT(AM73)</f>
        <v>1.2105263157894737</v>
      </c>
      <c r="AN52" s="244">
        <f t="shared" si="7"/>
        <v>2.6542649727767653E-2</v>
      </c>
      <c r="AO52" s="209"/>
      <c r="AP52" s="199"/>
      <c r="AQ52" s="204"/>
      <c r="AR52" s="25"/>
      <c r="AS52" s="25"/>
    </row>
    <row r="53" spans="1:45" ht="15" customHeight="1" x14ac:dyDescent="0.2">
      <c r="A53" s="3"/>
      <c r="B53" s="211"/>
      <c r="C53" s="222"/>
      <c r="D53" s="199"/>
      <c r="E53" s="222"/>
      <c r="F53" s="222"/>
      <c r="G53" s="222"/>
      <c r="H53" s="223"/>
      <c r="I53" s="223"/>
      <c r="J53" s="223"/>
      <c r="K53" s="224"/>
      <c r="L53" s="41"/>
      <c r="M53" s="225">
        <v>5579</v>
      </c>
      <c r="N53" s="212" t="s">
        <v>298</v>
      </c>
      <c r="O53" s="222"/>
      <c r="P53" s="222"/>
      <c r="Q53" s="222"/>
      <c r="R53" s="222"/>
      <c r="S53" s="222"/>
      <c r="T53" s="223"/>
      <c r="U53" s="224"/>
      <c r="V53" s="41"/>
      <c r="W53" s="225"/>
      <c r="X53" s="212"/>
      <c r="Y53" s="212"/>
      <c r="Z53" s="199"/>
      <c r="AA53" s="199"/>
      <c r="AB53" s="199"/>
      <c r="AC53" s="199"/>
      <c r="AD53" s="199"/>
      <c r="AE53" s="199"/>
      <c r="AF53" s="199"/>
      <c r="AG53" s="209"/>
      <c r="AH53" s="227"/>
      <c r="AI53" s="207"/>
      <c r="AJ53" s="199"/>
      <c r="AK53" s="199"/>
      <c r="AL53" s="244"/>
      <c r="AM53" s="244"/>
      <c r="AN53" s="244"/>
      <c r="AO53" s="209"/>
      <c r="AP53" s="199"/>
      <c r="AQ53" s="204"/>
      <c r="AR53" s="25"/>
      <c r="AS53" s="25"/>
    </row>
    <row r="54" spans="1:45" ht="15" customHeight="1" x14ac:dyDescent="0.2">
      <c r="A54" s="3"/>
      <c r="B54" s="219" t="s">
        <v>290</v>
      </c>
      <c r="C54" s="111"/>
      <c r="D54" s="112"/>
      <c r="E54" s="111"/>
      <c r="F54" s="111"/>
      <c r="G54" s="111"/>
      <c r="H54" s="248"/>
      <c r="I54" s="248"/>
      <c r="J54" s="248"/>
      <c r="K54" s="249"/>
      <c r="L54" s="41"/>
      <c r="M54" s="225">
        <v>5180</v>
      </c>
      <c r="N54" s="199" t="s">
        <v>297</v>
      </c>
      <c r="O54" s="222"/>
      <c r="P54" s="222"/>
      <c r="Q54" s="222"/>
      <c r="R54" s="222"/>
      <c r="S54" s="222"/>
      <c r="T54" s="223"/>
      <c r="U54" s="224"/>
      <c r="V54" s="41"/>
      <c r="W54" s="225"/>
      <c r="X54" s="212"/>
      <c r="Y54" s="212"/>
      <c r="Z54" s="199"/>
      <c r="AA54" s="199"/>
      <c r="AB54" s="199"/>
      <c r="AC54" s="199"/>
      <c r="AD54" s="199"/>
      <c r="AE54" s="199"/>
      <c r="AF54" s="199"/>
      <c r="AG54" s="209"/>
      <c r="AH54" s="227"/>
      <c r="AI54" s="246"/>
      <c r="AJ54" s="199"/>
      <c r="AK54" s="199"/>
      <c r="AL54" s="199"/>
      <c r="AM54" s="209"/>
      <c r="AN54" s="209"/>
      <c r="AO54" s="209"/>
      <c r="AP54" s="199"/>
      <c r="AQ54" s="204"/>
      <c r="AR54" s="25"/>
      <c r="AS54" s="25"/>
    </row>
    <row r="55" spans="1:45" ht="15" customHeight="1" x14ac:dyDescent="0.2">
      <c r="A55" s="3"/>
      <c r="B55" s="225">
        <v>9170</v>
      </c>
      <c r="C55" s="212" t="s">
        <v>300</v>
      </c>
      <c r="D55" s="250"/>
      <c r="E55" s="222"/>
      <c r="F55" s="222"/>
      <c r="G55" s="222"/>
      <c r="H55" s="223"/>
      <c r="I55" s="223"/>
      <c r="J55" s="223"/>
      <c r="K55" s="224"/>
      <c r="L55" s="41"/>
      <c r="M55" s="225">
        <v>5026</v>
      </c>
      <c r="N55" s="199" t="s">
        <v>296</v>
      </c>
      <c r="O55" s="222"/>
      <c r="P55" s="222"/>
      <c r="Q55" s="222"/>
      <c r="R55" s="222"/>
      <c r="S55" s="222"/>
      <c r="T55" s="223"/>
      <c r="U55" s="224"/>
      <c r="V55" s="41"/>
      <c r="W55" s="225"/>
      <c r="X55" s="212"/>
      <c r="Y55" s="212"/>
      <c r="Z55" s="199"/>
      <c r="AA55" s="199"/>
      <c r="AB55" s="199"/>
      <c r="AC55" s="199"/>
      <c r="AD55" s="199"/>
      <c r="AE55" s="199"/>
      <c r="AF55" s="199"/>
      <c r="AG55" s="209"/>
      <c r="AH55" s="227"/>
      <c r="AI55" s="245" t="s">
        <v>286</v>
      </c>
      <c r="AJ55" s="114"/>
      <c r="AK55" s="114"/>
      <c r="AL55" s="243" t="s">
        <v>283</v>
      </c>
      <c r="AM55" s="243" t="s">
        <v>284</v>
      </c>
      <c r="AN55" s="243" t="s">
        <v>285</v>
      </c>
      <c r="AO55" s="243"/>
      <c r="AP55" s="112"/>
      <c r="AQ55" s="115"/>
      <c r="AR55" s="25"/>
      <c r="AS55" s="25"/>
    </row>
    <row r="56" spans="1:45" ht="15" customHeight="1" x14ac:dyDescent="0.2">
      <c r="A56" s="3"/>
      <c r="B56" s="211"/>
      <c r="C56" s="222"/>
      <c r="D56" s="199"/>
      <c r="E56" s="222"/>
      <c r="F56" s="222"/>
      <c r="G56" s="222"/>
      <c r="H56" s="223"/>
      <c r="I56" s="223"/>
      <c r="J56" s="223"/>
      <c r="K56" s="224"/>
      <c r="L56" s="41"/>
      <c r="M56" s="225"/>
      <c r="N56" s="222"/>
      <c r="O56" s="222"/>
      <c r="P56" s="222"/>
      <c r="Q56" s="222"/>
      <c r="R56" s="222"/>
      <c r="S56" s="222"/>
      <c r="T56" s="226"/>
      <c r="U56" s="210"/>
      <c r="V56" s="41"/>
      <c r="W56" s="225"/>
      <c r="X56" s="212"/>
      <c r="Y56" s="212"/>
      <c r="Z56" s="199"/>
      <c r="AA56" s="199"/>
      <c r="AB56" s="199"/>
      <c r="AC56" s="199"/>
      <c r="AD56" s="199"/>
      <c r="AE56" s="199"/>
      <c r="AF56" s="199"/>
      <c r="AG56" s="209"/>
      <c r="AH56" s="227"/>
      <c r="AI56" s="199" t="s">
        <v>287</v>
      </c>
      <c r="AJ56" s="199"/>
      <c r="AK56" s="199"/>
      <c r="AL56" s="244">
        <f>PRODUCT(AN36)</f>
        <v>0.68027210884353739</v>
      </c>
      <c r="AM56" s="244">
        <f>PRODUCT(AN64)</f>
        <v>0.7142857142857143</v>
      </c>
      <c r="AN56" s="244">
        <f>PRODUCT(AL56-AM56)</f>
        <v>-3.4013605442176909E-2</v>
      </c>
      <c r="AO56" s="209"/>
      <c r="AP56" s="199"/>
      <c r="AQ56" s="204"/>
      <c r="AR56" s="25"/>
      <c r="AS56" s="25"/>
    </row>
    <row r="57" spans="1:45" ht="15" customHeight="1" x14ac:dyDescent="0.2">
      <c r="A57" s="3"/>
      <c r="B57" s="142" t="s">
        <v>293</v>
      </c>
      <c r="C57" s="114" t="s">
        <v>294</v>
      </c>
      <c r="D57" s="114"/>
      <c r="E57" s="111" t="s">
        <v>3</v>
      </c>
      <c r="F57" s="111"/>
      <c r="G57" s="111" t="s">
        <v>295</v>
      </c>
      <c r="H57" s="248"/>
      <c r="I57" s="254" t="s">
        <v>301</v>
      </c>
      <c r="J57" s="248"/>
      <c r="K57" s="249"/>
      <c r="L57" s="41"/>
      <c r="M57" s="225"/>
      <c r="N57" s="222"/>
      <c r="O57" s="222"/>
      <c r="P57" s="222"/>
      <c r="Q57" s="222"/>
      <c r="R57" s="222"/>
      <c r="S57" s="222"/>
      <c r="T57" s="226"/>
      <c r="U57" s="210"/>
      <c r="V57" s="41"/>
      <c r="W57" s="225"/>
      <c r="X57" s="212"/>
      <c r="Y57" s="212"/>
      <c r="Z57" s="199"/>
      <c r="AA57" s="199"/>
      <c r="AB57" s="199"/>
      <c r="AC57" s="199"/>
      <c r="AD57" s="199"/>
      <c r="AE57" s="199"/>
      <c r="AF57" s="199"/>
      <c r="AG57" s="209"/>
      <c r="AH57" s="227"/>
      <c r="AI57" s="199" t="s">
        <v>78</v>
      </c>
      <c r="AJ57" s="199"/>
      <c r="AK57" s="199"/>
      <c r="AL57" s="244">
        <f>PRODUCT(AN39)</f>
        <v>0.53968253968253965</v>
      </c>
      <c r="AM57" s="244">
        <f>PRODUCT(AN67)</f>
        <v>0</v>
      </c>
      <c r="AN57" s="244">
        <f t="shared" ref="AN57:AN59" si="8">PRODUCT(AL57-AM57)</f>
        <v>0.53968253968253965</v>
      </c>
      <c r="AO57" s="209"/>
      <c r="AP57" s="199"/>
      <c r="AQ57" s="204"/>
      <c r="AR57" s="25"/>
      <c r="AS57" s="25"/>
    </row>
    <row r="58" spans="1:45" ht="15" customHeight="1" x14ac:dyDescent="0.2">
      <c r="A58" s="3"/>
      <c r="B58" s="252"/>
      <c r="C58" s="253" t="s">
        <v>302</v>
      </c>
      <c r="D58" s="222"/>
      <c r="E58" s="222">
        <v>251</v>
      </c>
      <c r="F58" s="222"/>
      <c r="G58" s="222">
        <v>2049.4780876494024</v>
      </c>
      <c r="H58" s="222"/>
      <c r="I58" s="223"/>
      <c r="J58" s="223"/>
      <c r="K58" s="224"/>
      <c r="L58" s="41"/>
      <c r="M58" s="225"/>
      <c r="N58" s="222"/>
      <c r="O58" s="222"/>
      <c r="P58" s="222"/>
      <c r="Q58" s="222"/>
      <c r="R58" s="222"/>
      <c r="S58" s="222"/>
      <c r="T58" s="226"/>
      <c r="U58" s="210"/>
      <c r="V58" s="41"/>
      <c r="W58" s="225"/>
      <c r="X58" s="212"/>
      <c r="Y58" s="212"/>
      <c r="Z58" s="199"/>
      <c r="AA58" s="199"/>
      <c r="AB58" s="199"/>
      <c r="AC58" s="199"/>
      <c r="AD58" s="199"/>
      <c r="AE58" s="199"/>
      <c r="AF58" s="199"/>
      <c r="AG58" s="209"/>
      <c r="AH58" s="227"/>
      <c r="AI58" s="199" t="s">
        <v>288</v>
      </c>
      <c r="AJ58" s="199"/>
      <c r="AK58" s="199"/>
      <c r="AL58" s="244">
        <f>PRODUCT(AN42)</f>
        <v>0.77272727272727271</v>
      </c>
      <c r="AM58" s="244">
        <f>PRODUCT(AN70)</f>
        <v>0.33333333333333331</v>
      </c>
      <c r="AN58" s="244">
        <f t="shared" si="8"/>
        <v>0.43939393939393939</v>
      </c>
      <c r="AO58" s="209"/>
      <c r="AP58" s="199"/>
      <c r="AQ58" s="204"/>
      <c r="AR58" s="25"/>
      <c r="AS58" s="25"/>
    </row>
    <row r="59" spans="1:45" ht="15" customHeight="1" x14ac:dyDescent="0.2">
      <c r="A59" s="3"/>
      <c r="B59" s="211"/>
      <c r="C59" s="222"/>
      <c r="D59" s="199"/>
      <c r="E59" s="222"/>
      <c r="F59" s="222"/>
      <c r="G59" s="222"/>
      <c r="H59" s="223"/>
      <c r="I59" s="223"/>
      <c r="J59" s="223"/>
      <c r="K59" s="224"/>
      <c r="L59" s="41"/>
      <c r="M59" s="225"/>
      <c r="N59" s="222"/>
      <c r="O59" s="222"/>
      <c r="P59" s="222"/>
      <c r="Q59" s="222"/>
      <c r="R59" s="222"/>
      <c r="S59" s="222"/>
      <c r="T59" s="226"/>
      <c r="U59" s="210"/>
      <c r="V59" s="41"/>
      <c r="W59" s="225"/>
      <c r="X59" s="212"/>
      <c r="Y59" s="212"/>
      <c r="Z59" s="199"/>
      <c r="AA59" s="199"/>
      <c r="AB59" s="199"/>
      <c r="AC59" s="199"/>
      <c r="AD59" s="199"/>
      <c r="AE59" s="199"/>
      <c r="AF59" s="199"/>
      <c r="AG59" s="209"/>
      <c r="AH59" s="227"/>
      <c r="AI59" s="207" t="s">
        <v>7</v>
      </c>
      <c r="AJ59" s="199"/>
      <c r="AK59" s="199"/>
      <c r="AL59" s="244">
        <f>PRODUCT(AN45)</f>
        <v>0.65086206896551724</v>
      </c>
      <c r="AM59" s="244">
        <f>PRODUCT(AN73)</f>
        <v>0.36842105263157893</v>
      </c>
      <c r="AN59" s="244">
        <f t="shared" si="8"/>
        <v>0.28244101633393831</v>
      </c>
      <c r="AO59" s="209"/>
      <c r="AP59" s="199"/>
      <c r="AQ59" s="204"/>
      <c r="AR59" s="25"/>
      <c r="AS59" s="25"/>
    </row>
    <row r="60" spans="1:45" s="86" customFormat="1" ht="15" customHeight="1" x14ac:dyDescent="0.25">
      <c r="A60" s="75"/>
      <c r="B60" s="213"/>
      <c r="C60" s="215"/>
      <c r="D60" s="215"/>
      <c r="E60" s="215"/>
      <c r="F60" s="215"/>
      <c r="G60" s="215"/>
      <c r="H60" s="230"/>
      <c r="I60" s="230"/>
      <c r="J60" s="230"/>
      <c r="K60" s="231"/>
      <c r="L60" s="41"/>
      <c r="M60" s="213"/>
      <c r="N60" s="215"/>
      <c r="O60" s="215"/>
      <c r="P60" s="215"/>
      <c r="Q60" s="215"/>
      <c r="R60" s="215"/>
      <c r="S60" s="215"/>
      <c r="T60" s="215"/>
      <c r="U60" s="231"/>
      <c r="V60" s="41"/>
      <c r="W60" s="213"/>
      <c r="X60" s="215"/>
      <c r="Y60" s="215"/>
      <c r="Z60" s="215"/>
      <c r="AA60" s="215"/>
      <c r="AB60" s="215"/>
      <c r="AC60" s="215"/>
      <c r="AD60" s="215"/>
      <c r="AE60" s="215"/>
      <c r="AF60" s="230"/>
      <c r="AG60" s="230"/>
      <c r="AH60" s="231"/>
      <c r="AI60" s="247"/>
      <c r="AJ60" s="215"/>
      <c r="AK60" s="215"/>
      <c r="AL60" s="215"/>
      <c r="AM60" s="216"/>
      <c r="AN60" s="216"/>
      <c r="AO60" s="216"/>
      <c r="AP60" s="215"/>
      <c r="AQ60" s="218"/>
      <c r="AR60" s="38"/>
      <c r="AS60" s="232"/>
    </row>
    <row r="61" spans="1:45" s="86" customFormat="1" ht="15" customHeight="1" x14ac:dyDescent="0.25">
      <c r="A61" s="7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233"/>
      <c r="AG61" s="234"/>
      <c r="AH61" s="234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232"/>
    </row>
    <row r="62" spans="1:45" ht="15" customHeight="1" x14ac:dyDescent="0.2">
      <c r="A62" s="3"/>
      <c r="B62" s="219" t="s">
        <v>196</v>
      </c>
      <c r="C62" s="111"/>
      <c r="D62" s="111"/>
      <c r="E62" s="111"/>
      <c r="F62" s="111" t="s">
        <v>179</v>
      </c>
      <c r="G62" s="111" t="s">
        <v>3</v>
      </c>
      <c r="H62" s="111" t="s">
        <v>5</v>
      </c>
      <c r="I62" s="111" t="s">
        <v>6</v>
      </c>
      <c r="J62" s="111" t="s">
        <v>180</v>
      </c>
      <c r="K62" s="141" t="s">
        <v>16</v>
      </c>
      <c r="L62" s="38"/>
      <c r="M62" s="220" t="s">
        <v>181</v>
      </c>
      <c r="N62" s="112"/>
      <c r="O62" s="112"/>
      <c r="P62" s="111" t="s">
        <v>3</v>
      </c>
      <c r="Q62" s="111" t="s">
        <v>5</v>
      </c>
      <c r="R62" s="111" t="s">
        <v>6</v>
      </c>
      <c r="S62" s="111" t="s">
        <v>180</v>
      </c>
      <c r="T62" s="112"/>
      <c r="U62" s="141" t="s">
        <v>16</v>
      </c>
      <c r="V62" s="38"/>
      <c r="W62" s="220" t="s">
        <v>221</v>
      </c>
      <c r="X62" s="112"/>
      <c r="Y62" s="112"/>
      <c r="Z62" s="112"/>
      <c r="AA62" s="112"/>
      <c r="AB62" s="112"/>
      <c r="AC62" s="112"/>
      <c r="AD62" s="112"/>
      <c r="AE62" s="112"/>
      <c r="AF62" s="235"/>
      <c r="AG62" s="235"/>
      <c r="AH62" s="236"/>
      <c r="AI62" s="110" t="s">
        <v>280</v>
      </c>
      <c r="AJ62" s="114"/>
      <c r="AK62" s="114"/>
      <c r="AL62" s="243" t="s">
        <v>3</v>
      </c>
      <c r="AM62" s="243" t="s">
        <v>5</v>
      </c>
      <c r="AN62" s="243" t="s">
        <v>6</v>
      </c>
      <c r="AO62" s="112"/>
      <c r="AP62" s="111" t="s">
        <v>292</v>
      </c>
      <c r="AQ62" s="115"/>
      <c r="AR62" s="25"/>
      <c r="AS62" s="25"/>
    </row>
    <row r="63" spans="1:45" ht="15" customHeight="1" x14ac:dyDescent="0.2">
      <c r="A63" s="3"/>
      <c r="B63" s="211">
        <v>1979</v>
      </c>
      <c r="C63" s="222" t="s">
        <v>77</v>
      </c>
      <c r="D63" s="199" t="s">
        <v>76</v>
      </c>
      <c r="E63" s="222"/>
      <c r="F63" s="222">
        <v>24</v>
      </c>
      <c r="G63" s="222">
        <v>7</v>
      </c>
      <c r="H63" s="223">
        <f>PRODUCT((V11+W11)/U11)</f>
        <v>1.2857142857142858</v>
      </c>
      <c r="I63" s="239">
        <f>PRODUCT(X11/U11)</f>
        <v>0.7142857142857143</v>
      </c>
      <c r="J63" s="239">
        <f>PRODUCT(V11+W11+X11)/U11</f>
        <v>2</v>
      </c>
      <c r="K63" s="240">
        <f>PRODUCT(Y11/U11)</f>
        <v>3.7142857142857144</v>
      </c>
      <c r="L63" s="41"/>
      <c r="M63" s="225" t="s">
        <v>197</v>
      </c>
      <c r="N63" s="222"/>
      <c r="O63" s="222"/>
      <c r="P63" s="242" t="s">
        <v>35</v>
      </c>
      <c r="Q63" s="242" t="s">
        <v>33</v>
      </c>
      <c r="R63" s="242" t="s">
        <v>37</v>
      </c>
      <c r="S63" s="242" t="s">
        <v>59</v>
      </c>
      <c r="T63" s="239"/>
      <c r="U63" s="241" t="s">
        <v>165</v>
      </c>
      <c r="V63" s="41"/>
      <c r="W63" s="225"/>
      <c r="X63" s="212"/>
      <c r="Y63" s="212"/>
      <c r="Z63" s="199"/>
      <c r="AA63" s="199"/>
      <c r="AB63" s="199"/>
      <c r="AC63" s="199"/>
      <c r="AD63" s="199"/>
      <c r="AE63" s="199"/>
      <c r="AF63" s="199"/>
      <c r="AG63" s="209"/>
      <c r="AH63" s="227"/>
      <c r="AI63" s="199" t="s">
        <v>287</v>
      </c>
      <c r="AJ63" s="199"/>
      <c r="AK63" s="199"/>
      <c r="AL63" s="209">
        <v>7</v>
      </c>
      <c r="AM63" s="209">
        <v>9</v>
      </c>
      <c r="AN63" s="209">
        <v>5</v>
      </c>
      <c r="AO63" s="199"/>
      <c r="AP63" s="251">
        <f>PRODUCT(AL63/AL72)</f>
        <v>0.36842105263157893</v>
      </c>
      <c r="AQ63" s="204"/>
      <c r="AR63" s="25"/>
      <c r="AS63" s="25"/>
    </row>
    <row r="64" spans="1:45" ht="15" customHeight="1" x14ac:dyDescent="0.2">
      <c r="A64" s="3"/>
      <c r="B64" s="211">
        <v>1980</v>
      </c>
      <c r="C64" s="222" t="s">
        <v>87</v>
      </c>
      <c r="D64" s="199" t="s">
        <v>76</v>
      </c>
      <c r="E64" s="222"/>
      <c r="F64" s="222">
        <v>25</v>
      </c>
      <c r="G64" s="222"/>
      <c r="H64" s="223"/>
      <c r="I64" s="223"/>
      <c r="J64" s="223"/>
      <c r="K64" s="224"/>
      <c r="L64" s="41"/>
      <c r="M64" s="225" t="s">
        <v>198</v>
      </c>
      <c r="N64" s="222"/>
      <c r="O64" s="222"/>
      <c r="P64" s="222" t="s">
        <v>163</v>
      </c>
      <c r="Q64" s="222" t="s">
        <v>89</v>
      </c>
      <c r="R64" s="222" t="s">
        <v>163</v>
      </c>
      <c r="S64" s="222" t="s">
        <v>207</v>
      </c>
      <c r="T64" s="223"/>
      <c r="U64" s="210" t="s">
        <v>200</v>
      </c>
      <c r="V64" s="41"/>
      <c r="W64" s="225"/>
      <c r="X64" s="212"/>
      <c r="Y64" s="212"/>
      <c r="Z64" s="199"/>
      <c r="AA64" s="199"/>
      <c r="AB64" s="199"/>
      <c r="AC64" s="199"/>
      <c r="AD64" s="199"/>
      <c r="AE64" s="199"/>
      <c r="AF64" s="199"/>
      <c r="AG64" s="209"/>
      <c r="AH64" s="227"/>
      <c r="AI64" s="199" t="s">
        <v>281</v>
      </c>
      <c r="AJ64" s="199"/>
      <c r="AK64" s="199"/>
      <c r="AL64" s="209"/>
      <c r="AM64" s="244">
        <f>PRODUCT(AM63/AL63)</f>
        <v>1.2857142857142858</v>
      </c>
      <c r="AN64" s="244">
        <f>PRODUCT(AN63/AL63)</f>
        <v>0.7142857142857143</v>
      </c>
      <c r="AO64" s="199"/>
      <c r="AP64" s="199"/>
      <c r="AQ64" s="204"/>
      <c r="AR64" s="25"/>
      <c r="AS64" s="25"/>
    </row>
    <row r="65" spans="1:45" ht="15" customHeight="1" x14ac:dyDescent="0.2">
      <c r="A65" s="3"/>
      <c r="B65" s="211">
        <v>1981</v>
      </c>
      <c r="C65" s="222" t="s">
        <v>33</v>
      </c>
      <c r="D65" s="199" t="s">
        <v>88</v>
      </c>
      <c r="E65" s="222"/>
      <c r="F65" s="222">
        <v>26</v>
      </c>
      <c r="G65" s="222">
        <v>6</v>
      </c>
      <c r="H65" s="223">
        <f>PRODUCT((V13+W13)/U13)</f>
        <v>1</v>
      </c>
      <c r="I65" s="223">
        <f>PRODUCT(X13/U13)</f>
        <v>0.33333333333333331</v>
      </c>
      <c r="J65" s="223">
        <f>PRODUCT(V13+W13+X13)/U13</f>
        <v>1.3333333333333333</v>
      </c>
      <c r="K65" s="224">
        <f>PRODUCT(Y13/U13)</f>
        <v>3.1666666666666665</v>
      </c>
      <c r="L65" s="41"/>
      <c r="M65" s="225" t="s">
        <v>201</v>
      </c>
      <c r="N65" s="222"/>
      <c r="O65" s="222"/>
      <c r="P65" s="222" t="s">
        <v>162</v>
      </c>
      <c r="Q65" s="222" t="s">
        <v>59</v>
      </c>
      <c r="R65" s="222" t="s">
        <v>163</v>
      </c>
      <c r="S65" s="222" t="s">
        <v>36</v>
      </c>
      <c r="T65" s="223"/>
      <c r="U65" s="210" t="s">
        <v>211</v>
      </c>
      <c r="V65" s="41"/>
      <c r="W65" s="225"/>
      <c r="X65" s="212"/>
      <c r="Y65" s="212"/>
      <c r="Z65" s="199"/>
      <c r="AA65" s="199"/>
      <c r="AB65" s="199"/>
      <c r="AC65" s="199"/>
      <c r="AD65" s="199"/>
      <c r="AE65" s="199"/>
      <c r="AF65" s="199"/>
      <c r="AG65" s="209"/>
      <c r="AH65" s="227"/>
      <c r="AI65" s="199"/>
      <c r="AJ65" s="199"/>
      <c r="AK65" s="199"/>
      <c r="AL65" s="209"/>
      <c r="AM65" s="209"/>
      <c r="AN65" s="209"/>
      <c r="AO65" s="199"/>
      <c r="AP65" s="199"/>
      <c r="AQ65" s="204"/>
      <c r="AR65" s="25"/>
      <c r="AS65" s="25"/>
    </row>
    <row r="66" spans="1:45" ht="15" customHeight="1" x14ac:dyDescent="0.2">
      <c r="A66" s="3"/>
      <c r="B66" s="211">
        <v>1982</v>
      </c>
      <c r="C66" s="222" t="s">
        <v>35</v>
      </c>
      <c r="D66" s="199" t="s">
        <v>78</v>
      </c>
      <c r="E66" s="222"/>
      <c r="F66" s="222">
        <v>27</v>
      </c>
      <c r="G66" s="222"/>
      <c r="H66" s="223"/>
      <c r="I66" s="223"/>
      <c r="J66" s="223"/>
      <c r="K66" s="224"/>
      <c r="L66" s="41"/>
      <c r="M66" s="225" t="s">
        <v>202</v>
      </c>
      <c r="N66" s="222"/>
      <c r="O66" s="222"/>
      <c r="P66" s="222" t="s">
        <v>210</v>
      </c>
      <c r="Q66" s="222" t="s">
        <v>166</v>
      </c>
      <c r="R66" s="222" t="s">
        <v>215</v>
      </c>
      <c r="S66" s="222" t="s">
        <v>203</v>
      </c>
      <c r="T66" s="223"/>
      <c r="U66" s="210" t="s">
        <v>212</v>
      </c>
      <c r="V66" s="41"/>
      <c r="W66" s="225"/>
      <c r="X66" s="212"/>
      <c r="Y66" s="212"/>
      <c r="Z66" s="199"/>
      <c r="AA66" s="199"/>
      <c r="AB66" s="199"/>
      <c r="AC66" s="199"/>
      <c r="AD66" s="199"/>
      <c r="AE66" s="199"/>
      <c r="AF66" s="199"/>
      <c r="AG66" s="209"/>
      <c r="AH66" s="227"/>
      <c r="AI66" s="199" t="s">
        <v>78</v>
      </c>
      <c r="AJ66" s="199"/>
      <c r="AK66" s="199"/>
      <c r="AL66" s="209">
        <v>6</v>
      </c>
      <c r="AM66" s="209">
        <v>8</v>
      </c>
      <c r="AN66" s="209">
        <v>0</v>
      </c>
      <c r="AO66" s="199"/>
      <c r="AP66" s="251">
        <f>PRODUCT(AL66/AL72)</f>
        <v>0.31578947368421051</v>
      </c>
      <c r="AQ66" s="204"/>
      <c r="AR66" s="25"/>
      <c r="AS66" s="25"/>
    </row>
    <row r="67" spans="1:45" ht="15" customHeight="1" x14ac:dyDescent="0.2">
      <c r="A67" s="3"/>
      <c r="B67" s="211">
        <v>1983</v>
      </c>
      <c r="C67" s="222" t="s">
        <v>59</v>
      </c>
      <c r="D67" s="199" t="s">
        <v>78</v>
      </c>
      <c r="E67" s="222"/>
      <c r="F67" s="222">
        <v>28</v>
      </c>
      <c r="G67" s="222"/>
      <c r="H67" s="223"/>
      <c r="I67" s="223"/>
      <c r="J67" s="223"/>
      <c r="K67" s="224"/>
      <c r="L67" s="41"/>
      <c r="M67" s="225" t="s">
        <v>204</v>
      </c>
      <c r="N67" s="222"/>
      <c r="O67" s="222"/>
      <c r="P67" s="222" t="s">
        <v>217</v>
      </c>
      <c r="Q67" s="222" t="s">
        <v>216</v>
      </c>
      <c r="R67" s="222" t="s">
        <v>199</v>
      </c>
      <c r="S67" s="222" t="s">
        <v>164</v>
      </c>
      <c r="T67" s="223"/>
      <c r="U67" s="210" t="s">
        <v>199</v>
      </c>
      <c r="V67" s="41"/>
      <c r="W67" s="225"/>
      <c r="X67" s="212"/>
      <c r="Y67" s="212"/>
      <c r="Z67" s="199"/>
      <c r="AA67" s="199"/>
      <c r="AB67" s="199"/>
      <c r="AC67" s="199"/>
      <c r="AD67" s="199"/>
      <c r="AE67" s="199"/>
      <c r="AF67" s="199"/>
      <c r="AG67" s="209"/>
      <c r="AH67" s="227"/>
      <c r="AI67" s="199" t="s">
        <v>281</v>
      </c>
      <c r="AJ67" s="199"/>
      <c r="AK67" s="199"/>
      <c r="AL67" s="209"/>
      <c r="AM67" s="244">
        <f>PRODUCT(AM66/AL66)</f>
        <v>1.3333333333333333</v>
      </c>
      <c r="AN67" s="244">
        <f>PRODUCT(AN66/AL66)</f>
        <v>0</v>
      </c>
      <c r="AO67" s="199"/>
      <c r="AP67" s="199"/>
      <c r="AQ67" s="204"/>
      <c r="AR67" s="25"/>
      <c r="AS67" s="25"/>
    </row>
    <row r="68" spans="1:45" ht="15" customHeight="1" x14ac:dyDescent="0.2">
      <c r="A68" s="3"/>
      <c r="B68" s="211">
        <v>1984</v>
      </c>
      <c r="C68" s="222" t="s">
        <v>77</v>
      </c>
      <c r="D68" s="199" t="s">
        <v>78</v>
      </c>
      <c r="E68" s="222"/>
      <c r="F68" s="222">
        <v>29</v>
      </c>
      <c r="G68" s="222">
        <v>6</v>
      </c>
      <c r="H68" s="239">
        <f>PRODUCT((V16+W16)/U16)</f>
        <v>1.3333333333333333</v>
      </c>
      <c r="I68" s="223">
        <f>PRODUCT(X16/U16)</f>
        <v>0</v>
      </c>
      <c r="J68" s="223">
        <f>PRODUCT(V16+W16+X16)/U16</f>
        <v>1.3333333333333333</v>
      </c>
      <c r="K68" s="224">
        <f>PRODUCT(Y16/U16)</f>
        <v>3.6666666666666665</v>
      </c>
      <c r="L68" s="41"/>
      <c r="M68" s="225" t="s">
        <v>206</v>
      </c>
      <c r="N68" s="222"/>
      <c r="O68" s="222"/>
      <c r="P68" s="222" t="s">
        <v>218</v>
      </c>
      <c r="Q68" s="222" t="s">
        <v>89</v>
      </c>
      <c r="R68" s="222" t="s">
        <v>205</v>
      </c>
      <c r="S68" s="222" t="s">
        <v>163</v>
      </c>
      <c r="T68" s="223"/>
      <c r="U68" s="210" t="s">
        <v>213</v>
      </c>
      <c r="V68" s="41"/>
      <c r="W68" s="225"/>
      <c r="X68" s="212"/>
      <c r="Y68" s="212"/>
      <c r="Z68" s="199"/>
      <c r="AA68" s="199"/>
      <c r="AB68" s="199"/>
      <c r="AC68" s="199"/>
      <c r="AD68" s="199"/>
      <c r="AE68" s="199"/>
      <c r="AF68" s="199"/>
      <c r="AG68" s="209"/>
      <c r="AH68" s="227"/>
      <c r="AI68" s="199"/>
      <c r="AJ68" s="199"/>
      <c r="AK68" s="199"/>
      <c r="AL68" s="209"/>
      <c r="AM68" s="209"/>
      <c r="AN68" s="209"/>
      <c r="AO68" s="199"/>
      <c r="AP68" s="199"/>
      <c r="AQ68" s="204"/>
      <c r="AR68" s="25"/>
      <c r="AS68" s="25"/>
    </row>
    <row r="69" spans="1:45" ht="15" customHeight="1" x14ac:dyDescent="0.2">
      <c r="A69" s="3"/>
      <c r="B69" s="211">
        <v>1985</v>
      </c>
      <c r="C69" s="222" t="s">
        <v>36</v>
      </c>
      <c r="D69" s="199" t="s">
        <v>78</v>
      </c>
      <c r="E69" s="222"/>
      <c r="F69" s="222">
        <v>30</v>
      </c>
      <c r="G69" s="222"/>
      <c r="H69" s="223"/>
      <c r="I69" s="223"/>
      <c r="J69" s="223"/>
      <c r="K69" s="224"/>
      <c r="L69" s="41"/>
      <c r="M69" s="225" t="s">
        <v>208</v>
      </c>
      <c r="N69" s="222"/>
      <c r="O69" s="222"/>
      <c r="P69" s="222" t="s">
        <v>219</v>
      </c>
      <c r="Q69" s="222" t="s">
        <v>166</v>
      </c>
      <c r="R69" s="222" t="s">
        <v>209</v>
      </c>
      <c r="S69" s="222" t="s">
        <v>211</v>
      </c>
      <c r="T69" s="223"/>
      <c r="U69" s="210" t="s">
        <v>214</v>
      </c>
      <c r="V69" s="41"/>
      <c r="W69" s="225"/>
      <c r="X69" s="212"/>
      <c r="Y69" s="212"/>
      <c r="Z69" s="199"/>
      <c r="AA69" s="199"/>
      <c r="AB69" s="199"/>
      <c r="AC69" s="199"/>
      <c r="AD69" s="199"/>
      <c r="AE69" s="199"/>
      <c r="AF69" s="199"/>
      <c r="AG69" s="209"/>
      <c r="AH69" s="227"/>
      <c r="AI69" s="199" t="s">
        <v>288</v>
      </c>
      <c r="AJ69" s="199"/>
      <c r="AK69" s="199"/>
      <c r="AL69" s="209">
        <v>6</v>
      </c>
      <c r="AM69" s="209">
        <v>6</v>
      </c>
      <c r="AN69" s="209">
        <v>2</v>
      </c>
      <c r="AO69" s="199"/>
      <c r="AP69" s="251">
        <f>PRODUCT(AL69/AL72)</f>
        <v>0.31578947368421051</v>
      </c>
      <c r="AQ69" s="204"/>
      <c r="AR69" s="25"/>
      <c r="AS69" s="25"/>
    </row>
    <row r="70" spans="1:45" s="86" customFormat="1" ht="15" customHeight="1" x14ac:dyDescent="0.25">
      <c r="A70" s="75"/>
      <c r="B70" s="211"/>
      <c r="C70" s="222"/>
      <c r="D70" s="199"/>
      <c r="E70" s="222"/>
      <c r="F70" s="222"/>
      <c r="G70" s="222"/>
      <c r="H70" s="223"/>
      <c r="I70" s="223"/>
      <c r="J70" s="223"/>
      <c r="K70" s="224"/>
      <c r="L70" s="41"/>
      <c r="M70" s="225"/>
      <c r="N70" s="222"/>
      <c r="O70" s="222"/>
      <c r="P70" s="222"/>
      <c r="Q70" s="222"/>
      <c r="R70" s="222"/>
      <c r="S70" s="222"/>
      <c r="T70" s="226"/>
      <c r="U70" s="210"/>
      <c r="V70" s="41"/>
      <c r="W70" s="225"/>
      <c r="X70" s="212"/>
      <c r="Y70" s="212"/>
      <c r="Z70" s="199"/>
      <c r="AA70" s="199"/>
      <c r="AB70" s="199"/>
      <c r="AC70" s="199"/>
      <c r="AD70" s="199"/>
      <c r="AE70" s="199"/>
      <c r="AF70" s="199"/>
      <c r="AG70" s="209"/>
      <c r="AH70" s="227"/>
      <c r="AI70" s="199" t="s">
        <v>281</v>
      </c>
      <c r="AJ70" s="199"/>
      <c r="AK70" s="199"/>
      <c r="AL70" s="209"/>
      <c r="AM70" s="244">
        <f>PRODUCT(AM69/AL69)</f>
        <v>1</v>
      </c>
      <c r="AN70" s="244">
        <f>PRODUCT(AN69/AL69)</f>
        <v>0.33333333333333331</v>
      </c>
      <c r="AO70" s="199"/>
      <c r="AP70" s="199"/>
      <c r="AQ70" s="204"/>
      <c r="AR70" s="38"/>
      <c r="AS70" s="232"/>
    </row>
    <row r="71" spans="1:45" s="86" customFormat="1" ht="15" customHeight="1" x14ac:dyDescent="0.25">
      <c r="A71" s="75"/>
      <c r="B71" s="211"/>
      <c r="C71" s="222"/>
      <c r="D71" s="199"/>
      <c r="E71" s="222"/>
      <c r="F71" s="222"/>
      <c r="G71" s="222"/>
      <c r="H71" s="223"/>
      <c r="I71" s="223"/>
      <c r="J71" s="223"/>
      <c r="K71" s="224"/>
      <c r="L71" s="41"/>
      <c r="M71" s="225"/>
      <c r="N71" s="222"/>
      <c r="O71" s="222"/>
      <c r="P71" s="222"/>
      <c r="Q71" s="222"/>
      <c r="R71" s="222"/>
      <c r="S71" s="222"/>
      <c r="T71" s="226"/>
      <c r="U71" s="210"/>
      <c r="V71" s="41"/>
      <c r="W71" s="225"/>
      <c r="X71" s="212"/>
      <c r="Y71" s="212"/>
      <c r="Z71" s="199"/>
      <c r="AA71" s="199"/>
      <c r="AB71" s="199"/>
      <c r="AC71" s="199"/>
      <c r="AD71" s="199"/>
      <c r="AE71" s="199"/>
      <c r="AF71" s="199"/>
      <c r="AG71" s="209"/>
      <c r="AH71" s="227"/>
      <c r="AI71" s="199"/>
      <c r="AJ71" s="199"/>
      <c r="AK71" s="199"/>
      <c r="AL71" s="199"/>
      <c r="AM71" s="212"/>
      <c r="AN71" s="199"/>
      <c r="AO71" s="199"/>
      <c r="AP71" s="199"/>
      <c r="AQ71" s="204"/>
      <c r="AR71" s="38"/>
      <c r="AS71" s="232"/>
    </row>
    <row r="72" spans="1:45" s="86" customFormat="1" ht="15" customHeight="1" x14ac:dyDescent="0.25">
      <c r="A72" s="75"/>
      <c r="B72" s="211"/>
      <c r="C72" s="222"/>
      <c r="D72" s="199"/>
      <c r="E72" s="222"/>
      <c r="F72" s="222"/>
      <c r="G72" s="222"/>
      <c r="H72" s="223"/>
      <c r="I72" s="223"/>
      <c r="J72" s="223"/>
      <c r="K72" s="224"/>
      <c r="L72" s="41"/>
      <c r="M72" s="225"/>
      <c r="N72" s="222"/>
      <c r="O72" s="222"/>
      <c r="P72" s="222"/>
      <c r="Q72" s="222"/>
      <c r="R72" s="222"/>
      <c r="S72" s="222"/>
      <c r="T72" s="226"/>
      <c r="U72" s="210"/>
      <c r="V72" s="41"/>
      <c r="W72" s="225"/>
      <c r="X72" s="212"/>
      <c r="Y72" s="212"/>
      <c r="Z72" s="199"/>
      <c r="AA72" s="199"/>
      <c r="AB72" s="199"/>
      <c r="AC72" s="199"/>
      <c r="AD72" s="199"/>
      <c r="AE72" s="199"/>
      <c r="AF72" s="199"/>
      <c r="AG72" s="209"/>
      <c r="AH72" s="227"/>
      <c r="AI72" s="199" t="s">
        <v>7</v>
      </c>
      <c r="AJ72" s="199"/>
      <c r="AK72" s="199"/>
      <c r="AL72" s="199">
        <f>PRODUCT(AL63+AL66+AL69)</f>
        <v>19</v>
      </c>
      <c r="AM72" s="199">
        <f>PRODUCT(AM63+AM66+AM69)</f>
        <v>23</v>
      </c>
      <c r="AN72" s="199">
        <f>PRODUCT(AN63+AN66+AN69)</f>
        <v>7</v>
      </c>
      <c r="AO72" s="199"/>
      <c r="AP72" s="199"/>
      <c r="AQ72" s="204"/>
      <c r="AR72" s="232"/>
      <c r="AS72" s="232"/>
    </row>
    <row r="73" spans="1:45" s="86" customFormat="1" ht="15" customHeight="1" x14ac:dyDescent="0.25">
      <c r="A73" s="75"/>
      <c r="B73" s="211"/>
      <c r="C73" s="222"/>
      <c r="D73" s="199"/>
      <c r="E73" s="222"/>
      <c r="F73" s="222"/>
      <c r="G73" s="222"/>
      <c r="H73" s="223"/>
      <c r="I73" s="223"/>
      <c r="J73" s="223"/>
      <c r="K73" s="224"/>
      <c r="L73" s="41"/>
      <c r="M73" s="225"/>
      <c r="N73" s="222"/>
      <c r="O73" s="222"/>
      <c r="P73" s="222"/>
      <c r="Q73" s="222"/>
      <c r="R73" s="222"/>
      <c r="S73" s="222"/>
      <c r="T73" s="226"/>
      <c r="U73" s="210"/>
      <c r="V73" s="41"/>
      <c r="W73" s="225"/>
      <c r="X73" s="212"/>
      <c r="Y73" s="212"/>
      <c r="Z73" s="199"/>
      <c r="AA73" s="199"/>
      <c r="AB73" s="199"/>
      <c r="AC73" s="199"/>
      <c r="AD73" s="199"/>
      <c r="AE73" s="199"/>
      <c r="AF73" s="199"/>
      <c r="AG73" s="209"/>
      <c r="AH73" s="227"/>
      <c r="AI73" s="199" t="s">
        <v>281</v>
      </c>
      <c r="AJ73" s="199"/>
      <c r="AK73" s="199"/>
      <c r="AL73" s="199"/>
      <c r="AM73" s="244">
        <f>PRODUCT(AM72/AL72)</f>
        <v>1.2105263157894737</v>
      </c>
      <c r="AN73" s="244">
        <f>PRODUCT(AN72/AL72)</f>
        <v>0.36842105263157893</v>
      </c>
      <c r="AO73" s="199"/>
      <c r="AP73" s="199"/>
      <c r="AQ73" s="204"/>
      <c r="AR73" s="232"/>
      <c r="AS73" s="232"/>
    </row>
    <row r="74" spans="1:45" s="86" customFormat="1" ht="15" customHeight="1" x14ac:dyDescent="0.25">
      <c r="A74" s="75"/>
      <c r="B74" s="213"/>
      <c r="C74" s="215"/>
      <c r="D74" s="215"/>
      <c r="E74" s="215"/>
      <c r="F74" s="215"/>
      <c r="G74" s="215"/>
      <c r="H74" s="230"/>
      <c r="I74" s="230"/>
      <c r="J74" s="230"/>
      <c r="K74" s="231"/>
      <c r="L74" s="41"/>
      <c r="M74" s="213"/>
      <c r="N74" s="215"/>
      <c r="O74" s="215"/>
      <c r="P74" s="215"/>
      <c r="Q74" s="215"/>
      <c r="R74" s="215"/>
      <c r="S74" s="215"/>
      <c r="T74" s="215"/>
      <c r="U74" s="231"/>
      <c r="V74" s="41"/>
      <c r="W74" s="213"/>
      <c r="X74" s="215"/>
      <c r="Y74" s="215"/>
      <c r="Z74" s="215"/>
      <c r="AA74" s="215"/>
      <c r="AB74" s="215"/>
      <c r="AC74" s="215"/>
      <c r="AD74" s="215"/>
      <c r="AE74" s="215"/>
      <c r="AF74" s="230"/>
      <c r="AG74" s="230"/>
      <c r="AH74" s="231"/>
      <c r="AI74" s="213"/>
      <c r="AJ74" s="215"/>
      <c r="AK74" s="215"/>
      <c r="AL74" s="215"/>
      <c r="AM74" s="217"/>
      <c r="AN74" s="215"/>
      <c r="AO74" s="215"/>
      <c r="AP74" s="215"/>
      <c r="AQ74" s="218"/>
      <c r="AR74" s="232"/>
      <c r="AS74" s="232"/>
    </row>
    <row r="75" spans="1:45" s="86" customFormat="1" ht="15" customHeight="1" x14ac:dyDescent="0.25">
      <c r="A75" s="7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5"/>
      <c r="AM75" s="25"/>
      <c r="AN75" s="25"/>
      <c r="AO75" s="38"/>
      <c r="AP75" s="38"/>
      <c r="AQ75" s="38"/>
      <c r="AR75" s="232"/>
      <c r="AS75" s="232"/>
    </row>
    <row r="76" spans="1:45" s="86" customFormat="1" ht="15" customHeight="1" x14ac:dyDescent="0.25">
      <c r="A76" s="7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5"/>
      <c r="AM76" s="25"/>
      <c r="AN76" s="25"/>
      <c r="AO76" s="38"/>
      <c r="AP76" s="38"/>
      <c r="AQ76" s="38"/>
      <c r="AR76" s="232"/>
      <c r="AS76" s="232"/>
    </row>
    <row r="77" spans="1:45" s="86" customFormat="1" ht="15" customHeight="1" x14ac:dyDescent="0.25">
      <c r="A77" s="7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5"/>
      <c r="AM77" s="25"/>
      <c r="AN77" s="25"/>
      <c r="AO77" s="38"/>
      <c r="AP77" s="38"/>
      <c r="AQ77" s="38"/>
      <c r="AR77" s="232"/>
      <c r="AS77" s="232"/>
    </row>
    <row r="78" spans="1:45" s="86" customFormat="1" ht="15" customHeight="1" x14ac:dyDescent="0.25">
      <c r="A78" s="7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5"/>
      <c r="AM78" s="25"/>
      <c r="AN78" s="25"/>
      <c r="AO78" s="38"/>
      <c r="AP78" s="38"/>
      <c r="AQ78" s="38"/>
      <c r="AR78" s="232"/>
      <c r="AS78" s="232"/>
    </row>
    <row r="79" spans="1:45" s="86" customFormat="1" ht="15" customHeight="1" x14ac:dyDescent="0.25">
      <c r="A79" s="7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38"/>
      <c r="AH79" s="38"/>
      <c r="AI79" s="38"/>
      <c r="AJ79" s="38"/>
      <c r="AK79" s="38"/>
      <c r="AL79" s="25"/>
      <c r="AM79" s="25"/>
      <c r="AN79" s="25"/>
      <c r="AO79" s="38"/>
      <c r="AP79" s="38"/>
      <c r="AQ79" s="38"/>
      <c r="AR79" s="232"/>
      <c r="AS79" s="4"/>
    </row>
    <row r="80" spans="1:45" s="86" customFormat="1" ht="15" customHeight="1" x14ac:dyDescent="0.25">
      <c r="A80" s="7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38"/>
      <c r="AH80" s="38"/>
      <c r="AI80" s="38"/>
      <c r="AJ80" s="38"/>
      <c r="AK80" s="38"/>
      <c r="AL80" s="25"/>
      <c r="AM80" s="25"/>
      <c r="AN80" s="25"/>
      <c r="AO80" s="38"/>
      <c r="AP80" s="38"/>
      <c r="AQ80" s="38"/>
      <c r="AR80" s="232"/>
      <c r="AS80" s="4"/>
    </row>
    <row r="81" spans="1:45" s="86" customFormat="1" ht="15" customHeight="1" x14ac:dyDescent="0.25">
      <c r="A81" s="7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38"/>
      <c r="AH81" s="38"/>
      <c r="AI81" s="38"/>
      <c r="AJ81" s="38"/>
      <c r="AK81" s="38"/>
      <c r="AL81" s="25"/>
      <c r="AM81" s="25"/>
      <c r="AN81" s="25"/>
      <c r="AO81" s="38"/>
      <c r="AP81" s="38"/>
      <c r="AQ81" s="38"/>
      <c r="AR81" s="232"/>
      <c r="AS81" s="4"/>
    </row>
    <row r="82" spans="1:45" s="86" customFormat="1" ht="15" customHeight="1" x14ac:dyDescent="0.25">
      <c r="A82" s="7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5"/>
      <c r="AM82" s="25"/>
      <c r="AN82" s="25"/>
      <c r="AO82" s="38"/>
      <c r="AP82" s="38"/>
      <c r="AQ82" s="38"/>
      <c r="AR82" s="232"/>
      <c r="AS82" s="4"/>
    </row>
    <row r="83" spans="1:45" s="86" customFormat="1" ht="15" customHeight="1" x14ac:dyDescent="0.25">
      <c r="A83" s="7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5"/>
      <c r="AM83" s="25"/>
      <c r="AN83" s="25"/>
      <c r="AO83" s="38"/>
      <c r="AP83" s="38"/>
      <c r="AQ83" s="38"/>
      <c r="AR83" s="232"/>
      <c r="AS83" s="4"/>
    </row>
    <row r="84" spans="1:45" s="86" customFormat="1" ht="15" customHeight="1" x14ac:dyDescent="0.25">
      <c r="A84" s="7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5"/>
      <c r="AM84" s="25"/>
      <c r="AN84" s="25"/>
      <c r="AO84" s="38"/>
      <c r="AP84" s="38"/>
      <c r="AQ84" s="38"/>
      <c r="AR84" s="232"/>
      <c r="AS84" s="4"/>
    </row>
    <row r="85" spans="1:45" s="86" customFormat="1" ht="15" customHeight="1" x14ac:dyDescent="0.25">
      <c r="A85" s="7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5"/>
      <c r="AM85" s="25"/>
      <c r="AN85" s="25"/>
      <c r="AO85" s="38"/>
      <c r="AP85" s="38"/>
      <c r="AQ85" s="38"/>
      <c r="AR85" s="232"/>
      <c r="AS85" s="4"/>
    </row>
    <row r="86" spans="1:45" s="86" customFormat="1" ht="15" customHeight="1" x14ac:dyDescent="0.25">
      <c r="A86" s="7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5"/>
      <c r="AM86" s="25"/>
      <c r="AN86" s="25"/>
      <c r="AO86" s="38"/>
      <c r="AP86" s="38"/>
      <c r="AQ86" s="38"/>
      <c r="AR86" s="232"/>
      <c r="AS86" s="4"/>
    </row>
    <row r="87" spans="1:45" s="86" customFormat="1" ht="15" customHeight="1" x14ac:dyDescent="0.25">
      <c r="A87" s="7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5"/>
      <c r="AM87" s="25"/>
      <c r="AN87" s="25"/>
      <c r="AO87" s="38"/>
      <c r="AP87" s="38"/>
      <c r="AQ87" s="38"/>
      <c r="AR87" s="232"/>
      <c r="AS87" s="4"/>
    </row>
    <row r="88" spans="1:45" s="86" customFormat="1" ht="15" customHeight="1" x14ac:dyDescent="0.25">
      <c r="A88" s="7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5"/>
      <c r="AM88" s="25"/>
      <c r="AN88" s="25"/>
      <c r="AO88" s="38"/>
      <c r="AP88" s="38"/>
      <c r="AQ88" s="38"/>
      <c r="AR88" s="232"/>
      <c r="AS88" s="4"/>
    </row>
    <row r="89" spans="1:45" s="86" customFormat="1" ht="15" customHeight="1" x14ac:dyDescent="0.25">
      <c r="A89" s="7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5"/>
      <c r="AM89" s="25"/>
      <c r="AN89" s="25"/>
      <c r="AO89" s="38"/>
      <c r="AP89" s="38"/>
      <c r="AQ89" s="38"/>
      <c r="AR89" s="232"/>
      <c r="AS89" s="4"/>
    </row>
    <row r="90" spans="1:45" s="86" customFormat="1" ht="15" customHeight="1" x14ac:dyDescent="0.25">
      <c r="A90" s="7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5"/>
      <c r="AM90" s="25"/>
      <c r="AN90" s="25"/>
      <c r="AO90" s="38"/>
      <c r="AP90" s="38"/>
      <c r="AQ90" s="38"/>
      <c r="AR90" s="232"/>
      <c r="AS90" s="4"/>
    </row>
    <row r="91" spans="1:45" s="86" customFormat="1" ht="15" customHeight="1" x14ac:dyDescent="0.25">
      <c r="A91" s="7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5"/>
      <c r="AM91" s="25"/>
      <c r="AN91" s="25"/>
      <c r="AO91" s="38"/>
      <c r="AP91" s="38"/>
      <c r="AQ91" s="38"/>
      <c r="AR91" s="232"/>
      <c r="AS91" s="4"/>
    </row>
    <row r="92" spans="1:45" s="86" customFormat="1" ht="15" customHeight="1" x14ac:dyDescent="0.25">
      <c r="A92" s="7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5"/>
      <c r="AM92" s="25"/>
      <c r="AN92" s="25"/>
      <c r="AO92" s="38"/>
      <c r="AP92" s="38"/>
      <c r="AQ92" s="38"/>
      <c r="AR92" s="232"/>
      <c r="AS92" s="4"/>
    </row>
    <row r="93" spans="1:45" s="86" customFormat="1" ht="15" customHeight="1" x14ac:dyDescent="0.25">
      <c r="A93" s="7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5"/>
      <c r="AM93" s="25"/>
      <c r="AN93" s="25"/>
      <c r="AO93" s="38"/>
      <c r="AP93" s="38"/>
      <c r="AQ93" s="38"/>
      <c r="AR93" s="232"/>
      <c r="AS93" s="4"/>
    </row>
    <row r="94" spans="1:45" s="86" customFormat="1" ht="15" customHeight="1" x14ac:dyDescent="0.25">
      <c r="A94" s="7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5"/>
      <c r="AM94" s="25"/>
      <c r="AN94" s="25"/>
      <c r="AO94" s="38"/>
      <c r="AP94" s="38"/>
      <c r="AQ94" s="38"/>
      <c r="AR94" s="232"/>
      <c r="AS94" s="4"/>
    </row>
    <row r="95" spans="1:45" s="86" customFormat="1" ht="15" customHeight="1" x14ac:dyDescent="0.25">
      <c r="A95" s="7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5"/>
      <c r="AM95" s="25"/>
      <c r="AN95" s="25"/>
      <c r="AO95" s="38"/>
      <c r="AP95" s="38"/>
      <c r="AQ95" s="38"/>
      <c r="AR95" s="232"/>
      <c r="AS95" s="4"/>
    </row>
    <row r="96" spans="1:45" s="86" customFormat="1" ht="15" customHeight="1" x14ac:dyDescent="0.25">
      <c r="A96" s="7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5"/>
      <c r="AM96" s="25"/>
      <c r="AN96" s="25"/>
      <c r="AO96" s="38"/>
      <c r="AP96" s="38"/>
      <c r="AQ96" s="38"/>
      <c r="AR96" s="232"/>
      <c r="AS96" s="4"/>
    </row>
    <row r="97" spans="1:45" s="86" customFormat="1" ht="15" customHeight="1" x14ac:dyDescent="0.25">
      <c r="A97" s="7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5"/>
      <c r="AM97" s="25"/>
      <c r="AN97" s="25"/>
      <c r="AO97" s="38"/>
      <c r="AP97" s="38"/>
      <c r="AQ97" s="38"/>
      <c r="AR97" s="232"/>
      <c r="AS97" s="4"/>
    </row>
    <row r="98" spans="1:45" s="86" customFormat="1" ht="15" customHeight="1" x14ac:dyDescent="0.25">
      <c r="A98" s="7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232"/>
      <c r="AS98" s="4"/>
    </row>
    <row r="99" spans="1:45" s="86" customFormat="1" ht="15" customHeight="1" x14ac:dyDescent="0.25">
      <c r="A99" s="7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232"/>
      <c r="AS99" s="4"/>
    </row>
    <row r="100" spans="1:45" s="86" customFormat="1" ht="15" customHeight="1" x14ac:dyDescent="0.25">
      <c r="A100" s="7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232"/>
      <c r="AS100" s="4"/>
    </row>
    <row r="101" spans="1:45" s="86" customFormat="1" ht="15" customHeight="1" x14ac:dyDescent="0.25">
      <c r="A101" s="7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232"/>
      <c r="AS101" s="4"/>
    </row>
    <row r="102" spans="1:45" s="86" customFormat="1" ht="15" customHeight="1" x14ac:dyDescent="0.25">
      <c r="A102" s="7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232"/>
      <c r="AS102" s="4"/>
    </row>
    <row r="103" spans="1:45" s="86" customFormat="1" ht="15" customHeight="1" x14ac:dyDescent="0.25">
      <c r="A103" s="7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232"/>
      <c r="AS103" s="4"/>
    </row>
    <row r="104" spans="1:45" s="86" customFormat="1" ht="15" customHeight="1" x14ac:dyDescent="0.25">
      <c r="A104" s="7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232"/>
      <c r="AS104" s="4"/>
    </row>
    <row r="105" spans="1:45" s="86" customFormat="1" ht="15" customHeight="1" x14ac:dyDescent="0.25">
      <c r="A105" s="7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232"/>
      <c r="AS105" s="4"/>
    </row>
    <row r="106" spans="1:45" s="86" customFormat="1" ht="15" customHeight="1" x14ac:dyDescent="0.25">
      <c r="A106" s="7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232"/>
      <c r="AS106" s="4"/>
    </row>
    <row r="107" spans="1:45" s="86" customFormat="1" ht="15" customHeight="1" x14ac:dyDescent="0.25">
      <c r="A107" s="7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232"/>
      <c r="AS107" s="4"/>
    </row>
    <row r="108" spans="1:45" s="86" customFormat="1" ht="15" customHeight="1" x14ac:dyDescent="0.25">
      <c r="A108" s="7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232"/>
      <c r="AS108" s="4"/>
    </row>
    <row r="109" spans="1:45" s="86" customFormat="1" ht="15" customHeight="1" x14ac:dyDescent="0.25">
      <c r="A109" s="7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232"/>
      <c r="AS109" s="4"/>
    </row>
    <row r="110" spans="1:45" s="86" customFormat="1" ht="15" customHeight="1" x14ac:dyDescent="0.25">
      <c r="A110" s="7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232"/>
      <c r="AS110" s="4"/>
    </row>
    <row r="111" spans="1:45" s="86" customFormat="1" ht="15" customHeight="1" x14ac:dyDescent="0.25">
      <c r="A111" s="7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232"/>
      <c r="AS111" s="4"/>
    </row>
    <row r="112" spans="1:45" s="86" customFormat="1" ht="15" customHeight="1" x14ac:dyDescent="0.25">
      <c r="A112" s="7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232"/>
      <c r="AS112" s="4"/>
    </row>
    <row r="113" spans="1:45" s="86" customFormat="1" ht="15" customHeight="1" x14ac:dyDescent="0.25">
      <c r="A113" s="7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232"/>
      <c r="AS113" s="4"/>
    </row>
    <row r="114" spans="1:45" s="86" customFormat="1" ht="15" customHeight="1" x14ac:dyDescent="0.25">
      <c r="A114" s="7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232"/>
      <c r="AS114" s="4"/>
    </row>
    <row r="115" spans="1:45" s="86" customFormat="1" ht="15" customHeight="1" x14ac:dyDescent="0.25">
      <c r="A115" s="7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232"/>
      <c r="AS115" s="4"/>
    </row>
    <row r="116" spans="1:45" s="86" customFormat="1" ht="15" customHeight="1" x14ac:dyDescent="0.25">
      <c r="A116" s="7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232"/>
      <c r="AS116" s="4"/>
    </row>
    <row r="117" spans="1:45" s="86" customFormat="1" ht="15" customHeight="1" x14ac:dyDescent="0.25">
      <c r="A117" s="7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232"/>
      <c r="AS117" s="4"/>
    </row>
    <row r="118" spans="1:45" s="86" customFormat="1" ht="15" customHeight="1" x14ac:dyDescent="0.25">
      <c r="A118" s="7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232"/>
      <c r="AS118" s="4"/>
    </row>
    <row r="119" spans="1:45" s="86" customFormat="1" ht="15" customHeight="1" x14ac:dyDescent="0.25">
      <c r="A119" s="7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232"/>
      <c r="AS119" s="4"/>
    </row>
    <row r="120" spans="1:45" s="86" customFormat="1" ht="15" customHeight="1" x14ac:dyDescent="0.25">
      <c r="A120" s="7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232"/>
      <c r="AS120" s="4"/>
    </row>
    <row r="121" spans="1:45" s="86" customFormat="1" ht="15" customHeight="1" x14ac:dyDescent="0.25">
      <c r="A121" s="7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232"/>
      <c r="AS121" s="4"/>
    </row>
    <row r="122" spans="1:45" s="86" customFormat="1" ht="15" customHeight="1" x14ac:dyDescent="0.25">
      <c r="A122" s="7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232"/>
      <c r="AS122" s="4"/>
    </row>
    <row r="123" spans="1:45" s="86" customFormat="1" ht="15" customHeight="1" x14ac:dyDescent="0.25">
      <c r="A123" s="7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232"/>
      <c r="AS123" s="4"/>
    </row>
    <row r="124" spans="1:45" s="86" customFormat="1" ht="15" customHeight="1" x14ac:dyDescent="0.25">
      <c r="A124" s="7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232"/>
      <c r="AS124" s="4"/>
    </row>
    <row r="125" spans="1:45" s="86" customFormat="1" ht="15" customHeight="1" x14ac:dyDescent="0.25">
      <c r="A125" s="7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232"/>
      <c r="AS125" s="4"/>
    </row>
    <row r="126" spans="1:45" s="86" customFormat="1" ht="15" customHeight="1" x14ac:dyDescent="0.25">
      <c r="A126" s="7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232"/>
      <c r="AS126" s="4"/>
    </row>
    <row r="127" spans="1:45" s="86" customFormat="1" ht="15" customHeight="1" x14ac:dyDescent="0.25">
      <c r="A127" s="7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232"/>
      <c r="AS127" s="4"/>
    </row>
    <row r="128" spans="1:45" s="86" customFormat="1" ht="15" customHeight="1" x14ac:dyDescent="0.25">
      <c r="A128" s="7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232"/>
      <c r="AS128" s="4"/>
    </row>
    <row r="129" spans="1:45" s="86" customFormat="1" ht="15" customHeight="1" x14ac:dyDescent="0.25">
      <c r="A129" s="7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232"/>
      <c r="AS129" s="4"/>
    </row>
    <row r="130" spans="1:45" s="86" customFormat="1" ht="15" customHeight="1" x14ac:dyDescent="0.25">
      <c r="A130" s="7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232"/>
      <c r="AS130" s="4"/>
    </row>
    <row r="131" spans="1:45" s="86" customFormat="1" ht="15" customHeight="1" x14ac:dyDescent="0.25">
      <c r="A131" s="7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232"/>
      <c r="AS131" s="4"/>
    </row>
    <row r="132" spans="1:45" s="86" customFormat="1" ht="15" customHeight="1" x14ac:dyDescent="0.25">
      <c r="A132" s="7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232"/>
      <c r="AS132" s="4"/>
    </row>
    <row r="133" spans="1:45" s="86" customFormat="1" ht="15" customHeight="1" x14ac:dyDescent="0.25">
      <c r="A133" s="7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232"/>
      <c r="AS133" s="4"/>
    </row>
    <row r="134" spans="1:45" s="86" customFormat="1" ht="15" customHeight="1" x14ac:dyDescent="0.25">
      <c r="A134" s="7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232"/>
      <c r="AS134" s="4"/>
    </row>
    <row r="135" spans="1:45" s="86" customFormat="1" ht="15" customHeight="1" x14ac:dyDescent="0.25">
      <c r="A135" s="7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232"/>
      <c r="AS135" s="4"/>
    </row>
    <row r="136" spans="1:45" s="86" customFormat="1" ht="15" customHeight="1" x14ac:dyDescent="0.25">
      <c r="A136" s="7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232"/>
      <c r="AS136" s="4"/>
    </row>
    <row r="137" spans="1:45" s="86" customFormat="1" ht="15" customHeight="1" x14ac:dyDescent="0.25">
      <c r="A137" s="7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232"/>
      <c r="AS137" s="4"/>
    </row>
    <row r="138" spans="1:45" s="86" customFormat="1" ht="15" customHeight="1" x14ac:dyDescent="0.25">
      <c r="A138" s="7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232"/>
      <c r="AS138" s="4"/>
    </row>
    <row r="139" spans="1:45" s="86" customFormat="1" ht="15" customHeight="1" x14ac:dyDescent="0.25">
      <c r="A139" s="7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232"/>
      <c r="AS139" s="4"/>
    </row>
    <row r="140" spans="1:45" s="86" customFormat="1" ht="15" customHeight="1" x14ac:dyDescent="0.25">
      <c r="A140" s="7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232"/>
      <c r="AS140" s="4"/>
    </row>
    <row r="141" spans="1:45" s="86" customFormat="1" ht="15" customHeight="1" x14ac:dyDescent="0.25">
      <c r="A141" s="7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232"/>
      <c r="AS141" s="232"/>
    </row>
    <row r="142" spans="1:45" s="86" customFormat="1" ht="15" customHeight="1" x14ac:dyDescent="0.25">
      <c r="A142" s="7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232"/>
      <c r="AS142" s="232"/>
    </row>
    <row r="143" spans="1:45" s="86" customFormat="1" ht="15" customHeight="1" x14ac:dyDescent="0.25">
      <c r="A143" s="7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232"/>
      <c r="AS143" s="4"/>
    </row>
    <row r="144" spans="1:45" s="86" customFormat="1" ht="15" customHeight="1" x14ac:dyDescent="0.25">
      <c r="A144" s="7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232"/>
      <c r="AS144" s="4"/>
    </row>
    <row r="145" spans="1:45" s="86" customFormat="1" ht="15" customHeight="1" x14ac:dyDescent="0.25">
      <c r="A145" s="7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232"/>
      <c r="AS145" s="4"/>
    </row>
    <row r="146" spans="1:45" s="86" customFormat="1" ht="15" customHeight="1" x14ac:dyDescent="0.25">
      <c r="A146" s="7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232"/>
      <c r="AS146" s="4"/>
    </row>
    <row r="147" spans="1:45" s="86" customFormat="1" ht="15" customHeight="1" x14ac:dyDescent="0.25">
      <c r="A147" s="7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232"/>
      <c r="AS147" s="4"/>
    </row>
    <row r="148" spans="1:45" s="86" customFormat="1" ht="15" customHeight="1" x14ac:dyDescent="0.25">
      <c r="A148" s="7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232"/>
      <c r="AS148" s="4"/>
    </row>
    <row r="149" spans="1:45" s="86" customFormat="1" ht="15" customHeight="1" x14ac:dyDescent="0.25">
      <c r="A149" s="7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232"/>
      <c r="AS149" s="4"/>
    </row>
    <row r="150" spans="1:45" s="86" customFormat="1" ht="15" customHeight="1" x14ac:dyDescent="0.25">
      <c r="A150" s="7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232"/>
      <c r="AS150" s="4"/>
    </row>
    <row r="151" spans="1:45" s="86" customFormat="1" ht="15" customHeight="1" x14ac:dyDescent="0.25">
      <c r="A151" s="7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232"/>
      <c r="AS151" s="4"/>
    </row>
    <row r="152" spans="1:45" s="86" customFormat="1" ht="15" customHeight="1" x14ac:dyDescent="0.25">
      <c r="A152" s="7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232"/>
      <c r="AS152" s="4"/>
    </row>
    <row r="153" spans="1:45" s="86" customFormat="1" ht="15" customHeight="1" x14ac:dyDescent="0.25">
      <c r="A153" s="7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232"/>
      <c r="AS153" s="4"/>
    </row>
    <row r="154" spans="1:45" s="86" customFormat="1" ht="15" customHeight="1" x14ac:dyDescent="0.25">
      <c r="A154" s="7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232"/>
      <c r="AS154" s="4"/>
    </row>
    <row r="155" spans="1:45" s="86" customFormat="1" ht="15" customHeight="1" x14ac:dyDescent="0.25">
      <c r="A155" s="7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232"/>
      <c r="AS155" s="4"/>
    </row>
    <row r="156" spans="1:45" s="86" customFormat="1" ht="15" customHeight="1" x14ac:dyDescent="0.25">
      <c r="A156" s="7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232"/>
      <c r="AS156" s="4"/>
    </row>
    <row r="157" spans="1:45" s="86" customFormat="1" ht="15" customHeight="1" x14ac:dyDescent="0.25">
      <c r="A157" s="7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232"/>
      <c r="AS157" s="4"/>
    </row>
    <row r="158" spans="1:45" s="86" customFormat="1" ht="15" customHeight="1" x14ac:dyDescent="0.25">
      <c r="A158" s="7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232"/>
      <c r="AS158" s="4"/>
    </row>
    <row r="159" spans="1:45" s="86" customFormat="1" ht="15" customHeight="1" x14ac:dyDescent="0.25">
      <c r="A159" s="7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232"/>
      <c r="AS159" s="4"/>
    </row>
    <row r="160" spans="1:45" s="86" customFormat="1" ht="15" customHeight="1" x14ac:dyDescent="0.25">
      <c r="A160" s="7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232"/>
      <c r="AS160" s="4"/>
    </row>
    <row r="161" spans="1:45" s="86" customFormat="1" ht="15" customHeight="1" x14ac:dyDescent="0.25">
      <c r="A161" s="7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232"/>
      <c r="AS161" s="4"/>
    </row>
    <row r="162" spans="1:45" s="86" customFormat="1" ht="15" customHeight="1" x14ac:dyDescent="0.25">
      <c r="A162" s="7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232"/>
      <c r="AS162" s="4"/>
    </row>
    <row r="163" spans="1:45" s="86" customFormat="1" ht="15" customHeight="1" x14ac:dyDescent="0.25">
      <c r="A163" s="7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232"/>
      <c r="AS163" s="4"/>
    </row>
    <row r="164" spans="1:45" s="86" customFormat="1" ht="15" customHeight="1" x14ac:dyDescent="0.25">
      <c r="A164" s="7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0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5" s="86" customFormat="1" ht="15" customHeight="1" x14ac:dyDescent="0.25">
      <c r="A165" s="7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0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5" s="86" customFormat="1" ht="15" customHeight="1" x14ac:dyDescent="0.25">
      <c r="A166" s="7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0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5" s="86" customFormat="1" ht="15" customHeight="1" x14ac:dyDescent="0.25">
      <c r="A167" s="7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0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5" s="86" customFormat="1" ht="15" customHeight="1" x14ac:dyDescent="0.25">
      <c r="A168" s="7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0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5" s="86" customFormat="1" ht="15" customHeight="1" x14ac:dyDescent="0.25">
      <c r="A169" s="7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0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5" s="86" customFormat="1" ht="15" customHeight="1" x14ac:dyDescent="0.25">
      <c r="A170" s="7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0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5" s="86" customFormat="1" ht="15" customHeight="1" x14ac:dyDescent="0.25">
      <c r="A171" s="7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0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5" s="86" customFormat="1" ht="15" customHeight="1" x14ac:dyDescent="0.25">
      <c r="A172" s="7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0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5" s="86" customFormat="1" ht="15" customHeight="1" x14ac:dyDescent="0.25">
      <c r="A173" s="7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0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5" s="86" customFormat="1" ht="15" customHeight="1" x14ac:dyDescent="0.25">
      <c r="A174" s="7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0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5" s="86" customFormat="1" ht="15" customHeight="1" x14ac:dyDescent="0.25">
      <c r="A175" s="7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0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5" s="86" customFormat="1" ht="15" customHeight="1" x14ac:dyDescent="0.25">
      <c r="A176" s="7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0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1:44" s="86" customFormat="1" ht="15" customHeight="1" x14ac:dyDescent="0.25">
      <c r="A177" s="7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0"/>
      <c r="AI177" s="38"/>
      <c r="AJ177" s="38"/>
      <c r="AK177" s="25"/>
      <c r="AL177" s="25"/>
      <c r="AM177" s="25"/>
      <c r="AN177" s="25"/>
      <c r="AO177" s="25"/>
      <c r="AP177" s="25"/>
      <c r="AQ177" s="25"/>
      <c r="AR177" s="4"/>
    </row>
    <row r="178" spans="1:44" s="86" customFormat="1" ht="15" customHeight="1" x14ac:dyDescent="0.25">
      <c r="A178" s="7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0"/>
      <c r="AI178" s="38"/>
      <c r="AJ178" s="38"/>
      <c r="AK178" s="25"/>
      <c r="AL178" s="25"/>
      <c r="AM178" s="25"/>
      <c r="AN178" s="25"/>
      <c r="AO178" s="25"/>
      <c r="AP178" s="25"/>
      <c r="AQ178" s="25"/>
      <c r="AR178" s="4"/>
    </row>
    <row r="179" spans="1:44" s="86" customFormat="1" ht="15" customHeight="1" x14ac:dyDescent="0.25">
      <c r="A179" s="7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60"/>
      <c r="AI179" s="38"/>
      <c r="AJ179" s="38"/>
      <c r="AK179" s="25"/>
      <c r="AL179" s="25"/>
      <c r="AM179" s="25"/>
      <c r="AN179" s="25"/>
      <c r="AO179" s="25"/>
      <c r="AP179" s="25"/>
      <c r="AQ179" s="25"/>
      <c r="AR179" s="4"/>
    </row>
    <row r="180" spans="1:44" s="86" customFormat="1" ht="15" customHeight="1" x14ac:dyDescent="0.25">
      <c r="A180" s="7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60"/>
      <c r="AI180" s="38"/>
      <c r="AJ180" s="38"/>
      <c r="AK180" s="25"/>
      <c r="AL180" s="25"/>
      <c r="AM180" s="25"/>
      <c r="AN180" s="25"/>
      <c r="AO180" s="25"/>
      <c r="AP180" s="25"/>
      <c r="AQ180" s="25"/>
      <c r="AR180" s="4"/>
    </row>
    <row r="181" spans="1:44" s="86" customFormat="1" ht="15" customHeight="1" x14ac:dyDescent="0.25">
      <c r="A181" s="7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60"/>
      <c r="AI181" s="38"/>
      <c r="AJ181" s="38"/>
      <c r="AK181" s="25"/>
      <c r="AL181" s="25"/>
      <c r="AM181" s="25"/>
      <c r="AN181" s="25"/>
      <c r="AO181" s="25"/>
      <c r="AP181" s="25"/>
      <c r="AQ181" s="25"/>
      <c r="AR181" s="4"/>
    </row>
    <row r="182" spans="1:44" s="86" customFormat="1" ht="15" customHeight="1" x14ac:dyDescent="0.25">
      <c r="A182" s="7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60"/>
      <c r="AI182" s="38"/>
      <c r="AJ182" s="38"/>
      <c r="AK182" s="25"/>
      <c r="AL182" s="25"/>
      <c r="AM182" s="25"/>
      <c r="AN182" s="25"/>
      <c r="AO182" s="25"/>
      <c r="AP182" s="25"/>
      <c r="AQ182" s="25"/>
      <c r="AR182" s="4"/>
    </row>
    <row r="183" spans="1:44" s="86" customFormat="1" ht="15" customHeight="1" x14ac:dyDescent="0.25">
      <c r="A183" s="7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60"/>
      <c r="AI183" s="38"/>
      <c r="AJ183" s="38"/>
      <c r="AK183" s="25"/>
      <c r="AL183" s="25"/>
      <c r="AM183" s="25"/>
      <c r="AN183" s="25"/>
      <c r="AO183" s="25"/>
      <c r="AP183" s="25"/>
      <c r="AQ183" s="25"/>
      <c r="AR183" s="4"/>
    </row>
    <row r="184" spans="1:44" s="86" customFormat="1" ht="15" customHeight="1" x14ac:dyDescent="0.25">
      <c r="A184" s="7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60"/>
      <c r="AI184" s="38"/>
      <c r="AJ184" s="38"/>
      <c r="AK184" s="25"/>
      <c r="AL184" s="25"/>
      <c r="AM184" s="25"/>
      <c r="AN184" s="25"/>
      <c r="AO184" s="25"/>
      <c r="AP184" s="25"/>
      <c r="AQ184" s="25"/>
      <c r="AR184" s="4"/>
    </row>
    <row r="185" spans="1:44" s="86" customFormat="1" ht="15" customHeight="1" x14ac:dyDescent="0.25">
      <c r="A185" s="7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5"/>
      <c r="P185" s="25"/>
      <c r="Q185" s="25"/>
      <c r="R185" s="25"/>
      <c r="S185" s="25"/>
      <c r="T185" s="25"/>
      <c r="U185" s="38"/>
      <c r="V185" s="41"/>
      <c r="W185" s="38"/>
      <c r="X185" s="38"/>
      <c r="Y185" s="25"/>
      <c r="Z185" s="25"/>
      <c r="AA185" s="25"/>
      <c r="AB185" s="25"/>
      <c r="AC185" s="25"/>
      <c r="AD185" s="25"/>
      <c r="AE185" s="25"/>
      <c r="AF185" s="25"/>
      <c r="AG185" s="25"/>
      <c r="AH185" s="60"/>
      <c r="AI185" s="38"/>
      <c r="AJ185" s="38"/>
      <c r="AK185" s="25"/>
      <c r="AL185" s="25"/>
      <c r="AM185" s="25"/>
      <c r="AN185" s="25"/>
      <c r="AO185" s="25"/>
      <c r="AP185" s="25"/>
      <c r="AQ185" s="25"/>
      <c r="AR185" s="4"/>
    </row>
    <row r="186" spans="1:44" s="86" customFormat="1" ht="15" customHeight="1" x14ac:dyDescent="0.25">
      <c r="A186" s="7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5"/>
      <c r="P186" s="25"/>
      <c r="Q186" s="25"/>
      <c r="R186" s="25"/>
      <c r="S186" s="25"/>
      <c r="T186" s="25"/>
      <c r="U186" s="38"/>
      <c r="V186" s="41"/>
      <c r="W186" s="38"/>
      <c r="X186" s="38"/>
      <c r="Y186" s="25"/>
      <c r="Z186" s="25"/>
      <c r="AA186" s="25"/>
      <c r="AB186" s="25"/>
      <c r="AC186" s="25"/>
      <c r="AD186" s="25"/>
      <c r="AE186" s="25"/>
      <c r="AF186" s="25"/>
      <c r="AG186" s="25"/>
      <c r="AH186" s="60"/>
      <c r="AI186" s="38"/>
      <c r="AJ186" s="38"/>
      <c r="AK186" s="25"/>
      <c r="AL186" s="25"/>
      <c r="AM186" s="25"/>
      <c r="AN186" s="25"/>
      <c r="AO186" s="25"/>
      <c r="AP186" s="25"/>
      <c r="AQ186" s="25"/>
      <c r="AR186" s="4"/>
    </row>
    <row r="187" spans="1:44" s="86" customFormat="1" ht="15" customHeight="1" x14ac:dyDescent="0.25">
      <c r="A187" s="7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5"/>
      <c r="P187" s="25"/>
      <c r="Q187" s="25"/>
      <c r="R187" s="25"/>
      <c r="S187" s="25"/>
      <c r="T187" s="25"/>
      <c r="U187" s="38"/>
      <c r="V187" s="41"/>
      <c r="W187" s="38"/>
      <c r="X187" s="38"/>
      <c r="Y187" s="25"/>
      <c r="Z187" s="25"/>
      <c r="AA187" s="25"/>
      <c r="AB187" s="25"/>
      <c r="AC187" s="25"/>
      <c r="AD187" s="25"/>
      <c r="AE187" s="25"/>
      <c r="AF187" s="25"/>
      <c r="AG187" s="25"/>
      <c r="AH187" s="60"/>
      <c r="AI187" s="38"/>
      <c r="AJ187" s="38"/>
      <c r="AK187" s="25"/>
      <c r="AL187" s="25"/>
      <c r="AM187" s="25"/>
      <c r="AN187" s="25"/>
      <c r="AO187" s="25"/>
      <c r="AP187" s="25"/>
      <c r="AQ187" s="25"/>
      <c r="AR187" s="4"/>
    </row>
    <row r="188" spans="1:44" s="86" customFormat="1" ht="15" customHeight="1" x14ac:dyDescent="0.25">
      <c r="A188" s="7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5"/>
      <c r="P188" s="25"/>
      <c r="Q188" s="25"/>
      <c r="R188" s="25"/>
      <c r="S188" s="25"/>
      <c r="T188" s="25"/>
      <c r="U188" s="38"/>
      <c r="V188" s="41"/>
      <c r="W188" s="38"/>
      <c r="X188" s="38"/>
      <c r="Y188" s="25"/>
      <c r="Z188" s="25"/>
      <c r="AA188" s="25"/>
      <c r="AB188" s="25"/>
      <c r="AC188" s="25"/>
      <c r="AD188" s="25"/>
      <c r="AE188" s="25"/>
      <c r="AF188" s="25"/>
      <c r="AG188" s="25"/>
      <c r="AH188" s="60"/>
      <c r="AI188" s="38"/>
      <c r="AJ188" s="38"/>
      <c r="AK188" s="25"/>
      <c r="AL188" s="25"/>
      <c r="AM188" s="25"/>
      <c r="AN188" s="25"/>
      <c r="AO188" s="25"/>
      <c r="AP188" s="25"/>
      <c r="AQ188" s="25"/>
      <c r="AR188" s="4"/>
    </row>
    <row r="189" spans="1:44" s="86" customFormat="1" ht="15" customHeight="1" x14ac:dyDescent="0.25">
      <c r="A189" s="7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5"/>
      <c r="P189" s="25"/>
      <c r="Q189" s="25"/>
      <c r="R189" s="25"/>
      <c r="S189" s="25"/>
      <c r="T189" s="25"/>
      <c r="U189" s="38"/>
      <c r="V189" s="41"/>
      <c r="W189" s="38"/>
      <c r="X189" s="38"/>
      <c r="Y189" s="25"/>
      <c r="Z189" s="25"/>
      <c r="AA189" s="25"/>
      <c r="AB189" s="25"/>
      <c r="AC189" s="25"/>
      <c r="AD189" s="25"/>
      <c r="AE189" s="25"/>
      <c r="AF189" s="25"/>
      <c r="AG189" s="25"/>
      <c r="AH189" s="60"/>
      <c r="AI189" s="38"/>
      <c r="AJ189" s="38"/>
      <c r="AK189" s="25"/>
      <c r="AL189" s="25"/>
      <c r="AM189" s="25"/>
      <c r="AN189" s="25"/>
      <c r="AO189" s="25"/>
      <c r="AP189" s="25"/>
      <c r="AQ189" s="25"/>
      <c r="AR189" s="4"/>
    </row>
    <row r="190" spans="1:44" s="86" customFormat="1" ht="15" customHeight="1" x14ac:dyDescent="0.25">
      <c r="A190" s="7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5"/>
      <c r="P190" s="25"/>
      <c r="Q190" s="25"/>
      <c r="R190" s="25"/>
      <c r="S190" s="25"/>
      <c r="T190" s="25"/>
      <c r="U190" s="38"/>
      <c r="V190" s="41"/>
      <c r="W190" s="38"/>
      <c r="X190" s="38"/>
      <c r="Y190" s="25"/>
      <c r="Z190" s="25"/>
      <c r="AA190" s="25"/>
      <c r="AB190" s="25"/>
      <c r="AC190" s="25"/>
      <c r="AD190" s="25"/>
      <c r="AE190" s="25"/>
      <c r="AF190" s="25"/>
      <c r="AG190" s="25"/>
      <c r="AH190" s="60"/>
      <c r="AI190" s="38"/>
      <c r="AJ190" s="38"/>
      <c r="AK190" s="25"/>
      <c r="AL190" s="25"/>
      <c r="AM190" s="25"/>
      <c r="AN190" s="25"/>
      <c r="AO190" s="25"/>
      <c r="AP190" s="25"/>
      <c r="AQ190" s="25"/>
      <c r="AR190" s="4"/>
    </row>
    <row r="191" spans="1:44" s="86" customFormat="1" ht="15" customHeight="1" x14ac:dyDescent="0.25">
      <c r="A191" s="7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5"/>
      <c r="P191" s="25"/>
      <c r="Q191" s="25"/>
      <c r="R191" s="25"/>
      <c r="S191" s="25"/>
      <c r="T191" s="25"/>
      <c r="U191" s="38"/>
      <c r="V191" s="41"/>
      <c r="W191" s="38"/>
      <c r="X191" s="38"/>
      <c r="Y191" s="25"/>
      <c r="Z191" s="25"/>
      <c r="AA191" s="25"/>
      <c r="AB191" s="25"/>
      <c r="AC191" s="25"/>
      <c r="AD191" s="25"/>
      <c r="AE191" s="25"/>
      <c r="AF191" s="25"/>
      <c r="AG191" s="25"/>
      <c r="AH191" s="60"/>
      <c r="AI191" s="38"/>
      <c r="AJ191" s="38"/>
      <c r="AK191" s="25"/>
      <c r="AL191" s="25"/>
      <c r="AM191" s="25"/>
      <c r="AN191" s="25"/>
      <c r="AO191" s="25"/>
      <c r="AP191" s="25"/>
      <c r="AQ191" s="25"/>
      <c r="AR191" s="4"/>
    </row>
    <row r="192" spans="1:44" s="86" customFormat="1" ht="15" customHeight="1" x14ac:dyDescent="0.25">
      <c r="A192" s="7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5"/>
      <c r="P192" s="25"/>
      <c r="Q192" s="25"/>
      <c r="R192" s="25"/>
      <c r="S192" s="25"/>
      <c r="T192" s="25"/>
      <c r="U192" s="38"/>
      <c r="V192" s="41"/>
      <c r="W192" s="38"/>
      <c r="X192" s="38"/>
      <c r="Y192" s="25"/>
      <c r="Z192" s="25"/>
      <c r="AA192" s="25"/>
      <c r="AB192" s="25"/>
      <c r="AC192" s="25"/>
      <c r="AD192" s="25"/>
      <c r="AE192" s="25"/>
      <c r="AF192" s="25"/>
      <c r="AG192" s="25"/>
      <c r="AH192" s="60"/>
      <c r="AI192" s="38"/>
      <c r="AJ192" s="38"/>
      <c r="AK192" s="25"/>
      <c r="AL192" s="25"/>
      <c r="AM192" s="25"/>
      <c r="AN192" s="25"/>
      <c r="AO192" s="25"/>
      <c r="AP192" s="25"/>
      <c r="AQ192" s="25"/>
      <c r="AR192" s="4"/>
    </row>
    <row r="193" spans="2:39" ht="1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25"/>
      <c r="AH193" s="60"/>
      <c r="AI193" s="38"/>
      <c r="AJ193" s="38"/>
    </row>
    <row r="194" spans="2:39" ht="15" customHeight="1" x14ac:dyDescent="0.25">
      <c r="AA194" s="4"/>
      <c r="AB194" s="4"/>
      <c r="AC194" s="4"/>
      <c r="AD194" s="4"/>
      <c r="AE194" s="4"/>
      <c r="AF194" s="4"/>
    </row>
    <row r="195" spans="2:39" ht="15" customHeight="1" x14ac:dyDescent="0.25">
      <c r="AA195" s="4"/>
      <c r="AB195" s="4"/>
      <c r="AC195" s="4"/>
      <c r="AD195" s="4"/>
      <c r="AE195" s="4"/>
      <c r="AF195" s="4"/>
    </row>
    <row r="196" spans="2:39" ht="15" customHeight="1" x14ac:dyDescent="0.25">
      <c r="AA196" s="4"/>
      <c r="AB196" s="4"/>
      <c r="AC196" s="4"/>
      <c r="AD196" s="4"/>
      <c r="AE196" s="4"/>
      <c r="AF196" s="4"/>
    </row>
    <row r="197" spans="2:39" ht="15" customHeight="1" x14ac:dyDescent="0.25">
      <c r="AA197" s="4"/>
      <c r="AB197" s="4"/>
      <c r="AC197" s="4"/>
      <c r="AD197" s="4"/>
      <c r="AE197" s="4"/>
      <c r="AF197" s="4"/>
    </row>
    <row r="198" spans="2:39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39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5"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2:43" ht="15" customHeight="1" x14ac:dyDescent="0.25"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2:43" ht="15" customHeight="1" x14ac:dyDescent="0.25"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</sheetData>
  <sortState ref="M54:N55">
    <sortCondition descending="1" ref="M5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85</v>
      </c>
      <c r="C1" s="7"/>
      <c r="D1" s="8"/>
      <c r="E1" s="9" t="s">
        <v>86</v>
      </c>
      <c r="F1" s="177"/>
      <c r="G1" s="67"/>
      <c r="H1" s="6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77"/>
      <c r="AB1" s="177"/>
      <c r="AC1" s="67"/>
      <c r="AD1" s="6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8" t="s">
        <v>168</v>
      </c>
      <c r="C2" s="64"/>
      <c r="D2" s="129"/>
      <c r="E2" s="15" t="s">
        <v>12</v>
      </c>
      <c r="F2" s="16"/>
      <c r="G2" s="16"/>
      <c r="H2" s="16"/>
      <c r="I2" s="22"/>
      <c r="J2" s="17"/>
      <c r="K2" s="130"/>
      <c r="L2" s="24" t="s">
        <v>169</v>
      </c>
      <c r="M2" s="16"/>
      <c r="N2" s="16"/>
      <c r="O2" s="23"/>
      <c r="P2" s="21"/>
      <c r="Q2" s="24" t="s">
        <v>170</v>
      </c>
      <c r="R2" s="16"/>
      <c r="S2" s="16"/>
      <c r="T2" s="16"/>
      <c r="U2" s="22"/>
      <c r="V2" s="23"/>
      <c r="W2" s="21"/>
      <c r="X2" s="178" t="s">
        <v>171</v>
      </c>
      <c r="Y2" s="179"/>
      <c r="Z2" s="180"/>
      <c r="AA2" s="15" t="s">
        <v>12</v>
      </c>
      <c r="AB2" s="16"/>
      <c r="AC2" s="16"/>
      <c r="AD2" s="16"/>
      <c r="AE2" s="22"/>
      <c r="AF2" s="17"/>
      <c r="AG2" s="130"/>
      <c r="AH2" s="24" t="s">
        <v>172</v>
      </c>
      <c r="AI2" s="16"/>
      <c r="AJ2" s="16"/>
      <c r="AK2" s="23"/>
      <c r="AL2" s="21"/>
      <c r="AM2" s="24" t="s">
        <v>170</v>
      </c>
      <c r="AN2" s="16"/>
      <c r="AO2" s="16"/>
      <c r="AP2" s="16"/>
      <c r="AQ2" s="22"/>
      <c r="AR2" s="23"/>
      <c r="AS2" s="15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51"/>
      <c r="L3" s="20" t="s">
        <v>5</v>
      </c>
      <c r="M3" s="20" t="s">
        <v>6</v>
      </c>
      <c r="N3" s="20" t="s">
        <v>58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5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51"/>
      <c r="AH3" s="20" t="s">
        <v>5</v>
      </c>
      <c r="AI3" s="20" t="s">
        <v>6</v>
      </c>
      <c r="AJ3" s="20" t="s">
        <v>58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5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28"/>
      <c r="D4" s="30"/>
      <c r="E4" s="26"/>
      <c r="F4" s="26"/>
      <c r="G4" s="26"/>
      <c r="H4" s="27"/>
      <c r="I4" s="26"/>
      <c r="J4" s="35"/>
      <c r="K4" s="32"/>
      <c r="L4" s="81"/>
      <c r="M4" s="20"/>
      <c r="N4" s="20"/>
      <c r="O4" s="20"/>
      <c r="P4" s="25"/>
      <c r="Q4" s="26"/>
      <c r="R4" s="26"/>
      <c r="S4" s="27"/>
      <c r="T4" s="26"/>
      <c r="U4" s="26"/>
      <c r="V4" s="181"/>
      <c r="W4" s="32"/>
      <c r="X4" s="26">
        <v>1973</v>
      </c>
      <c r="Y4" s="28" t="s">
        <v>35</v>
      </c>
      <c r="Z4" s="30" t="s">
        <v>76</v>
      </c>
      <c r="AA4" s="26"/>
      <c r="AB4" s="26"/>
      <c r="AC4" s="26"/>
      <c r="AD4" s="27"/>
      <c r="AE4" s="26"/>
      <c r="AF4" s="35"/>
      <c r="AG4" s="32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82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28"/>
      <c r="D5" s="30"/>
      <c r="E5" s="26"/>
      <c r="F5" s="26"/>
      <c r="G5" s="26"/>
      <c r="H5" s="27"/>
      <c r="I5" s="26"/>
      <c r="J5" s="35"/>
      <c r="K5" s="32"/>
      <c r="L5" s="81"/>
      <c r="M5" s="20"/>
      <c r="N5" s="20"/>
      <c r="O5" s="20"/>
      <c r="P5" s="25"/>
      <c r="Q5" s="26"/>
      <c r="R5" s="26"/>
      <c r="S5" s="27"/>
      <c r="T5" s="26"/>
      <c r="U5" s="26"/>
      <c r="V5" s="181"/>
      <c r="W5" s="32"/>
      <c r="X5" s="26"/>
      <c r="Y5" s="28"/>
      <c r="Z5" s="30"/>
      <c r="AA5" s="26"/>
      <c r="AB5" s="26"/>
      <c r="AC5" s="26"/>
      <c r="AD5" s="27"/>
      <c r="AE5" s="26"/>
      <c r="AF5" s="35"/>
      <c r="AG5" s="32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82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1982</v>
      </c>
      <c r="C6" s="26" t="s">
        <v>35</v>
      </c>
      <c r="D6" s="30" t="s">
        <v>78</v>
      </c>
      <c r="E6" s="26">
        <v>10</v>
      </c>
      <c r="F6" s="26">
        <v>1</v>
      </c>
      <c r="G6" s="26">
        <v>8</v>
      </c>
      <c r="H6" s="26">
        <v>5</v>
      </c>
      <c r="I6" s="26"/>
      <c r="J6" s="35"/>
      <c r="K6" s="25"/>
      <c r="L6" s="20" t="s">
        <v>33</v>
      </c>
      <c r="M6" s="20"/>
      <c r="N6" s="26" t="s">
        <v>34</v>
      </c>
      <c r="O6" s="20"/>
      <c r="P6" s="25"/>
      <c r="Q6" s="26">
        <v>10</v>
      </c>
      <c r="R6" s="26">
        <v>1</v>
      </c>
      <c r="S6" s="26">
        <v>16</v>
      </c>
      <c r="T6" s="26">
        <v>15</v>
      </c>
      <c r="U6" s="26"/>
      <c r="V6" s="181"/>
      <c r="W6" s="32"/>
      <c r="X6" s="26"/>
      <c r="Y6" s="28"/>
      <c r="Z6" s="30"/>
      <c r="AA6" s="26"/>
      <c r="AB6" s="26"/>
      <c r="AC6" s="26"/>
      <c r="AD6" s="27"/>
      <c r="AE6" s="26"/>
      <c r="AF6" s="35"/>
      <c r="AG6" s="32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82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26"/>
      <c r="D7" s="30"/>
      <c r="E7" s="26"/>
      <c r="F7" s="26"/>
      <c r="G7" s="26"/>
      <c r="H7" s="26"/>
      <c r="I7" s="26"/>
      <c r="J7" s="35"/>
      <c r="K7" s="25"/>
      <c r="L7" s="20"/>
      <c r="M7" s="20"/>
      <c r="N7" s="20"/>
      <c r="O7" s="20"/>
      <c r="P7" s="25"/>
      <c r="Q7" s="26"/>
      <c r="R7" s="26"/>
      <c r="S7" s="26"/>
      <c r="T7" s="26"/>
      <c r="U7" s="26"/>
      <c r="V7" s="181"/>
      <c r="W7" s="32"/>
      <c r="X7" s="26"/>
      <c r="Y7" s="28"/>
      <c r="Z7" s="30"/>
      <c r="AA7" s="26"/>
      <c r="AB7" s="26"/>
      <c r="AC7" s="26"/>
      <c r="AD7" s="27"/>
      <c r="AE7" s="26"/>
      <c r="AF7" s="35"/>
      <c r="AG7" s="32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82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>
        <v>1986</v>
      </c>
      <c r="C8" s="26" t="s">
        <v>33</v>
      </c>
      <c r="D8" s="30" t="s">
        <v>78</v>
      </c>
      <c r="E8" s="26">
        <v>22</v>
      </c>
      <c r="F8" s="26">
        <v>3</v>
      </c>
      <c r="G8" s="26">
        <v>38</v>
      </c>
      <c r="H8" s="26">
        <v>16</v>
      </c>
      <c r="I8" s="26"/>
      <c r="J8" s="35"/>
      <c r="K8" s="25"/>
      <c r="L8" s="26" t="s">
        <v>77</v>
      </c>
      <c r="M8" s="20"/>
      <c r="N8" s="26" t="s">
        <v>34</v>
      </c>
      <c r="O8" s="20"/>
      <c r="P8" s="25"/>
      <c r="Q8" s="26"/>
      <c r="R8" s="26"/>
      <c r="S8" s="26"/>
      <c r="T8" s="26"/>
      <c r="U8" s="26"/>
      <c r="V8" s="181"/>
      <c r="W8" s="32"/>
      <c r="X8" s="26"/>
      <c r="Y8" s="28"/>
      <c r="Z8" s="30"/>
      <c r="AA8" s="26"/>
      <c r="AB8" s="26"/>
      <c r="AC8" s="26"/>
      <c r="AD8" s="27"/>
      <c r="AE8" s="26"/>
      <c r="AF8" s="35"/>
      <c r="AG8" s="32"/>
      <c r="AH8" s="20"/>
      <c r="AI8" s="20"/>
      <c r="AJ8" s="20"/>
      <c r="AK8" s="20"/>
      <c r="AL8" s="25"/>
      <c r="AM8" s="26"/>
      <c r="AN8" s="26"/>
      <c r="AO8" s="26"/>
      <c r="AP8" s="26"/>
      <c r="AQ8" s="26"/>
      <c r="AR8" s="182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>
        <v>1987</v>
      </c>
      <c r="C9" s="26" t="s">
        <v>38</v>
      </c>
      <c r="D9" s="30" t="s">
        <v>78</v>
      </c>
      <c r="E9" s="26">
        <v>19</v>
      </c>
      <c r="F9" s="26">
        <v>1</v>
      </c>
      <c r="G9" s="26">
        <v>16</v>
      </c>
      <c r="H9" s="26">
        <v>8</v>
      </c>
      <c r="I9" s="26"/>
      <c r="J9" s="35"/>
      <c r="K9" s="25"/>
      <c r="L9" s="20"/>
      <c r="M9" s="20"/>
      <c r="N9" s="20"/>
      <c r="O9" s="20"/>
      <c r="P9" s="25"/>
      <c r="Q9" s="26"/>
      <c r="R9" s="26"/>
      <c r="S9" s="26"/>
      <c r="T9" s="26"/>
      <c r="U9" s="26"/>
      <c r="V9" s="181"/>
      <c r="W9" s="32"/>
      <c r="X9" s="26"/>
      <c r="Y9" s="28"/>
      <c r="Z9" s="30"/>
      <c r="AA9" s="26"/>
      <c r="AB9" s="26"/>
      <c r="AC9" s="26"/>
      <c r="AD9" s="27"/>
      <c r="AE9" s="26"/>
      <c r="AF9" s="35"/>
      <c r="AG9" s="32"/>
      <c r="AH9" s="20"/>
      <c r="AI9" s="20"/>
      <c r="AJ9" s="20"/>
      <c r="AK9" s="20"/>
      <c r="AL9" s="25"/>
      <c r="AM9" s="26"/>
      <c r="AN9" s="26"/>
      <c r="AO9" s="26"/>
      <c r="AP9" s="26"/>
      <c r="AQ9" s="26"/>
      <c r="AR9" s="182"/>
      <c r="AS9" s="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0" t="s">
        <v>173</v>
      </c>
      <c r="C10" s="74"/>
      <c r="D10" s="73"/>
      <c r="E10" s="72">
        <f>SUM(E4:E9)</f>
        <v>51</v>
      </c>
      <c r="F10" s="72">
        <f>SUM(F4:F9)</f>
        <v>5</v>
      </c>
      <c r="G10" s="72">
        <f>SUM(G4:G9)</f>
        <v>62</v>
      </c>
      <c r="H10" s="72">
        <f>SUM(H4:H9)</f>
        <v>29</v>
      </c>
      <c r="I10" s="72">
        <f>SUM(I4:I9)</f>
        <v>0</v>
      </c>
      <c r="J10" s="183">
        <v>0</v>
      </c>
      <c r="K10" s="130">
        <f>SUM(K4:K9)</f>
        <v>0</v>
      </c>
      <c r="L10" s="24"/>
      <c r="M10" s="22"/>
      <c r="N10" s="169"/>
      <c r="O10" s="170"/>
      <c r="P10" s="25"/>
      <c r="Q10" s="72">
        <f>SUM(Q4:Q9)</f>
        <v>10</v>
      </c>
      <c r="R10" s="72">
        <f>SUM(R4:R9)</f>
        <v>1</v>
      </c>
      <c r="S10" s="72">
        <f>SUM(S4:S9)</f>
        <v>16</v>
      </c>
      <c r="T10" s="72">
        <f>SUM(T4:T9)</f>
        <v>15</v>
      </c>
      <c r="U10" s="72">
        <f>SUM(U4:U9)</f>
        <v>0</v>
      </c>
      <c r="V10" s="36">
        <v>0</v>
      </c>
      <c r="W10" s="130">
        <f>SUM(W4:W9)</f>
        <v>0</v>
      </c>
      <c r="X10" s="18" t="s">
        <v>173</v>
      </c>
      <c r="Y10" s="19"/>
      <c r="Z10" s="17"/>
      <c r="AA10" s="72">
        <f>SUM(AA4:AA9)</f>
        <v>0</v>
      </c>
      <c r="AB10" s="72">
        <f>SUM(AB4:AB9)</f>
        <v>0</v>
      </c>
      <c r="AC10" s="72">
        <f>SUM(AC4:AC9)</f>
        <v>0</v>
      </c>
      <c r="AD10" s="72">
        <f>SUM(AD4:AD9)</f>
        <v>0</v>
      </c>
      <c r="AE10" s="72">
        <f>SUM(AE4:AE9)</f>
        <v>0</v>
      </c>
      <c r="AF10" s="183">
        <v>0</v>
      </c>
      <c r="AG10" s="130">
        <f>SUM(AG4:AG9)</f>
        <v>0</v>
      </c>
      <c r="AH10" s="24"/>
      <c r="AI10" s="22"/>
      <c r="AJ10" s="169"/>
      <c r="AK10" s="170"/>
      <c r="AL10" s="25"/>
      <c r="AM10" s="72">
        <f>SUM(AM4:AM9)</f>
        <v>0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0</v>
      </c>
      <c r="AR10" s="183">
        <v>0</v>
      </c>
      <c r="AS10" s="151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2"/>
      <c r="L11" s="25"/>
      <c r="M11" s="25"/>
      <c r="N11" s="25"/>
      <c r="O11" s="25"/>
      <c r="P11" s="38"/>
      <c r="Q11" s="38"/>
      <c r="R11" s="41"/>
      <c r="S11" s="38"/>
      <c r="T11" s="38"/>
      <c r="U11" s="25"/>
      <c r="V11" s="25"/>
      <c r="W11" s="32"/>
      <c r="X11" s="38"/>
      <c r="Y11" s="38"/>
      <c r="Z11" s="38"/>
      <c r="AA11" s="38"/>
      <c r="AB11" s="38"/>
      <c r="AC11" s="38"/>
      <c r="AD11" s="38"/>
      <c r="AE11" s="38"/>
      <c r="AF11" s="39"/>
      <c r="AG11" s="32"/>
      <c r="AH11" s="25"/>
      <c r="AI11" s="25"/>
      <c r="AJ11" s="25"/>
      <c r="AK11" s="25"/>
      <c r="AL11" s="38"/>
      <c r="AM11" s="38"/>
      <c r="AN11" s="41"/>
      <c r="AO11" s="38"/>
      <c r="AP11" s="38"/>
      <c r="AQ11" s="25"/>
      <c r="AR11" s="25"/>
      <c r="AS11" s="3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84" t="s">
        <v>174</v>
      </c>
      <c r="C12" s="185"/>
      <c r="D12" s="186"/>
      <c r="E12" s="17" t="s">
        <v>3</v>
      </c>
      <c r="F12" s="20" t="s">
        <v>8</v>
      </c>
      <c r="G12" s="17" t="s">
        <v>5</v>
      </c>
      <c r="H12" s="20" t="s">
        <v>6</v>
      </c>
      <c r="I12" s="20" t="s">
        <v>16</v>
      </c>
      <c r="J12" s="20" t="s">
        <v>21</v>
      </c>
      <c r="K12" s="25"/>
      <c r="L12" s="20" t="s">
        <v>25</v>
      </c>
      <c r="M12" s="20" t="s">
        <v>26</v>
      </c>
      <c r="N12" s="20" t="s">
        <v>175</v>
      </c>
      <c r="O12" s="20" t="s">
        <v>176</v>
      </c>
      <c r="Q12" s="41"/>
      <c r="R12" s="41" t="s">
        <v>40</v>
      </c>
      <c r="S12" s="41"/>
      <c r="T12" s="38" t="s">
        <v>80</v>
      </c>
      <c r="U12" s="25"/>
      <c r="V12" s="32"/>
      <c r="W12" s="32"/>
      <c r="X12" s="187"/>
      <c r="Y12" s="187"/>
      <c r="Z12" s="187"/>
      <c r="AA12" s="187"/>
      <c r="AB12" s="187"/>
      <c r="AC12" s="41"/>
      <c r="AD12" s="41"/>
      <c r="AE12" s="41"/>
      <c r="AF12" s="38"/>
      <c r="AG12" s="38"/>
      <c r="AH12" s="38"/>
      <c r="AI12" s="38"/>
      <c r="AJ12" s="38"/>
      <c r="AK12" s="38"/>
      <c r="AM12" s="32"/>
      <c r="AN12" s="187"/>
      <c r="AO12" s="187"/>
      <c r="AP12" s="187"/>
      <c r="AQ12" s="187"/>
      <c r="AR12" s="187"/>
      <c r="AS12" s="187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177</v>
      </c>
      <c r="C13" s="14"/>
      <c r="D13" s="45"/>
      <c r="E13" s="188">
        <v>256</v>
      </c>
      <c r="F13" s="188">
        <v>18</v>
      </c>
      <c r="G13" s="188">
        <v>295</v>
      </c>
      <c r="H13" s="188">
        <v>160</v>
      </c>
      <c r="I13" s="188">
        <v>904</v>
      </c>
      <c r="J13" s="189">
        <v>0.54500000000000004</v>
      </c>
      <c r="K13" s="38">
        <f>PRODUCT(I13/J13)</f>
        <v>1658.715596330275</v>
      </c>
      <c r="L13" s="190">
        <f>PRODUCT((F13+G13)/E13)</f>
        <v>1.22265625</v>
      </c>
      <c r="M13" s="190">
        <f>PRODUCT(H13/E13)</f>
        <v>0.625</v>
      </c>
      <c r="N13" s="190">
        <f>PRODUCT((F13+G13+H13)/E13)</f>
        <v>1.84765625</v>
      </c>
      <c r="O13" s="190">
        <f>PRODUCT(I13/E13)</f>
        <v>3.53125</v>
      </c>
      <c r="Q13" s="41"/>
      <c r="R13" s="41"/>
      <c r="S13" s="41"/>
      <c r="T13" s="82" t="s">
        <v>81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91" t="s">
        <v>168</v>
      </c>
      <c r="C14" s="192"/>
      <c r="D14" s="193"/>
      <c r="E14" s="188">
        <f>PRODUCT(E10+Q10)</f>
        <v>61</v>
      </c>
      <c r="F14" s="188">
        <f>PRODUCT(F10+R10)</f>
        <v>6</v>
      </c>
      <c r="G14" s="188">
        <f>PRODUCT(G10+S10)</f>
        <v>78</v>
      </c>
      <c r="H14" s="188">
        <f>PRODUCT(H10+T10)</f>
        <v>44</v>
      </c>
      <c r="I14" s="188">
        <f>PRODUCT(I10+U10)</f>
        <v>0</v>
      </c>
      <c r="J14" s="189">
        <v>0</v>
      </c>
      <c r="K14" s="38">
        <f>PRODUCT(K10+W10)</f>
        <v>0</v>
      </c>
      <c r="L14" s="190">
        <f>PRODUCT((F14+G14)/E14)</f>
        <v>1.3770491803278688</v>
      </c>
      <c r="M14" s="190">
        <f>PRODUCT(H14/E14)</f>
        <v>0.72131147540983609</v>
      </c>
      <c r="N14" s="190">
        <f>PRODUCT((F14+G14+H14)/E14)</f>
        <v>2.098360655737705</v>
      </c>
      <c r="O14" s="190">
        <f>PRODUCT(I14/E14)</f>
        <v>0</v>
      </c>
      <c r="Q14" s="41"/>
      <c r="R14" s="41"/>
      <c r="S14" s="41"/>
      <c r="T14" s="38" t="s">
        <v>101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23" t="s">
        <v>171</v>
      </c>
      <c r="C15" s="194"/>
      <c r="D15" s="195"/>
      <c r="E15" s="188">
        <f>PRODUCT(AA10+AM10)</f>
        <v>0</v>
      </c>
      <c r="F15" s="188">
        <f>PRODUCT(AB10+AN10)</f>
        <v>0</v>
      </c>
      <c r="G15" s="188">
        <f>PRODUCT(AC10+AO10)</f>
        <v>0</v>
      </c>
      <c r="H15" s="188">
        <f>PRODUCT(AD10+AP10)</f>
        <v>0</v>
      </c>
      <c r="I15" s="188">
        <f>PRODUCT(AE10+AQ10)</f>
        <v>0</v>
      </c>
      <c r="J15" s="189">
        <v>0</v>
      </c>
      <c r="K15" s="25">
        <f>PRODUCT(AG10+AS10)</f>
        <v>0</v>
      </c>
      <c r="L15" s="190">
        <v>0</v>
      </c>
      <c r="M15" s="190">
        <v>0</v>
      </c>
      <c r="N15" s="190">
        <v>0</v>
      </c>
      <c r="O15" s="190">
        <v>0</v>
      </c>
      <c r="Q15" s="41"/>
      <c r="R15" s="41"/>
      <c r="S15" s="38"/>
      <c r="T15" s="38"/>
      <c r="U15" s="25"/>
      <c r="V15" s="25"/>
      <c r="W15" s="38"/>
      <c r="X15" s="38"/>
      <c r="Y15" s="38"/>
      <c r="Z15" s="38"/>
      <c r="AA15" s="38"/>
      <c r="AB15" s="38"/>
      <c r="AC15" s="41"/>
      <c r="AD15" s="41"/>
      <c r="AE15" s="41"/>
      <c r="AF15" s="41"/>
      <c r="AG15" s="41"/>
      <c r="AH15" s="41"/>
      <c r="AI15" s="41"/>
      <c r="AJ15" s="41"/>
      <c r="AK15" s="38"/>
      <c r="AL15" s="25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96" t="s">
        <v>173</v>
      </c>
      <c r="C16" s="84"/>
      <c r="D16" s="197"/>
      <c r="E16" s="188">
        <f>SUM(E13:E15)</f>
        <v>317</v>
      </c>
      <c r="F16" s="188">
        <f t="shared" ref="F16:I16" si="0">SUM(F13:F15)</f>
        <v>24</v>
      </c>
      <c r="G16" s="188">
        <f t="shared" si="0"/>
        <v>373</v>
      </c>
      <c r="H16" s="188">
        <f t="shared" si="0"/>
        <v>204</v>
      </c>
      <c r="I16" s="188">
        <f t="shared" si="0"/>
        <v>904</v>
      </c>
      <c r="J16" s="189">
        <v>0</v>
      </c>
      <c r="K16" s="38">
        <f>SUM(K13:K15)</f>
        <v>1658.715596330275</v>
      </c>
      <c r="L16" s="190">
        <f>PRODUCT((F16+G16)/E16)</f>
        <v>1.2523659305993691</v>
      </c>
      <c r="M16" s="190">
        <f>PRODUCT(H16/E16)</f>
        <v>0.64353312302839116</v>
      </c>
      <c r="N16" s="190">
        <f>PRODUCT((F16+G16+H16)/E16)</f>
        <v>1.8958990536277602</v>
      </c>
      <c r="O16" s="190">
        <v>3.53</v>
      </c>
      <c r="Q16" s="25"/>
      <c r="R16" s="25"/>
      <c r="S16" s="2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5"/>
      <c r="F17" s="25"/>
      <c r="G17" s="25"/>
      <c r="H17" s="25"/>
      <c r="I17" s="25"/>
      <c r="J17" s="38"/>
      <c r="K17" s="38"/>
      <c r="L17" s="25"/>
      <c r="M17" s="25"/>
      <c r="N17" s="25"/>
      <c r="O17" s="2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1"/>
      <c r="AJ172" s="41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1"/>
      <c r="AJ173" s="41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1"/>
      <c r="AJ174" s="41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1"/>
      <c r="AJ175" s="41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1"/>
      <c r="AJ176" s="41"/>
      <c r="AK176" s="38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1"/>
      <c r="AJ178" s="41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1"/>
      <c r="AJ179" s="41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41"/>
      <c r="AJ180" s="41"/>
      <c r="AK180" s="38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41"/>
      <c r="AJ181" s="41"/>
      <c r="AK181" s="25"/>
      <c r="AL181" s="25"/>
    </row>
    <row r="182" spans="12:38" x14ac:dyDescent="0.25">
      <c r="R182" s="32"/>
      <c r="S182" s="3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41"/>
      <c r="AJ182" s="41"/>
    </row>
    <row r="183" spans="12:38" x14ac:dyDescent="0.25"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41"/>
      <c r="AJ183" s="41"/>
    </row>
    <row r="184" spans="12:38" x14ac:dyDescent="0.25"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41"/>
      <c r="AJ184" s="41"/>
    </row>
    <row r="185" spans="12:38" x14ac:dyDescent="0.25">
      <c r="L185"/>
      <c r="M185"/>
      <c r="N185"/>
      <c r="O185"/>
      <c r="P185"/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31.28515625" style="63" customWidth="1"/>
    <col min="3" max="3" width="24.140625" style="62" customWidth="1"/>
    <col min="4" max="4" width="10.5703125" style="87" customWidth="1"/>
    <col min="5" max="5" width="8.85546875" style="87" customWidth="1"/>
    <col min="6" max="6" width="0.7109375" style="32" customWidth="1"/>
    <col min="7" max="16" width="5.28515625" style="62" customWidth="1"/>
    <col min="17" max="21" width="6.7109375" style="164" customWidth="1"/>
    <col min="22" max="22" width="11.140625" style="62" customWidth="1"/>
    <col min="23" max="23" width="22.140625" style="87" customWidth="1"/>
    <col min="24" max="24" width="9.7109375" style="62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61"/>
      <c r="B1" s="116" t="s">
        <v>68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55"/>
      <c r="R1" s="155"/>
      <c r="S1" s="155"/>
      <c r="T1" s="155"/>
      <c r="U1" s="155"/>
      <c r="V1" s="64"/>
      <c r="W1" s="65"/>
      <c r="X1" s="66"/>
      <c r="Y1" s="1"/>
      <c r="Z1" s="1"/>
      <c r="AA1" s="1"/>
      <c r="AB1" s="1"/>
      <c r="AC1" s="1"/>
      <c r="AD1" s="1"/>
    </row>
    <row r="2" spans="1:32" ht="15.75" x14ac:dyDescent="0.25">
      <c r="A2" s="61"/>
      <c r="B2" s="145" t="s">
        <v>85</v>
      </c>
      <c r="C2" s="9" t="s">
        <v>86</v>
      </c>
      <c r="D2" s="67"/>
      <c r="E2" s="13"/>
      <c r="F2" s="68"/>
      <c r="G2" s="67"/>
      <c r="H2" s="13"/>
      <c r="I2" s="13"/>
      <c r="J2" s="13"/>
      <c r="K2" s="13"/>
      <c r="L2" s="13"/>
      <c r="M2" s="13"/>
      <c r="N2" s="13"/>
      <c r="O2" s="13"/>
      <c r="P2" s="13"/>
      <c r="Q2" s="156"/>
      <c r="R2" s="156"/>
      <c r="S2" s="156"/>
      <c r="T2" s="156"/>
      <c r="U2" s="156"/>
      <c r="V2" s="13"/>
      <c r="W2" s="67"/>
      <c r="X2" s="27"/>
      <c r="Y2" s="1"/>
      <c r="Z2" s="1"/>
      <c r="AA2" s="1"/>
      <c r="AB2" s="1"/>
      <c r="AC2" s="1"/>
      <c r="AD2" s="1"/>
    </row>
    <row r="3" spans="1:32" x14ac:dyDescent="0.25">
      <c r="A3" s="61"/>
      <c r="B3" s="69" t="s">
        <v>43</v>
      </c>
      <c r="C3" s="24" t="s">
        <v>44</v>
      </c>
      <c r="D3" s="70" t="s">
        <v>45</v>
      </c>
      <c r="E3" s="71" t="s">
        <v>1</v>
      </c>
      <c r="F3" s="25"/>
      <c r="G3" s="72" t="s">
        <v>46</v>
      </c>
      <c r="H3" s="73" t="s">
        <v>47</v>
      </c>
      <c r="I3" s="73" t="s">
        <v>30</v>
      </c>
      <c r="J3" s="19" t="s">
        <v>48</v>
      </c>
      <c r="K3" s="74" t="s">
        <v>49</v>
      </c>
      <c r="L3" s="74" t="s">
        <v>50</v>
      </c>
      <c r="M3" s="72" t="s">
        <v>51</v>
      </c>
      <c r="N3" s="72" t="s">
        <v>29</v>
      </c>
      <c r="O3" s="73" t="s">
        <v>52</v>
      </c>
      <c r="P3" s="72" t="s">
        <v>47</v>
      </c>
      <c r="Q3" s="157" t="s">
        <v>16</v>
      </c>
      <c r="R3" s="157">
        <v>1</v>
      </c>
      <c r="S3" s="157">
        <v>2</v>
      </c>
      <c r="T3" s="157">
        <v>3</v>
      </c>
      <c r="U3" s="157" t="s">
        <v>53</v>
      </c>
      <c r="V3" s="19" t="s">
        <v>21</v>
      </c>
      <c r="W3" s="18" t="s">
        <v>54</v>
      </c>
      <c r="X3" s="18" t="s">
        <v>55</v>
      </c>
      <c r="Y3" s="1"/>
      <c r="Z3" s="1"/>
      <c r="AA3" s="1"/>
      <c r="AB3" s="1"/>
      <c r="AC3" s="1"/>
      <c r="AD3" s="1"/>
    </row>
    <row r="4" spans="1:32" x14ac:dyDescent="0.25">
      <c r="A4" s="75"/>
      <c r="B4" s="117" t="s">
        <v>102</v>
      </c>
      <c r="C4" s="118" t="s">
        <v>103</v>
      </c>
      <c r="D4" s="131" t="s">
        <v>69</v>
      </c>
      <c r="E4" s="132" t="s">
        <v>76</v>
      </c>
      <c r="F4" s="25"/>
      <c r="G4" s="119"/>
      <c r="H4" s="119"/>
      <c r="I4" s="120">
        <v>1</v>
      </c>
      <c r="J4" s="121" t="s">
        <v>104</v>
      </c>
      <c r="K4" s="121">
        <v>4</v>
      </c>
      <c r="L4" s="121"/>
      <c r="M4" s="121">
        <v>1</v>
      </c>
      <c r="N4" s="119"/>
      <c r="O4" s="120">
        <v>1</v>
      </c>
      <c r="P4" s="119">
        <v>1</v>
      </c>
      <c r="Q4" s="154"/>
      <c r="R4" s="154"/>
      <c r="S4" s="154"/>
      <c r="T4" s="154"/>
      <c r="U4" s="154"/>
      <c r="V4" s="146"/>
      <c r="W4" s="118" t="s">
        <v>82</v>
      </c>
      <c r="X4" s="133" t="s">
        <v>105</v>
      </c>
      <c r="Y4" s="1"/>
      <c r="Z4" s="1"/>
      <c r="AA4" s="1"/>
      <c r="AB4" s="1"/>
      <c r="AC4" s="1"/>
      <c r="AD4" s="1"/>
    </row>
    <row r="5" spans="1:32" x14ac:dyDescent="0.25">
      <c r="A5" s="75"/>
      <c r="B5" s="117" t="s">
        <v>106</v>
      </c>
      <c r="C5" s="118" t="s">
        <v>107</v>
      </c>
      <c r="D5" s="131" t="s">
        <v>69</v>
      </c>
      <c r="E5" s="132" t="s">
        <v>88</v>
      </c>
      <c r="F5" s="25"/>
      <c r="G5" s="119"/>
      <c r="H5" s="119">
        <v>1</v>
      </c>
      <c r="I5" s="120"/>
      <c r="J5" s="121" t="s">
        <v>104</v>
      </c>
      <c r="K5" s="121">
        <v>5</v>
      </c>
      <c r="L5" s="119"/>
      <c r="M5" s="120">
        <v>1</v>
      </c>
      <c r="N5" s="119"/>
      <c r="O5" s="120"/>
      <c r="P5" s="119"/>
      <c r="Q5" s="154" t="s">
        <v>135</v>
      </c>
      <c r="R5" s="154" t="s">
        <v>136</v>
      </c>
      <c r="S5" s="154" t="s">
        <v>137</v>
      </c>
      <c r="T5" s="154" t="s">
        <v>138</v>
      </c>
      <c r="U5" s="154" t="s">
        <v>137</v>
      </c>
      <c r="V5" s="146">
        <v>0.57099999999999995</v>
      </c>
      <c r="W5" s="118" t="s">
        <v>64</v>
      </c>
      <c r="X5" s="149">
        <v>4650</v>
      </c>
      <c r="Y5" s="1"/>
      <c r="Z5" s="1"/>
      <c r="AA5" s="1"/>
      <c r="AB5" s="1"/>
      <c r="AC5" s="1"/>
      <c r="AD5" s="1"/>
    </row>
    <row r="6" spans="1:32" x14ac:dyDescent="0.25">
      <c r="A6" s="75"/>
      <c r="B6" s="117" t="s">
        <v>108</v>
      </c>
      <c r="C6" s="118" t="s">
        <v>109</v>
      </c>
      <c r="D6" s="131" t="s">
        <v>69</v>
      </c>
      <c r="E6" s="132" t="s">
        <v>78</v>
      </c>
      <c r="F6" s="25"/>
      <c r="G6" s="119"/>
      <c r="H6" s="119"/>
      <c r="I6" s="120">
        <v>1</v>
      </c>
      <c r="J6" s="121" t="s">
        <v>104</v>
      </c>
      <c r="K6" s="121">
        <v>4</v>
      </c>
      <c r="L6" s="119"/>
      <c r="M6" s="120">
        <v>1</v>
      </c>
      <c r="N6" s="119"/>
      <c r="O6" s="120"/>
      <c r="P6" s="119"/>
      <c r="Q6" s="154" t="s">
        <v>139</v>
      </c>
      <c r="R6" s="154" t="s">
        <v>140</v>
      </c>
      <c r="S6" s="154"/>
      <c r="T6" s="154" t="s">
        <v>136</v>
      </c>
      <c r="U6" s="154" t="s">
        <v>137</v>
      </c>
      <c r="V6" s="146">
        <v>0.6</v>
      </c>
      <c r="W6" s="118" t="s">
        <v>64</v>
      </c>
      <c r="X6" s="149">
        <v>5011</v>
      </c>
      <c r="Y6" s="1"/>
      <c r="Z6" s="1"/>
      <c r="AA6" s="1"/>
      <c r="AB6" s="1"/>
      <c r="AC6" s="1"/>
      <c r="AD6" s="1"/>
    </row>
    <row r="7" spans="1:32" x14ac:dyDescent="0.25">
      <c r="A7" s="75"/>
      <c r="B7" s="24" t="s">
        <v>7</v>
      </c>
      <c r="C7" s="19"/>
      <c r="D7" s="18"/>
      <c r="E7" s="78"/>
      <c r="F7" s="79"/>
      <c r="G7" s="20"/>
      <c r="H7" s="20">
        <f>SUM(H4:H6)</f>
        <v>1</v>
      </c>
      <c r="I7" s="20">
        <f>SUM(I4:I6)</f>
        <v>2</v>
      </c>
      <c r="J7" s="19"/>
      <c r="K7" s="19"/>
      <c r="L7" s="19"/>
      <c r="M7" s="20">
        <f t="shared" ref="M7:P7" si="0">SUM(M4:M6)</f>
        <v>3</v>
      </c>
      <c r="N7" s="20"/>
      <c r="O7" s="20">
        <f t="shared" si="0"/>
        <v>1</v>
      </c>
      <c r="P7" s="20">
        <f t="shared" si="0"/>
        <v>1</v>
      </c>
      <c r="Q7" s="81" t="s">
        <v>144</v>
      </c>
      <c r="R7" s="81" t="s">
        <v>143</v>
      </c>
      <c r="S7" s="81" t="s">
        <v>137</v>
      </c>
      <c r="T7" s="81" t="s">
        <v>142</v>
      </c>
      <c r="U7" s="81" t="s">
        <v>141</v>
      </c>
      <c r="V7" s="36">
        <v>0.58299999999999996</v>
      </c>
      <c r="W7" s="80"/>
      <c r="X7" s="81"/>
      <c r="Y7" s="1"/>
      <c r="Z7" s="1"/>
      <c r="AA7" s="1"/>
      <c r="AB7" s="1"/>
      <c r="AC7" s="1"/>
      <c r="AD7" s="1"/>
    </row>
    <row r="8" spans="1:32" x14ac:dyDescent="0.25">
      <c r="A8" s="75"/>
      <c r="B8" s="108" t="s">
        <v>57</v>
      </c>
      <c r="C8" s="113" t="s">
        <v>110</v>
      </c>
      <c r="D8" s="134"/>
      <c r="E8" s="111"/>
      <c r="F8" s="112"/>
      <c r="G8" s="113"/>
      <c r="H8" s="111"/>
      <c r="I8" s="114"/>
      <c r="J8" s="111"/>
      <c r="K8" s="111"/>
      <c r="L8" s="111"/>
      <c r="M8" s="111"/>
      <c r="N8" s="111"/>
      <c r="O8" s="111"/>
      <c r="P8" s="111"/>
      <c r="Q8" s="158"/>
      <c r="R8" s="159"/>
      <c r="S8" s="158"/>
      <c r="T8" s="158"/>
      <c r="U8" s="158"/>
      <c r="V8" s="111"/>
      <c r="W8" s="109"/>
      <c r="X8" s="115"/>
      <c r="Y8" s="1"/>
      <c r="Z8" s="1"/>
      <c r="AA8" s="1"/>
      <c r="AB8" s="1"/>
      <c r="AC8" s="1"/>
      <c r="AD8" s="1"/>
    </row>
    <row r="9" spans="1:32" x14ac:dyDescent="0.25">
      <c r="A9" s="75"/>
      <c r="B9" s="103"/>
      <c r="C9" s="104"/>
      <c r="D9" s="104"/>
      <c r="E9" s="84"/>
      <c r="F9" s="84"/>
      <c r="G9" s="105"/>
      <c r="H9" s="106"/>
      <c r="I9" s="83"/>
      <c r="J9" s="106"/>
      <c r="K9" s="83"/>
      <c r="L9" s="106"/>
      <c r="M9" s="83"/>
      <c r="N9" s="83"/>
      <c r="O9" s="83"/>
      <c r="P9" s="83"/>
      <c r="Q9" s="160"/>
      <c r="R9" s="160"/>
      <c r="S9" s="160"/>
      <c r="T9" s="160"/>
      <c r="U9" s="160"/>
      <c r="V9" s="83"/>
      <c r="W9" s="83"/>
      <c r="X9" s="107"/>
      <c r="Y9" s="1"/>
      <c r="Z9" s="1"/>
      <c r="AA9" s="1"/>
      <c r="AB9" s="1"/>
      <c r="AC9" s="1"/>
      <c r="AD9" s="1"/>
    </row>
    <row r="10" spans="1:32" x14ac:dyDescent="0.25">
      <c r="A10" s="61"/>
      <c r="B10" s="69" t="s">
        <v>111</v>
      </c>
      <c r="C10" s="24" t="s">
        <v>44</v>
      </c>
      <c r="D10" s="70" t="s">
        <v>45</v>
      </c>
      <c r="E10" s="71" t="s">
        <v>1</v>
      </c>
      <c r="F10" s="25"/>
      <c r="G10" s="72" t="s">
        <v>46</v>
      </c>
      <c r="H10" s="73" t="s">
        <v>47</v>
      </c>
      <c r="I10" s="73" t="s">
        <v>30</v>
      </c>
      <c r="J10" s="19" t="s">
        <v>48</v>
      </c>
      <c r="K10" s="74" t="s">
        <v>49</v>
      </c>
      <c r="L10" s="74" t="s">
        <v>50</v>
      </c>
      <c r="M10" s="72" t="s">
        <v>51</v>
      </c>
      <c r="N10" s="72" t="s">
        <v>29</v>
      </c>
      <c r="O10" s="73" t="s">
        <v>52</v>
      </c>
      <c r="P10" s="72" t="s">
        <v>47</v>
      </c>
      <c r="Q10" s="157" t="s">
        <v>16</v>
      </c>
      <c r="R10" s="157">
        <v>1</v>
      </c>
      <c r="S10" s="157">
        <v>2</v>
      </c>
      <c r="T10" s="157">
        <v>3</v>
      </c>
      <c r="U10" s="157" t="s">
        <v>53</v>
      </c>
      <c r="V10" s="19" t="s">
        <v>21</v>
      </c>
      <c r="W10" s="18" t="s">
        <v>54</v>
      </c>
      <c r="X10" s="18" t="s">
        <v>55</v>
      </c>
      <c r="Y10" s="1"/>
      <c r="Z10" s="1"/>
      <c r="AA10" s="1"/>
      <c r="AB10" s="1"/>
      <c r="AC10" s="1"/>
      <c r="AD10" s="1"/>
    </row>
    <row r="11" spans="1:32" x14ac:dyDescent="0.25">
      <c r="A11" s="61"/>
      <c r="B11" s="131" t="s">
        <v>112</v>
      </c>
      <c r="C11" s="147" t="s">
        <v>113</v>
      </c>
      <c r="D11" s="117" t="s">
        <v>69</v>
      </c>
      <c r="E11" s="150" t="s">
        <v>76</v>
      </c>
      <c r="F11" s="151"/>
      <c r="G11" s="119">
        <v>1</v>
      </c>
      <c r="H11" s="120"/>
      <c r="I11" s="119"/>
      <c r="J11" s="119" t="s">
        <v>114</v>
      </c>
      <c r="K11" s="119">
        <v>3</v>
      </c>
      <c r="L11" s="119"/>
      <c r="M11" s="119">
        <v>1</v>
      </c>
      <c r="N11" s="119"/>
      <c r="O11" s="119"/>
      <c r="P11" s="119">
        <v>1</v>
      </c>
      <c r="Q11" s="133"/>
      <c r="R11" s="133"/>
      <c r="S11" s="133"/>
      <c r="T11" s="133"/>
      <c r="U11" s="133"/>
      <c r="V11" s="148"/>
      <c r="W11" s="131" t="s">
        <v>83</v>
      </c>
      <c r="X11" s="119">
        <v>364</v>
      </c>
      <c r="Y11" s="1"/>
      <c r="Z11" s="1"/>
      <c r="AA11" s="1"/>
      <c r="AB11" s="1"/>
      <c r="AC11" s="1"/>
      <c r="AD11" s="1"/>
    </row>
    <row r="12" spans="1:32" x14ac:dyDescent="0.25">
      <c r="A12" s="75"/>
      <c r="B12" s="131" t="s">
        <v>115</v>
      </c>
      <c r="C12" s="147" t="s">
        <v>116</v>
      </c>
      <c r="D12" s="117" t="s">
        <v>69</v>
      </c>
      <c r="E12" s="150" t="s">
        <v>76</v>
      </c>
      <c r="F12" s="151"/>
      <c r="G12" s="119">
        <v>1</v>
      </c>
      <c r="H12" s="120"/>
      <c r="I12" s="119"/>
      <c r="J12" s="119" t="s">
        <v>104</v>
      </c>
      <c r="K12" s="119">
        <v>3</v>
      </c>
      <c r="L12" s="119"/>
      <c r="M12" s="119">
        <v>1</v>
      </c>
      <c r="N12" s="119"/>
      <c r="O12" s="119"/>
      <c r="P12" s="119">
        <v>1</v>
      </c>
      <c r="Q12" s="133"/>
      <c r="R12" s="133"/>
      <c r="S12" s="133"/>
      <c r="T12" s="133"/>
      <c r="U12" s="133"/>
      <c r="V12" s="148"/>
      <c r="W12" s="131" t="s">
        <v>117</v>
      </c>
      <c r="X12" s="119">
        <v>439</v>
      </c>
      <c r="Y12" s="1"/>
      <c r="Z12" s="1"/>
      <c r="AA12" s="1"/>
      <c r="AB12" s="1"/>
      <c r="AC12" s="1"/>
      <c r="AD12" s="1"/>
    </row>
    <row r="13" spans="1:32" x14ac:dyDescent="0.25">
      <c r="A13" s="75"/>
      <c r="B13" s="131" t="s">
        <v>118</v>
      </c>
      <c r="C13" s="147" t="s">
        <v>119</v>
      </c>
      <c r="D13" s="117" t="s">
        <v>69</v>
      </c>
      <c r="E13" s="150" t="s">
        <v>76</v>
      </c>
      <c r="F13" s="152"/>
      <c r="G13" s="119">
        <v>1</v>
      </c>
      <c r="H13" s="120"/>
      <c r="I13" s="119"/>
      <c r="J13" s="119" t="s">
        <v>104</v>
      </c>
      <c r="K13" s="119">
        <v>6</v>
      </c>
      <c r="L13" s="119"/>
      <c r="M13" s="119">
        <v>1</v>
      </c>
      <c r="N13" s="119"/>
      <c r="O13" s="119">
        <v>1</v>
      </c>
      <c r="P13" s="119">
        <v>1</v>
      </c>
      <c r="Q13" s="133"/>
      <c r="R13" s="133"/>
      <c r="S13" s="133"/>
      <c r="T13" s="133"/>
      <c r="U13" s="133"/>
      <c r="V13" s="148"/>
      <c r="W13" s="131" t="s">
        <v>120</v>
      </c>
      <c r="X13" s="119">
        <v>408</v>
      </c>
      <c r="Y13" s="1"/>
      <c r="Z13" s="1"/>
      <c r="AA13" s="1"/>
      <c r="AB13" s="1"/>
      <c r="AC13" s="1"/>
      <c r="AD13" s="1"/>
    </row>
    <row r="14" spans="1:32" x14ac:dyDescent="0.25">
      <c r="A14" s="75"/>
      <c r="B14" s="103"/>
      <c r="C14" s="104"/>
      <c r="D14" s="104"/>
      <c r="E14" s="84"/>
      <c r="F14" s="84"/>
      <c r="G14" s="105"/>
      <c r="H14" s="106"/>
      <c r="I14" s="83"/>
      <c r="J14" s="106"/>
      <c r="K14" s="83"/>
      <c r="L14" s="106"/>
      <c r="M14" s="83"/>
      <c r="N14" s="83"/>
      <c r="O14" s="83"/>
      <c r="P14" s="83"/>
      <c r="Q14" s="160"/>
      <c r="R14" s="160"/>
      <c r="S14" s="160"/>
      <c r="T14" s="160"/>
      <c r="U14" s="160"/>
      <c r="V14" s="83"/>
      <c r="W14" s="83"/>
      <c r="X14" s="107"/>
      <c r="Y14" s="1"/>
      <c r="Z14" s="1"/>
      <c r="AA14" s="1"/>
      <c r="AB14" s="1"/>
      <c r="AC14" s="1"/>
      <c r="AD14" s="1"/>
    </row>
    <row r="15" spans="1:32" s="86" customFormat="1" ht="18.75" customHeight="1" x14ac:dyDescent="0.2">
      <c r="A15" s="61"/>
      <c r="B15" s="153" t="s">
        <v>65</v>
      </c>
      <c r="C15" s="64"/>
      <c r="D15" s="65"/>
      <c r="E15" s="65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155"/>
      <c r="R15" s="155"/>
      <c r="S15" s="155"/>
      <c r="T15" s="155"/>
      <c r="U15" s="155"/>
      <c r="V15" s="64"/>
      <c r="W15" s="65"/>
      <c r="X15" s="66"/>
      <c r="Y15" s="25"/>
      <c r="Z15" s="25"/>
      <c r="AA15" s="25"/>
      <c r="AB15" s="25"/>
      <c r="AC15" s="25"/>
      <c r="AD15" s="25"/>
      <c r="AE15" s="25"/>
      <c r="AF15" s="25"/>
    </row>
    <row r="16" spans="1:32" s="135" customFormat="1" ht="15" customHeight="1" x14ac:dyDescent="0.2">
      <c r="A16" s="75"/>
      <c r="B16" s="69" t="s">
        <v>43</v>
      </c>
      <c r="C16" s="24" t="s">
        <v>66</v>
      </c>
      <c r="D16" s="70" t="s">
        <v>45</v>
      </c>
      <c r="E16" s="71" t="s">
        <v>1</v>
      </c>
      <c r="F16" s="41"/>
      <c r="G16" s="72" t="s">
        <v>46</v>
      </c>
      <c r="H16" s="73" t="s">
        <v>47</v>
      </c>
      <c r="I16" s="73" t="s">
        <v>30</v>
      </c>
      <c r="J16" s="19" t="s">
        <v>48</v>
      </c>
      <c r="K16" s="74" t="s">
        <v>49</v>
      </c>
      <c r="L16" s="74"/>
      <c r="M16" s="72" t="s">
        <v>51</v>
      </c>
      <c r="N16" s="72" t="s">
        <v>29</v>
      </c>
      <c r="O16" s="73" t="s">
        <v>52</v>
      </c>
      <c r="P16" s="72" t="s">
        <v>47</v>
      </c>
      <c r="Q16" s="157" t="s">
        <v>16</v>
      </c>
      <c r="R16" s="157">
        <v>1</v>
      </c>
      <c r="S16" s="157">
        <v>2</v>
      </c>
      <c r="T16" s="157">
        <v>3</v>
      </c>
      <c r="U16" s="157" t="s">
        <v>53</v>
      </c>
      <c r="V16" s="19" t="s">
        <v>67</v>
      </c>
      <c r="W16" s="18" t="s">
        <v>54</v>
      </c>
      <c r="X16" s="18" t="s">
        <v>55</v>
      </c>
      <c r="Y16" s="25"/>
      <c r="Z16" s="25"/>
      <c r="AA16" s="25"/>
      <c r="AB16" s="25"/>
      <c r="AC16" s="25"/>
      <c r="AD16" s="25"/>
      <c r="AE16" s="25"/>
      <c r="AF16" s="25"/>
    </row>
    <row r="17" spans="1:32" s="135" customFormat="1" ht="15" customHeight="1" x14ac:dyDescent="0.2">
      <c r="A17" s="75"/>
      <c r="B17" s="96" t="s">
        <v>121</v>
      </c>
      <c r="C17" s="97" t="s">
        <v>122</v>
      </c>
      <c r="D17" s="96" t="s">
        <v>61</v>
      </c>
      <c r="E17" s="98" t="s">
        <v>76</v>
      </c>
      <c r="F17" s="41"/>
      <c r="G17" s="99">
        <v>1</v>
      </c>
      <c r="H17" s="99"/>
      <c r="I17" s="99"/>
      <c r="J17" s="100" t="s">
        <v>104</v>
      </c>
      <c r="K17" s="100">
        <v>8</v>
      </c>
      <c r="L17" s="101"/>
      <c r="M17" s="101">
        <v>1</v>
      </c>
      <c r="N17" s="100"/>
      <c r="O17" s="101"/>
      <c r="P17" s="101"/>
      <c r="Q17" s="100"/>
      <c r="R17" s="100"/>
      <c r="S17" s="100"/>
      <c r="T17" s="100"/>
      <c r="U17" s="100"/>
      <c r="V17" s="102"/>
      <c r="W17" s="98" t="s">
        <v>123</v>
      </c>
      <c r="X17" s="34">
        <v>1244</v>
      </c>
      <c r="Y17" s="25"/>
      <c r="Z17" s="25"/>
      <c r="AA17" s="25"/>
      <c r="AB17" s="25"/>
      <c r="AC17" s="25"/>
      <c r="AD17" s="25"/>
      <c r="AE17" s="25"/>
      <c r="AF17" s="25"/>
    </row>
    <row r="18" spans="1:32" s="135" customFormat="1" ht="15" customHeight="1" x14ac:dyDescent="0.2">
      <c r="A18" s="75"/>
      <c r="B18" s="76" t="s">
        <v>62</v>
      </c>
      <c r="C18" s="88" t="s">
        <v>63</v>
      </c>
      <c r="D18" s="76" t="s">
        <v>60</v>
      </c>
      <c r="E18" s="89" t="s">
        <v>76</v>
      </c>
      <c r="F18" s="41"/>
      <c r="G18" s="90">
        <v>1</v>
      </c>
      <c r="H18" s="91"/>
      <c r="I18" s="90"/>
      <c r="J18" s="92" t="s">
        <v>104</v>
      </c>
      <c r="K18" s="92">
        <v>8</v>
      </c>
      <c r="L18" s="91"/>
      <c r="M18" s="93">
        <v>1</v>
      </c>
      <c r="N18" s="94"/>
      <c r="O18" s="94"/>
      <c r="P18" s="94"/>
      <c r="Q18" s="91"/>
      <c r="R18" s="91"/>
      <c r="S18" s="91"/>
      <c r="T18" s="91"/>
      <c r="U18" s="91"/>
      <c r="V18" s="95"/>
      <c r="W18" s="88" t="s">
        <v>56</v>
      </c>
      <c r="X18" s="77">
        <v>1056</v>
      </c>
      <c r="Y18" s="25"/>
      <c r="Z18" s="25"/>
      <c r="AA18" s="25"/>
      <c r="AB18" s="25"/>
      <c r="AC18" s="25"/>
      <c r="AD18" s="25"/>
      <c r="AE18" s="25"/>
      <c r="AF18" s="25"/>
    </row>
    <row r="19" spans="1:32" s="135" customFormat="1" ht="15" customHeight="1" x14ac:dyDescent="0.2">
      <c r="A19" s="75"/>
      <c r="B19" s="96" t="s">
        <v>124</v>
      </c>
      <c r="C19" s="97" t="s">
        <v>125</v>
      </c>
      <c r="D19" s="96" t="s">
        <v>61</v>
      </c>
      <c r="E19" s="98" t="s">
        <v>76</v>
      </c>
      <c r="F19" s="41"/>
      <c r="G19" s="99"/>
      <c r="H19" s="99"/>
      <c r="I19" s="99">
        <v>1</v>
      </c>
      <c r="J19" s="100" t="s">
        <v>104</v>
      </c>
      <c r="K19" s="100">
        <v>5</v>
      </c>
      <c r="L19" s="101"/>
      <c r="M19" s="101">
        <v>1</v>
      </c>
      <c r="N19" s="100"/>
      <c r="O19" s="101"/>
      <c r="P19" s="101"/>
      <c r="Q19" s="100"/>
      <c r="R19" s="100"/>
      <c r="S19" s="100"/>
      <c r="T19" s="100"/>
      <c r="U19" s="100"/>
      <c r="V19" s="102"/>
      <c r="W19" s="98" t="s">
        <v>126</v>
      </c>
      <c r="X19" s="34">
        <v>1340</v>
      </c>
      <c r="Y19" s="25"/>
      <c r="Z19" s="25"/>
      <c r="AA19" s="25"/>
      <c r="AB19" s="25"/>
      <c r="AC19" s="25"/>
      <c r="AD19" s="25"/>
      <c r="AE19" s="25"/>
      <c r="AF19" s="25"/>
    </row>
    <row r="20" spans="1:32" s="135" customFormat="1" ht="15" customHeight="1" x14ac:dyDescent="0.2">
      <c r="A20" s="75"/>
      <c r="B20" s="96" t="s">
        <v>127</v>
      </c>
      <c r="C20" s="97" t="s">
        <v>128</v>
      </c>
      <c r="D20" s="96" t="s">
        <v>61</v>
      </c>
      <c r="E20" s="98" t="s">
        <v>76</v>
      </c>
      <c r="F20" s="41"/>
      <c r="G20" s="99"/>
      <c r="H20" s="99"/>
      <c r="I20" s="99">
        <v>1</v>
      </c>
      <c r="J20" s="100" t="s">
        <v>104</v>
      </c>
      <c r="K20" s="100">
        <v>5</v>
      </c>
      <c r="L20" s="101"/>
      <c r="M20" s="101">
        <v>1</v>
      </c>
      <c r="N20" s="100"/>
      <c r="O20" s="101"/>
      <c r="P20" s="101"/>
      <c r="Q20" s="100"/>
      <c r="R20" s="100"/>
      <c r="S20" s="100"/>
      <c r="T20" s="100"/>
      <c r="U20" s="100"/>
      <c r="V20" s="102"/>
      <c r="W20" s="98" t="s">
        <v>129</v>
      </c>
      <c r="X20" s="34">
        <v>1340</v>
      </c>
      <c r="Y20" s="25"/>
      <c r="Z20" s="25"/>
      <c r="AA20" s="25"/>
      <c r="AB20" s="25"/>
      <c r="AC20" s="25"/>
      <c r="AD20" s="25"/>
      <c r="AE20" s="25"/>
      <c r="AF20" s="25"/>
    </row>
    <row r="21" spans="1:32" s="135" customFormat="1" ht="15" customHeight="1" x14ac:dyDescent="0.2">
      <c r="A21" s="75"/>
      <c r="B21" s="96" t="s">
        <v>130</v>
      </c>
      <c r="C21" s="97" t="s">
        <v>131</v>
      </c>
      <c r="D21" s="96" t="s">
        <v>61</v>
      </c>
      <c r="E21" s="98" t="s">
        <v>78</v>
      </c>
      <c r="F21" s="41"/>
      <c r="G21" s="99">
        <v>1</v>
      </c>
      <c r="H21" s="99"/>
      <c r="I21" s="99"/>
      <c r="J21" s="100" t="s">
        <v>104</v>
      </c>
      <c r="K21" s="100">
        <v>5</v>
      </c>
      <c r="L21" s="101" t="s">
        <v>132</v>
      </c>
      <c r="M21" s="101">
        <v>1</v>
      </c>
      <c r="N21" s="100"/>
      <c r="O21" s="101">
        <v>1</v>
      </c>
      <c r="P21" s="101">
        <v>1</v>
      </c>
      <c r="Q21" s="100" t="s">
        <v>157</v>
      </c>
      <c r="R21" s="100"/>
      <c r="S21" s="100"/>
      <c r="T21" s="100" t="s">
        <v>158</v>
      </c>
      <c r="U21" s="100" t="s">
        <v>159</v>
      </c>
      <c r="V21" s="102">
        <v>0.66700000000000004</v>
      </c>
      <c r="W21" s="176" t="s">
        <v>133</v>
      </c>
      <c r="X21" s="34">
        <v>1547</v>
      </c>
      <c r="Y21" s="25"/>
      <c r="Z21" s="25"/>
      <c r="AA21" s="25"/>
      <c r="AB21" s="25"/>
      <c r="AC21" s="25"/>
      <c r="AD21" s="25"/>
      <c r="AE21" s="25"/>
      <c r="AF21" s="25"/>
    </row>
    <row r="22" spans="1:32" s="135" customFormat="1" ht="15" customHeight="1" x14ac:dyDescent="0.2">
      <c r="A22" s="61"/>
      <c r="B22" s="24" t="s">
        <v>7</v>
      </c>
      <c r="C22" s="19"/>
      <c r="D22" s="18"/>
      <c r="E22" s="78"/>
      <c r="F22" s="41"/>
      <c r="G22" s="20">
        <f>SUM(G17:G21)</f>
        <v>3</v>
      </c>
      <c r="H22" s="20">
        <v>1</v>
      </c>
      <c r="I22" s="20">
        <f>SUM(I17:I21)</f>
        <v>2</v>
      </c>
      <c r="J22" s="19"/>
      <c r="K22" s="19"/>
      <c r="L22" s="19"/>
      <c r="M22" s="20">
        <f t="shared" ref="M22:P22" si="1">SUM(M17:M21)</f>
        <v>5</v>
      </c>
      <c r="N22" s="20"/>
      <c r="O22" s="20">
        <f t="shared" si="1"/>
        <v>1</v>
      </c>
      <c r="P22" s="20">
        <f t="shared" si="1"/>
        <v>1</v>
      </c>
      <c r="Q22" s="81" t="s">
        <v>157</v>
      </c>
      <c r="R22" s="81"/>
      <c r="S22" s="81"/>
      <c r="T22" s="81" t="s">
        <v>158</v>
      </c>
      <c r="U22" s="81" t="s">
        <v>159</v>
      </c>
      <c r="V22" s="36">
        <v>0.66700000000000004</v>
      </c>
      <c r="W22" s="80"/>
      <c r="X22" s="8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75"/>
      <c r="B23" s="108" t="s">
        <v>57</v>
      </c>
      <c r="C23" s="109" t="s">
        <v>134</v>
      </c>
      <c r="D23" s="110"/>
      <c r="E23" s="111"/>
      <c r="F23" s="112"/>
      <c r="G23" s="113"/>
      <c r="H23" s="111"/>
      <c r="I23" s="114"/>
      <c r="J23" s="111"/>
      <c r="K23" s="111"/>
      <c r="L23" s="111"/>
      <c r="M23" s="111"/>
      <c r="N23" s="111"/>
      <c r="O23" s="111"/>
      <c r="P23" s="111"/>
      <c r="Q23" s="158"/>
      <c r="R23" s="159"/>
      <c r="S23" s="158"/>
      <c r="T23" s="158"/>
      <c r="U23" s="158"/>
      <c r="V23" s="111"/>
      <c r="W23" s="109"/>
      <c r="X23" s="115"/>
      <c r="Y23" s="1"/>
      <c r="Z23" s="1"/>
      <c r="AA23" s="1"/>
      <c r="AB23" s="1"/>
      <c r="AC23" s="1"/>
      <c r="AD23" s="1"/>
    </row>
    <row r="24" spans="1:32" x14ac:dyDescent="0.25">
      <c r="A24" s="75"/>
      <c r="B24" s="136"/>
      <c r="C24" s="83"/>
      <c r="D24" s="104"/>
      <c r="E24" s="84"/>
      <c r="F24" s="84"/>
      <c r="G24" s="83"/>
      <c r="H24" s="106"/>
      <c r="I24" s="106"/>
      <c r="J24" s="106"/>
      <c r="K24" s="106"/>
      <c r="L24" s="106"/>
      <c r="M24" s="83"/>
      <c r="N24" s="106"/>
      <c r="O24" s="106"/>
      <c r="P24" s="106"/>
      <c r="Q24" s="161"/>
      <c r="R24" s="160"/>
      <c r="S24" s="161"/>
      <c r="T24" s="161"/>
      <c r="U24" s="161"/>
      <c r="V24" s="106"/>
      <c r="W24" s="83"/>
      <c r="X24" s="107"/>
      <c r="Y24" s="1"/>
      <c r="Z24" s="1"/>
      <c r="AA24" s="1"/>
      <c r="AB24" s="1"/>
      <c r="AC24" s="1"/>
      <c r="AD24" s="1"/>
    </row>
    <row r="25" spans="1:32" s="135" customFormat="1" ht="15" customHeight="1" x14ac:dyDescent="0.25">
      <c r="A25" s="75"/>
      <c r="B25" s="82"/>
      <c r="C25" s="38"/>
      <c r="D25" s="82"/>
      <c r="E25" s="85"/>
      <c r="F25" s="32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162"/>
      <c r="R25" s="162"/>
      <c r="S25" s="162"/>
      <c r="T25" s="162"/>
      <c r="U25" s="162"/>
      <c r="V25" s="38"/>
      <c r="W25" s="82"/>
      <c r="X25" s="38"/>
      <c r="Y25" s="25"/>
      <c r="Z25" s="25"/>
      <c r="AA25" s="25"/>
      <c r="AB25" s="25"/>
      <c r="AC25" s="25"/>
      <c r="AD25" s="25"/>
      <c r="AE25" s="25"/>
      <c r="AF25" s="25"/>
    </row>
    <row r="26" spans="1:32" s="135" customFormat="1" ht="15" customHeight="1" x14ac:dyDescent="0.25">
      <c r="A26" s="75"/>
      <c r="B26" s="82"/>
      <c r="C26" s="38"/>
      <c r="D26" s="82"/>
      <c r="E26" s="85"/>
      <c r="F26" s="32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162"/>
      <c r="R26" s="162"/>
      <c r="S26" s="162"/>
      <c r="T26" s="162"/>
      <c r="U26" s="162"/>
      <c r="V26" s="38"/>
      <c r="W26" s="82"/>
      <c r="X26" s="38"/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75"/>
      <c r="B27" s="82"/>
      <c r="C27" s="38"/>
      <c r="D27" s="82"/>
      <c r="E27" s="85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162"/>
      <c r="R27" s="162"/>
      <c r="S27" s="162"/>
      <c r="T27" s="162"/>
      <c r="U27" s="162"/>
      <c r="V27" s="38"/>
      <c r="W27" s="82"/>
      <c r="X27" s="38"/>
      <c r="Y27" s="1"/>
      <c r="Z27" s="1"/>
      <c r="AA27" s="1"/>
      <c r="AB27" s="1"/>
      <c r="AC27" s="1"/>
      <c r="AD27" s="1"/>
    </row>
    <row r="28" spans="1:32" x14ac:dyDescent="0.25">
      <c r="A28" s="75"/>
      <c r="B28" s="82"/>
      <c r="C28" s="38"/>
      <c r="D28" s="82"/>
      <c r="E28" s="85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162"/>
      <c r="R28" s="162"/>
      <c r="S28" s="162"/>
      <c r="T28" s="162"/>
      <c r="U28" s="162"/>
      <c r="V28" s="38"/>
      <c r="W28" s="82"/>
      <c r="X28" s="38"/>
      <c r="Y28" s="1"/>
      <c r="Z28" s="1"/>
      <c r="AA28" s="1"/>
      <c r="AB28" s="1"/>
      <c r="AC28" s="1"/>
      <c r="AD28" s="1"/>
    </row>
    <row r="29" spans="1:32" x14ac:dyDescent="0.25">
      <c r="A29" s="75"/>
      <c r="B29" s="82"/>
      <c r="C29" s="38"/>
      <c r="D29" s="82"/>
      <c r="E29" s="85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162"/>
      <c r="R29" s="162"/>
      <c r="S29" s="162"/>
      <c r="T29" s="162"/>
      <c r="U29" s="162"/>
      <c r="V29" s="38"/>
      <c r="W29" s="82"/>
      <c r="X29" s="38"/>
      <c r="Y29" s="1"/>
      <c r="Z29" s="1"/>
      <c r="AA29" s="1"/>
      <c r="AB29" s="1"/>
      <c r="AC29" s="1"/>
      <c r="AD29" s="1"/>
    </row>
    <row r="30" spans="1:32" x14ac:dyDescent="0.25">
      <c r="A30" s="75"/>
      <c r="B30" s="82"/>
      <c r="C30" s="38"/>
      <c r="D30" s="82"/>
      <c r="E30" s="85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162"/>
      <c r="R30" s="162"/>
      <c r="S30" s="162"/>
      <c r="T30" s="162"/>
      <c r="U30" s="162"/>
      <c r="V30" s="38"/>
      <c r="W30" s="82"/>
      <c r="X30" s="38"/>
      <c r="Y30" s="1"/>
      <c r="Z30" s="1"/>
      <c r="AA30" s="1"/>
      <c r="AB30" s="1"/>
      <c r="AC30" s="1"/>
      <c r="AD30" s="1"/>
    </row>
    <row r="31" spans="1:32" x14ac:dyDescent="0.25">
      <c r="A31" s="75"/>
      <c r="B31" s="82"/>
      <c r="C31" s="38"/>
      <c r="D31" s="82"/>
      <c r="E31" s="85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162"/>
      <c r="R31" s="162"/>
      <c r="S31" s="162"/>
      <c r="T31" s="162"/>
      <c r="U31" s="162"/>
      <c r="V31" s="38"/>
      <c r="W31" s="82"/>
      <c r="X31" s="38"/>
      <c r="Y31" s="1"/>
      <c r="Z31" s="1"/>
      <c r="AA31" s="1"/>
      <c r="AB31" s="1"/>
      <c r="AC31" s="1"/>
      <c r="AD31" s="1"/>
    </row>
    <row r="32" spans="1:32" x14ac:dyDescent="0.25">
      <c r="A32" s="75"/>
      <c r="B32" s="82"/>
      <c r="C32" s="38"/>
      <c r="D32" s="82"/>
      <c r="E32" s="85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162"/>
      <c r="R32" s="162"/>
      <c r="S32" s="162"/>
      <c r="T32" s="162"/>
      <c r="U32" s="162"/>
      <c r="V32" s="38"/>
      <c r="W32" s="82"/>
      <c r="X32" s="38"/>
      <c r="Y32" s="1"/>
      <c r="Z32" s="1"/>
      <c r="AA32" s="1"/>
      <c r="AB32" s="1"/>
      <c r="AC32" s="1"/>
      <c r="AD32" s="1"/>
    </row>
    <row r="33" spans="1:30" x14ac:dyDescent="0.25">
      <c r="A33" s="75"/>
      <c r="B33" s="82"/>
      <c r="C33" s="38"/>
      <c r="D33" s="82"/>
      <c r="E33" s="85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162"/>
      <c r="R33" s="162"/>
      <c r="S33" s="162"/>
      <c r="T33" s="162"/>
      <c r="U33" s="162"/>
      <c r="V33" s="38"/>
      <c r="W33" s="82"/>
      <c r="X33" s="38"/>
      <c r="Y33" s="1"/>
      <c r="Z33" s="1"/>
      <c r="AA33" s="1"/>
      <c r="AB33" s="1"/>
      <c r="AC33" s="1"/>
      <c r="AD33" s="1"/>
    </row>
    <row r="34" spans="1:30" x14ac:dyDescent="0.25">
      <c r="A34" s="75"/>
      <c r="B34" s="82"/>
      <c r="C34" s="38"/>
      <c r="D34" s="82"/>
      <c r="E34" s="85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162"/>
      <c r="R34" s="162"/>
      <c r="S34" s="162"/>
      <c r="T34" s="162"/>
      <c r="U34" s="162"/>
      <c r="V34" s="38"/>
      <c r="W34" s="82"/>
      <c r="X34" s="38"/>
      <c r="Y34" s="1"/>
      <c r="Z34" s="1"/>
      <c r="AA34" s="1"/>
      <c r="AB34" s="1"/>
      <c r="AC34" s="1"/>
      <c r="AD34" s="1"/>
    </row>
    <row r="35" spans="1:30" x14ac:dyDescent="0.25">
      <c r="A35" s="75"/>
      <c r="B35" s="82"/>
      <c r="C35" s="38"/>
      <c r="D35" s="82"/>
      <c r="E35" s="85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162"/>
      <c r="R35" s="162"/>
      <c r="S35" s="162"/>
      <c r="T35" s="162"/>
      <c r="U35" s="162"/>
      <c r="V35" s="38"/>
      <c r="W35" s="82"/>
      <c r="X35" s="38"/>
      <c r="Y35" s="1"/>
      <c r="Z35" s="1"/>
      <c r="AA35" s="1"/>
      <c r="AB35" s="1"/>
      <c r="AC35" s="1"/>
      <c r="AD35" s="1"/>
    </row>
    <row r="36" spans="1:30" x14ac:dyDescent="0.25">
      <c r="A36" s="75"/>
      <c r="B36" s="82"/>
      <c r="C36" s="38"/>
      <c r="D36" s="82"/>
      <c r="E36" s="85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162"/>
      <c r="R36" s="162"/>
      <c r="S36" s="162"/>
      <c r="T36" s="162"/>
      <c r="U36" s="162"/>
      <c r="V36" s="38"/>
      <c r="W36" s="82"/>
      <c r="X36" s="38"/>
      <c r="Y36" s="1"/>
      <c r="Z36" s="1"/>
      <c r="AA36" s="1"/>
      <c r="AB36" s="1"/>
      <c r="AC36" s="1"/>
      <c r="AD36" s="1"/>
    </row>
    <row r="37" spans="1:30" x14ac:dyDescent="0.25">
      <c r="A37" s="75"/>
      <c r="B37" s="82"/>
      <c r="C37" s="38"/>
      <c r="D37" s="82"/>
      <c r="E37" s="85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162"/>
      <c r="R37" s="162"/>
      <c r="S37" s="162"/>
      <c r="T37" s="162"/>
      <c r="U37" s="162"/>
      <c r="V37" s="38"/>
      <c r="W37" s="82"/>
      <c r="X37" s="38"/>
      <c r="Y37" s="1"/>
      <c r="Z37" s="1"/>
      <c r="AA37" s="1"/>
      <c r="AB37" s="1"/>
      <c r="AC37" s="1"/>
      <c r="AD37" s="1"/>
    </row>
    <row r="38" spans="1:30" x14ac:dyDescent="0.25">
      <c r="A38" s="75"/>
      <c r="B38" s="82"/>
      <c r="C38" s="38"/>
      <c r="D38" s="82"/>
      <c r="E38" s="85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162"/>
      <c r="R38" s="162"/>
      <c r="S38" s="162"/>
      <c r="T38" s="162"/>
      <c r="U38" s="162"/>
      <c r="V38" s="38"/>
      <c r="W38" s="82"/>
      <c r="X38" s="38"/>
      <c r="Y38" s="1"/>
      <c r="Z38" s="1"/>
      <c r="AA38" s="1"/>
      <c r="AB38" s="1"/>
      <c r="AC38" s="1"/>
      <c r="AD38" s="1"/>
    </row>
    <row r="39" spans="1:30" x14ac:dyDescent="0.25">
      <c r="A39" s="75"/>
      <c r="B39" s="82"/>
      <c r="C39" s="38"/>
      <c r="D39" s="82"/>
      <c r="E39" s="85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162"/>
      <c r="R39" s="162"/>
      <c r="S39" s="162"/>
      <c r="T39" s="162"/>
      <c r="U39" s="162"/>
      <c r="V39" s="38"/>
      <c r="W39" s="82"/>
      <c r="X39" s="38"/>
      <c r="Y39" s="1"/>
      <c r="Z39" s="1"/>
      <c r="AA39" s="1"/>
      <c r="AB39" s="1"/>
      <c r="AC39" s="1"/>
      <c r="AD39" s="1"/>
    </row>
    <row r="40" spans="1:30" x14ac:dyDescent="0.25">
      <c r="A40" s="75"/>
      <c r="B40" s="82"/>
      <c r="C40" s="38"/>
      <c r="D40" s="82"/>
      <c r="E40" s="85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162"/>
      <c r="R40" s="162"/>
      <c r="S40" s="162"/>
      <c r="T40" s="162"/>
      <c r="U40" s="162"/>
      <c r="V40" s="38"/>
      <c r="W40" s="82"/>
      <c r="X40" s="38"/>
      <c r="Y40" s="1"/>
      <c r="Z40" s="1"/>
      <c r="AA40" s="1"/>
      <c r="AB40" s="1"/>
      <c r="AC40" s="1"/>
      <c r="AD40" s="1"/>
    </row>
    <row r="41" spans="1:30" x14ac:dyDescent="0.25">
      <c r="A41" s="75"/>
      <c r="B41" s="82"/>
      <c r="C41" s="38"/>
      <c r="D41" s="82"/>
      <c r="E41" s="85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162"/>
      <c r="R41" s="162"/>
      <c r="S41" s="162"/>
      <c r="T41" s="162"/>
      <c r="U41" s="162"/>
      <c r="V41" s="38"/>
      <c r="W41" s="82"/>
      <c r="X41" s="38"/>
      <c r="Y41" s="1"/>
      <c r="Z41" s="1"/>
      <c r="AA41" s="1"/>
      <c r="AB41" s="1"/>
      <c r="AC41" s="1"/>
      <c r="AD41" s="1"/>
    </row>
    <row r="42" spans="1:30" x14ac:dyDescent="0.25">
      <c r="A42" s="75"/>
      <c r="B42" s="82"/>
      <c r="C42" s="38"/>
      <c r="D42" s="82"/>
      <c r="E42" s="85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162"/>
      <c r="R42" s="162"/>
      <c r="S42" s="162"/>
      <c r="T42" s="162"/>
      <c r="U42" s="162"/>
      <c r="V42" s="38"/>
      <c r="W42" s="82"/>
      <c r="X42" s="38"/>
      <c r="Y42" s="1"/>
      <c r="Z42" s="1"/>
      <c r="AA42" s="1"/>
      <c r="AB42" s="1"/>
      <c r="AC42" s="1"/>
      <c r="AD42" s="1"/>
    </row>
    <row r="43" spans="1:30" x14ac:dyDescent="0.25">
      <c r="A43" s="75"/>
      <c r="B43" s="82"/>
      <c r="C43" s="38"/>
      <c r="D43" s="82"/>
      <c r="E43" s="85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162"/>
      <c r="R43" s="162"/>
      <c r="S43" s="162"/>
      <c r="T43" s="162"/>
      <c r="U43" s="162"/>
      <c r="V43" s="38"/>
      <c r="W43" s="82"/>
      <c r="X43" s="38"/>
      <c r="Y43" s="1"/>
      <c r="Z43" s="1"/>
      <c r="AA43" s="1"/>
      <c r="AB43" s="1"/>
      <c r="AC43" s="1"/>
      <c r="AD43" s="1"/>
    </row>
    <row r="44" spans="1:30" x14ac:dyDescent="0.25">
      <c r="A44" s="75"/>
      <c r="B44" s="82"/>
      <c r="C44" s="38"/>
      <c r="D44" s="82"/>
      <c r="E44" s="85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162"/>
      <c r="R44" s="162"/>
      <c r="S44" s="162"/>
      <c r="T44" s="162"/>
      <c r="U44" s="162"/>
      <c r="V44" s="38"/>
      <c r="W44" s="82"/>
      <c r="X44" s="38"/>
      <c r="Y44" s="1"/>
      <c r="Z44" s="1"/>
      <c r="AA44" s="1"/>
      <c r="AB44" s="1"/>
      <c r="AC44" s="1"/>
      <c r="AD44" s="1"/>
    </row>
    <row r="45" spans="1:30" x14ac:dyDescent="0.25">
      <c r="A45" s="75"/>
      <c r="B45" s="82"/>
      <c r="C45" s="38"/>
      <c r="D45" s="82"/>
      <c r="E45" s="85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162"/>
      <c r="R45" s="162"/>
      <c r="S45" s="162"/>
      <c r="T45" s="162"/>
      <c r="U45" s="162"/>
      <c r="V45" s="38"/>
      <c r="W45" s="82"/>
      <c r="X45" s="38"/>
      <c r="Y45" s="1"/>
      <c r="Z45" s="1"/>
      <c r="AA45" s="1"/>
      <c r="AB45" s="1"/>
      <c r="AC45" s="1"/>
      <c r="AD45" s="1"/>
    </row>
    <row r="46" spans="1:30" x14ac:dyDescent="0.25">
      <c r="A46" s="75"/>
      <c r="B46" s="82"/>
      <c r="C46" s="38"/>
      <c r="D46" s="82"/>
      <c r="E46" s="85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162"/>
      <c r="R46" s="162"/>
      <c r="S46" s="162"/>
      <c r="T46" s="162"/>
      <c r="U46" s="162"/>
      <c r="V46" s="38"/>
      <c r="W46" s="82"/>
      <c r="X46" s="38"/>
      <c r="Y46" s="1"/>
      <c r="Z46" s="1"/>
      <c r="AA46" s="1"/>
      <c r="AB46" s="1"/>
      <c r="AC46" s="1"/>
      <c r="AD46" s="1"/>
    </row>
    <row r="47" spans="1:30" x14ac:dyDescent="0.25">
      <c r="A47" s="75"/>
      <c r="B47" s="82"/>
      <c r="C47" s="38"/>
      <c r="D47" s="82"/>
      <c r="E47" s="85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162"/>
      <c r="R47" s="162"/>
      <c r="S47" s="162"/>
      <c r="T47" s="162"/>
      <c r="U47" s="162"/>
      <c r="V47" s="38"/>
      <c r="W47" s="82"/>
      <c r="X47" s="38"/>
      <c r="Y47" s="1"/>
      <c r="Z47" s="1"/>
      <c r="AA47" s="1"/>
      <c r="AB47" s="1"/>
      <c r="AC47" s="1"/>
      <c r="AD47" s="1"/>
    </row>
    <row r="48" spans="1:30" x14ac:dyDescent="0.25">
      <c r="A48" s="75"/>
      <c r="B48" s="82"/>
      <c r="C48" s="38"/>
      <c r="D48" s="82"/>
      <c r="E48" s="85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162"/>
      <c r="R48" s="162"/>
      <c r="S48" s="162"/>
      <c r="T48" s="162"/>
      <c r="U48" s="162"/>
      <c r="V48" s="38"/>
      <c r="W48" s="82"/>
      <c r="X48" s="38"/>
      <c r="Y48" s="1"/>
      <c r="Z48" s="1"/>
      <c r="AA48" s="1"/>
      <c r="AB48" s="1"/>
      <c r="AC48" s="1"/>
      <c r="AD48" s="1"/>
    </row>
    <row r="49" spans="1:30" x14ac:dyDescent="0.25">
      <c r="A49" s="75"/>
      <c r="B49" s="82"/>
      <c r="C49" s="38"/>
      <c r="D49" s="82"/>
      <c r="E49" s="85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162"/>
      <c r="R49" s="162"/>
      <c r="S49" s="162"/>
      <c r="T49" s="162"/>
      <c r="U49" s="162"/>
      <c r="V49" s="38"/>
      <c r="W49" s="82"/>
      <c r="X49" s="38"/>
      <c r="Y49" s="1"/>
      <c r="Z49" s="1"/>
      <c r="AA49" s="1"/>
      <c r="AB49" s="1"/>
      <c r="AC49" s="1"/>
      <c r="AD49" s="1"/>
    </row>
    <row r="50" spans="1:30" x14ac:dyDescent="0.25">
      <c r="A50" s="75"/>
      <c r="B50" s="82"/>
      <c r="C50" s="38"/>
      <c r="D50" s="82"/>
      <c r="E50" s="85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162"/>
      <c r="R50" s="162"/>
      <c r="S50" s="162"/>
      <c r="T50" s="162"/>
      <c r="U50" s="162"/>
      <c r="V50" s="38"/>
      <c r="W50" s="82"/>
      <c r="X50" s="38"/>
      <c r="Y50" s="1"/>
      <c r="Z50" s="1"/>
      <c r="AA50" s="1"/>
      <c r="AB50" s="1"/>
      <c r="AC50" s="1"/>
      <c r="AD50" s="1"/>
    </row>
    <row r="51" spans="1:30" x14ac:dyDescent="0.25">
      <c r="A51" s="75"/>
      <c r="B51" s="82"/>
      <c r="C51" s="38"/>
      <c r="D51" s="82"/>
      <c r="E51" s="85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162"/>
      <c r="R51" s="162"/>
      <c r="S51" s="162"/>
      <c r="T51" s="162"/>
      <c r="U51" s="162"/>
      <c r="V51" s="38"/>
      <c r="W51" s="82"/>
      <c r="X51" s="38"/>
      <c r="Y51" s="1"/>
      <c r="Z51" s="1"/>
      <c r="AA51" s="1"/>
      <c r="AB51" s="1"/>
      <c r="AC51" s="1"/>
      <c r="AD51" s="1"/>
    </row>
    <row r="52" spans="1:30" x14ac:dyDescent="0.25">
      <c r="A52" s="75"/>
      <c r="B52" s="82"/>
      <c r="C52" s="38"/>
      <c r="D52" s="82"/>
      <c r="E52" s="85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162"/>
      <c r="R52" s="162"/>
      <c r="S52" s="162"/>
      <c r="T52" s="162"/>
      <c r="U52" s="162"/>
      <c r="V52" s="38"/>
      <c r="W52" s="82"/>
      <c r="X52" s="38"/>
      <c r="Y52" s="1"/>
      <c r="Z52" s="1"/>
      <c r="AA52" s="1"/>
      <c r="AB52" s="1"/>
      <c r="AC52" s="1"/>
      <c r="AD52" s="1"/>
    </row>
    <row r="53" spans="1:30" x14ac:dyDescent="0.25">
      <c r="A53" s="75"/>
      <c r="B53" s="82"/>
      <c r="C53" s="38"/>
      <c r="D53" s="82"/>
      <c r="E53" s="85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162"/>
      <c r="R53" s="162"/>
      <c r="S53" s="162"/>
      <c r="T53" s="162"/>
      <c r="U53" s="162"/>
      <c r="V53" s="38"/>
      <c r="W53" s="82"/>
      <c r="X53" s="38"/>
      <c r="Y53" s="1"/>
      <c r="Z53" s="1"/>
      <c r="AA53" s="1"/>
      <c r="AB53" s="1"/>
      <c r="AC53" s="1"/>
      <c r="AD53" s="1"/>
    </row>
    <row r="54" spans="1:30" x14ac:dyDescent="0.25">
      <c r="A54" s="75"/>
      <c r="B54" s="82"/>
      <c r="C54" s="38"/>
      <c r="D54" s="82"/>
      <c r="E54" s="85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162"/>
      <c r="R54" s="162"/>
      <c r="S54" s="162"/>
      <c r="T54" s="162"/>
      <c r="U54" s="162"/>
      <c r="V54" s="38"/>
      <c r="W54" s="82"/>
      <c r="X54" s="38"/>
      <c r="Y54" s="1"/>
      <c r="Z54" s="1"/>
      <c r="AA54" s="1"/>
      <c r="AB54" s="1"/>
      <c r="AC54" s="1"/>
      <c r="AD54" s="1"/>
    </row>
    <row r="55" spans="1:30" x14ac:dyDescent="0.25">
      <c r="A55" s="75"/>
      <c r="B55" s="82"/>
      <c r="C55" s="38"/>
      <c r="D55" s="82"/>
      <c r="E55" s="85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162"/>
      <c r="R55" s="162"/>
      <c r="S55" s="162"/>
      <c r="T55" s="162"/>
      <c r="U55" s="162"/>
      <c r="V55" s="38"/>
      <c r="W55" s="82"/>
      <c r="X55" s="38"/>
      <c r="Y55" s="1"/>
      <c r="Z55" s="1"/>
      <c r="AA55" s="1"/>
      <c r="AB55" s="1"/>
      <c r="AC55" s="1"/>
      <c r="AD55" s="1"/>
    </row>
    <row r="56" spans="1:30" x14ac:dyDescent="0.25">
      <c r="A56" s="75"/>
      <c r="B56" s="82"/>
      <c r="C56" s="38"/>
      <c r="D56" s="82"/>
      <c r="E56" s="85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162"/>
      <c r="R56" s="162"/>
      <c r="S56" s="162"/>
      <c r="T56" s="162"/>
      <c r="U56" s="162"/>
      <c r="V56" s="38"/>
      <c r="W56" s="82"/>
      <c r="X56" s="38"/>
      <c r="Y56" s="1"/>
      <c r="Z56" s="1"/>
      <c r="AA56" s="1"/>
      <c r="AB56" s="1"/>
      <c r="AC56" s="1"/>
      <c r="AD56" s="1"/>
    </row>
    <row r="57" spans="1:30" x14ac:dyDescent="0.25">
      <c r="A57" s="75"/>
      <c r="B57" s="82"/>
      <c r="C57" s="38"/>
      <c r="D57" s="82"/>
      <c r="E57" s="85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162"/>
      <c r="R57" s="162"/>
      <c r="S57" s="162"/>
      <c r="T57" s="162"/>
      <c r="U57" s="162"/>
      <c r="V57" s="38"/>
      <c r="W57" s="82"/>
      <c r="X57" s="38"/>
      <c r="Y57" s="1"/>
      <c r="Z57" s="1"/>
      <c r="AA57" s="1"/>
      <c r="AB57" s="1"/>
      <c r="AC57" s="1"/>
      <c r="AD57" s="1"/>
    </row>
    <row r="58" spans="1:30" x14ac:dyDescent="0.25">
      <c r="A58" s="75"/>
      <c r="B58" s="82"/>
      <c r="C58" s="38"/>
      <c r="D58" s="82"/>
      <c r="E58" s="85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162"/>
      <c r="R58" s="162"/>
      <c r="S58" s="162"/>
      <c r="T58" s="162"/>
      <c r="U58" s="162"/>
      <c r="V58" s="38"/>
      <c r="W58" s="82"/>
      <c r="X58" s="38"/>
      <c r="Y58" s="1"/>
      <c r="Z58" s="1"/>
      <c r="AA58" s="1"/>
      <c r="AB58" s="1"/>
      <c r="AC58" s="1"/>
      <c r="AD58" s="1"/>
    </row>
    <row r="59" spans="1:30" x14ac:dyDescent="0.25">
      <c r="A59" s="75"/>
      <c r="B59" s="82"/>
      <c r="C59" s="38"/>
      <c r="D59" s="82"/>
      <c r="E59" s="85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162"/>
      <c r="R59" s="162"/>
      <c r="S59" s="162"/>
      <c r="T59" s="162"/>
      <c r="U59" s="162"/>
      <c r="V59" s="38"/>
      <c r="W59" s="82"/>
      <c r="X59" s="38"/>
      <c r="Y59" s="1"/>
      <c r="Z59" s="1"/>
      <c r="AA59" s="1"/>
      <c r="AB59" s="1"/>
      <c r="AC59" s="1"/>
      <c r="AD59" s="1"/>
    </row>
    <row r="60" spans="1:30" x14ac:dyDescent="0.25">
      <c r="A60" s="75"/>
      <c r="B60" s="82"/>
      <c r="C60" s="38"/>
      <c r="D60" s="82"/>
      <c r="E60" s="85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162"/>
      <c r="R60" s="162"/>
      <c r="S60" s="162"/>
      <c r="T60" s="162"/>
      <c r="U60" s="162"/>
      <c r="V60" s="38"/>
      <c r="W60" s="82"/>
      <c r="X60" s="38"/>
      <c r="Y60" s="1"/>
      <c r="Z60" s="1"/>
      <c r="AA60" s="1"/>
      <c r="AB60" s="1"/>
      <c r="AC60" s="1"/>
      <c r="AD60" s="1"/>
    </row>
    <row r="61" spans="1:30" x14ac:dyDescent="0.25">
      <c r="A61" s="75"/>
      <c r="B61" s="82"/>
      <c r="C61" s="38"/>
      <c r="D61" s="82"/>
      <c r="E61" s="85"/>
      <c r="G61" s="38"/>
      <c r="H61" s="41"/>
      <c r="I61" s="38"/>
      <c r="J61" s="25"/>
      <c r="K61" s="25"/>
      <c r="L61" s="25"/>
      <c r="M61" s="38"/>
      <c r="N61" s="38"/>
      <c r="O61" s="38"/>
      <c r="P61" s="38"/>
      <c r="Q61" s="162"/>
      <c r="R61" s="162"/>
      <c r="S61" s="162"/>
      <c r="T61" s="162"/>
      <c r="U61" s="162"/>
      <c r="V61" s="38"/>
      <c r="W61" s="82"/>
      <c r="X61" s="38"/>
      <c r="Y61" s="1"/>
      <c r="Z61" s="1"/>
      <c r="AA61" s="1"/>
      <c r="AB61" s="1"/>
      <c r="AC61" s="1"/>
      <c r="AD61" s="1"/>
    </row>
    <row r="62" spans="1:30" x14ac:dyDescent="0.25">
      <c r="A62" s="75"/>
      <c r="B62" s="82"/>
      <c r="C62" s="38"/>
      <c r="D62" s="82"/>
      <c r="E62" s="82"/>
      <c r="F62" s="25"/>
      <c r="G62" s="38"/>
      <c r="H62" s="41"/>
      <c r="I62" s="38"/>
      <c r="J62" s="25"/>
      <c r="K62" s="25"/>
      <c r="L62" s="25"/>
      <c r="M62" s="25"/>
      <c r="N62" s="60"/>
      <c r="O62" s="60"/>
      <c r="P62" s="25"/>
      <c r="Q62" s="163"/>
      <c r="R62" s="163"/>
      <c r="S62" s="163"/>
      <c r="T62" s="163"/>
      <c r="U62" s="163"/>
      <c r="V62" s="25"/>
      <c r="W62" s="82"/>
      <c r="X62" s="25"/>
      <c r="Y62" s="1"/>
      <c r="Z62" s="1"/>
      <c r="AA62" s="1"/>
      <c r="AB62" s="1"/>
      <c r="AC62" s="1"/>
      <c r="AD62" s="1"/>
    </row>
    <row r="63" spans="1:30" x14ac:dyDescent="0.25">
      <c r="A63" s="75"/>
      <c r="B63" s="82"/>
      <c r="C63" s="38"/>
      <c r="D63" s="82"/>
      <c r="E63" s="82"/>
      <c r="F63" s="25"/>
      <c r="G63" s="38"/>
      <c r="H63" s="41"/>
      <c r="I63" s="38"/>
      <c r="J63" s="25"/>
      <c r="K63" s="25"/>
      <c r="L63" s="25"/>
      <c r="M63" s="25"/>
      <c r="N63" s="60"/>
      <c r="O63" s="60"/>
      <c r="P63" s="25"/>
      <c r="Q63" s="163"/>
      <c r="R63" s="163"/>
      <c r="S63" s="163"/>
      <c r="T63" s="163"/>
      <c r="U63" s="163"/>
      <c r="V63" s="25"/>
      <c r="W63" s="82"/>
      <c r="X63" s="25"/>
      <c r="Y63" s="1"/>
      <c r="Z63" s="1"/>
      <c r="AA63" s="1"/>
      <c r="AB63" s="1"/>
      <c r="AC63" s="1"/>
      <c r="AD63" s="1"/>
    </row>
    <row r="64" spans="1:30" x14ac:dyDescent="0.25">
      <c r="A64" s="75"/>
      <c r="B64" s="82"/>
      <c r="C64" s="38"/>
      <c r="D64" s="82"/>
      <c r="E64" s="82"/>
      <c r="F64" s="25"/>
      <c r="G64" s="38"/>
      <c r="H64" s="41"/>
      <c r="I64" s="38"/>
      <c r="J64" s="25"/>
      <c r="K64" s="25"/>
      <c r="L64" s="25"/>
      <c r="M64" s="25"/>
      <c r="N64" s="60"/>
      <c r="O64" s="60"/>
      <c r="P64" s="25"/>
      <c r="Q64" s="163"/>
      <c r="R64" s="163"/>
      <c r="S64" s="163"/>
      <c r="T64" s="163"/>
      <c r="U64" s="163"/>
      <c r="V64" s="25"/>
      <c r="W64" s="82"/>
      <c r="X64" s="25"/>
      <c r="Y64" s="1"/>
      <c r="Z64" s="1"/>
      <c r="AA64" s="1"/>
      <c r="AB64" s="1"/>
      <c r="AC64" s="1"/>
      <c r="AD64" s="1"/>
    </row>
    <row r="65" spans="1:30" x14ac:dyDescent="0.25">
      <c r="A65" s="75"/>
      <c r="B65" s="82"/>
      <c r="C65" s="38"/>
      <c r="D65" s="82"/>
      <c r="E65" s="82"/>
      <c r="F65" s="25"/>
      <c r="G65" s="38"/>
      <c r="H65" s="41"/>
      <c r="I65" s="38"/>
      <c r="J65" s="25"/>
      <c r="K65" s="25"/>
      <c r="L65" s="25"/>
      <c r="M65" s="25"/>
      <c r="N65" s="60"/>
      <c r="O65" s="60"/>
      <c r="P65" s="25"/>
      <c r="Q65" s="163"/>
      <c r="R65" s="163"/>
      <c r="S65" s="163"/>
      <c r="T65" s="163"/>
      <c r="U65" s="163"/>
      <c r="V65" s="25"/>
      <c r="W65" s="82"/>
      <c r="X65" s="25"/>
      <c r="Y65" s="1"/>
      <c r="Z65" s="1"/>
      <c r="AA65" s="1"/>
      <c r="AB65" s="1"/>
      <c r="AC65" s="1"/>
      <c r="AD6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2020-09-12T13:08:44Z</dcterms:modified>
</cp:coreProperties>
</file>