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3" i="2" l="1"/>
  <c r="O22" i="2"/>
  <c r="O21" i="2" l="1"/>
  <c r="O20" i="2"/>
  <c r="N20" i="2"/>
  <c r="M20" i="2"/>
  <c r="L20" i="2"/>
  <c r="AR17" i="2"/>
  <c r="K20" i="2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M21" i="2" s="1"/>
  <c r="G17" i="2"/>
  <c r="G21" i="2" s="1"/>
  <c r="G23" i="2" s="1"/>
  <c r="F17" i="2"/>
  <c r="F21" i="2" s="1"/>
  <c r="N21" i="2" s="1"/>
  <c r="E17" i="2"/>
  <c r="E21" i="2" s="1"/>
  <c r="E23" i="2" s="1"/>
  <c r="K23" i="2" l="1"/>
  <c r="L21" i="2"/>
  <c r="F22" i="2"/>
  <c r="F23" i="2" s="1"/>
  <c r="H22" i="2"/>
  <c r="H23" i="2" s="1"/>
  <c r="M23" i="2" s="1"/>
  <c r="I23" i="2"/>
  <c r="J22" i="2"/>
  <c r="AF17" i="2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M22" i="2" l="1"/>
  <c r="N22" i="2"/>
  <c r="L22" i="2"/>
  <c r="N23" i="2"/>
  <c r="L23" i="2"/>
</calcChain>
</file>

<file path=xl/sharedStrings.xml><?xml version="1.0" encoding="utf-8"?>
<sst xmlns="http://schemas.openxmlformats.org/spreadsheetml/2006/main" count="254" uniqueCount="108">
  <si>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</si>
  <si>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</si>
  <si>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</si>
  <si>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</si>
  <si>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</si>
  <si>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</si>
  <si>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</si>
  <si>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</si>
  <si>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</si>
  <si>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</si>
  <si>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</si>
  <si>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</si>
  <si>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</si>
  <si>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</si>
  <si>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</si>
  <si>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</si>
  <si>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</si>
  <si>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</si>
  <si>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</si>
  <si>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</si>
  <si>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</si>
  <si>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</si>
  <si>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</si>
  <si>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</si>
  <si>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</si>
  <si>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</si>
  <si>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</si>
  <si>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</si>
  <si>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</si>
  <si>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</si>
  <si>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</si>
  <si>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</si>
  <si>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</si>
  <si>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</si>
  <si>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Ilomäki</t>
  </si>
  <si>
    <t>9.</t>
  </si>
  <si>
    <t>SMJ</t>
  </si>
  <si>
    <t>15.</t>
  </si>
  <si>
    <t>ViVe</t>
  </si>
  <si>
    <t>6.</t>
  </si>
  <si>
    <t>KoU</t>
  </si>
  <si>
    <t>8.</t>
  </si>
  <si>
    <t>ykköspesis</t>
  </si>
  <si>
    <t>5.</t>
  </si>
  <si>
    <t>3.</t>
  </si>
  <si>
    <t>2.</t>
  </si>
  <si>
    <t>24.08. 1994  IPV - SMJ  2-1  (2-1, 3-4, 1-0)</t>
  </si>
  <si>
    <t xml:space="preserve">  18 v   9 kk 17 pv</t>
  </si>
  <si>
    <t>13.  ottelu</t>
  </si>
  <si>
    <t>18.06. 1997  LP - ViVe  2-0  (5-0, 4-3)</t>
  </si>
  <si>
    <t xml:space="preserve">  23 v   7 kk 11 pv</t>
  </si>
  <si>
    <t>16.  ottelu</t>
  </si>
  <si>
    <t>03.07. 1997  Lippo - ViVe  2-1  (0-3, 6-4, 2-0)</t>
  </si>
  <si>
    <t xml:space="preserve">  23 v   7 kk 26 pv</t>
  </si>
  <si>
    <t>38.  ottelu</t>
  </si>
  <si>
    <t>06.06. 1999  KPL - KoU  1-2  (0-2, 4-3, 0-0, 8-9)</t>
  </si>
  <si>
    <t xml:space="preserve">  25 v   6 kk 30 pv</t>
  </si>
  <si>
    <t>PuMu</t>
  </si>
  <si>
    <t>suomensarja</t>
  </si>
  <si>
    <t>KylKai</t>
  </si>
  <si>
    <t>YPJ</t>
  </si>
  <si>
    <t>7.</t>
  </si>
  <si>
    <t>1.</t>
  </si>
  <si>
    <t>Seurat</t>
  </si>
  <si>
    <t>KoU = Koskenkorvan Urheilijat  (1945)</t>
  </si>
  <si>
    <t>SMJ = Seinäjoen Maila-Jussit  (1932)</t>
  </si>
  <si>
    <t>ViVe = Vimpelin Veto  (1934)</t>
  </si>
  <si>
    <t>YPJ = Ylihärmän Pesis-Junkkarit  (1996)</t>
  </si>
  <si>
    <t>HPP</t>
  </si>
  <si>
    <t>HPP = Helsingin Peli-Peikot  (1952)</t>
  </si>
  <si>
    <t>7.11.1973</t>
  </si>
  <si>
    <t>YKKÖSPESIS</t>
  </si>
  <si>
    <t>12.</t>
  </si>
  <si>
    <t>PuMu = Puna-Mustat, Helsinki (1941)</t>
  </si>
  <si>
    <t>KylKai = Kylävuoren Kaiku, Kurikka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</si>
  <si>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</si>
  <si>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</si>
  <si>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</si>
  <si>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</si>
  <si>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</si>
  <si>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</si>
  <si>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</si>
  <si>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</si>
  <si>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</si>
  <si>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</si>
  <si>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</si>
  <si>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</si>
  <si>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</si>
  <si>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</si>
  <si>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</si>
  <si>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</si>
  <si>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KiPa</t>
  </si>
  <si>
    <t>0/2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</si>
  <si>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</si>
  <si>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</si>
  <si>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</si>
  <si>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</si>
  <si>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</si>
  <si>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</si>
  <si>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</si>
  <si>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</si>
  <si>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</si>
  <si>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</si>
  <si>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PePe</t>
  </si>
  <si>
    <t>10.</t>
  </si>
  <si>
    <t>4.</t>
  </si>
  <si>
    <t>YJ</t>
  </si>
  <si>
    <t>YJ = Ylihärmän Junkkarit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</si>
</sst>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5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3" borderId="4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4" ht="17.25" customHeight="1" x14ac:dyDescent="0.25">
      <c r="A1" s="83"/>
      <c r="B1" s="5" t="s">
        <v>34</v>
      </c>
      <c r="C1" s="6"/>
      <c r="D1" s="5"/>
      <c r="E1" s="7" t="s">
        <v>70</v>
      </c>
      <c r="F1" s="8"/>
      <c r="G1" s="8"/>
      <c r="H1" s="8"/>
      <c r="I1" s="6"/>
      <c r="J1" s="6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53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93</v>
      </c>
      <c r="Q2" s="14"/>
      <c r="R2" s="14"/>
      <c r="S2" s="21"/>
      <c r="T2" s="19"/>
      <c r="U2" s="20" t="s">
        <v>15</v>
      </c>
      <c r="V2" s="14"/>
      <c r="W2" s="14"/>
      <c r="X2" s="20"/>
      <c r="Y2" s="84"/>
      <c r="Z2" s="85"/>
      <c r="AA2" s="19"/>
      <c r="AB2" s="22" t="s">
        <v>94</v>
      </c>
      <c r="AC2" s="20"/>
      <c r="AD2" s="14"/>
      <c r="AE2" s="21"/>
      <c r="AF2" s="19"/>
      <c r="AG2" s="22" t="s">
        <v>75</v>
      </c>
      <c r="AH2" s="14"/>
      <c r="AI2" s="14"/>
      <c r="AJ2" s="15"/>
      <c r="AK2" s="19"/>
      <c r="AL2" s="22" t="s">
        <v>76</v>
      </c>
      <c r="AM2" s="20"/>
      <c r="AN2" s="14"/>
      <c r="AO2" s="86" t="s">
        <v>77</v>
      </c>
      <c r="AP2" s="14"/>
      <c r="AQ2" s="15"/>
      <c r="AR2" s="53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78</v>
      </c>
      <c r="AE3" s="18" t="s">
        <v>17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23</v>
      </c>
      <c r="AM3" s="18" t="s">
        <v>24</v>
      </c>
      <c r="AN3" s="15" t="s">
        <v>83</v>
      </c>
      <c r="AO3" s="15" t="s">
        <v>31</v>
      </c>
      <c r="AP3" s="17" t="s">
        <v>32</v>
      </c>
      <c r="AQ3" s="18" t="s">
        <v>33</v>
      </c>
      <c r="AR3" s="53"/>
    </row>
    <row r="4" spans="1:44" s="4" customFormat="1" ht="15" customHeight="1" x14ac:dyDescent="0.25">
      <c r="A4" s="2"/>
      <c r="B4" s="42">
        <v>1993</v>
      </c>
      <c r="C4" s="42" t="s">
        <v>105</v>
      </c>
      <c r="D4" s="43" t="s">
        <v>106</v>
      </c>
      <c r="E4" s="42"/>
      <c r="F4" s="44" t="s">
        <v>58</v>
      </c>
      <c r="G4" s="42"/>
      <c r="H4" s="42"/>
      <c r="I4" s="42"/>
      <c r="J4" s="42"/>
      <c r="K4" s="42"/>
      <c r="L4" s="42"/>
      <c r="M4" s="42"/>
      <c r="N4" s="45"/>
      <c r="O4" s="23"/>
      <c r="P4" s="18"/>
      <c r="Q4" s="18"/>
      <c r="R4" s="18"/>
      <c r="S4" s="18"/>
      <c r="T4" s="23"/>
      <c r="U4" s="38"/>
      <c r="V4" s="38"/>
      <c r="W4" s="38"/>
      <c r="X4" s="38"/>
      <c r="Y4" s="38"/>
      <c r="Z4" s="39"/>
      <c r="AA4" s="23">
        <v>0</v>
      </c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30"/>
      <c r="AM4" s="38"/>
      <c r="AN4" s="87"/>
      <c r="AO4" s="31"/>
      <c r="AP4" s="32"/>
      <c r="AQ4" s="30"/>
      <c r="AR4" s="53"/>
    </row>
    <row r="5" spans="1:44" s="4" customFormat="1" ht="15" customHeight="1" x14ac:dyDescent="0.25">
      <c r="A5" s="2"/>
      <c r="B5" s="24">
        <v>1994</v>
      </c>
      <c r="C5" s="24" t="s">
        <v>61</v>
      </c>
      <c r="D5" s="25" t="s">
        <v>40</v>
      </c>
      <c r="E5" s="24"/>
      <c r="F5" s="26" t="s">
        <v>42</v>
      </c>
      <c r="G5" s="76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9"/>
      <c r="AA5" s="23">
        <v>0</v>
      </c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30"/>
      <c r="AM5" s="38"/>
      <c r="AN5" s="87"/>
      <c r="AO5" s="31"/>
      <c r="AP5" s="32"/>
      <c r="AQ5" s="30"/>
      <c r="AR5" s="53"/>
    </row>
    <row r="6" spans="1:44" s="4" customFormat="1" ht="15" customHeight="1" x14ac:dyDescent="0.25">
      <c r="A6" s="2"/>
      <c r="B6" s="30">
        <v>1994</v>
      </c>
      <c r="C6" s="30" t="s">
        <v>35</v>
      </c>
      <c r="D6" s="33" t="s">
        <v>36</v>
      </c>
      <c r="E6" s="30">
        <v>1</v>
      </c>
      <c r="F6" s="30">
        <v>0</v>
      </c>
      <c r="G6" s="30">
        <v>0</v>
      </c>
      <c r="H6" s="30">
        <v>0</v>
      </c>
      <c r="I6" s="30">
        <v>1</v>
      </c>
      <c r="J6" s="30">
        <v>1</v>
      </c>
      <c r="K6" s="30">
        <v>0</v>
      </c>
      <c r="L6" s="30">
        <v>0</v>
      </c>
      <c r="M6" s="30">
        <v>0</v>
      </c>
      <c r="N6" s="34">
        <v>1</v>
      </c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9"/>
      <c r="AA6" s="23">
        <v>0</v>
      </c>
      <c r="AB6" s="18"/>
      <c r="AC6" s="18"/>
      <c r="AD6" s="18"/>
      <c r="AE6" s="18"/>
      <c r="AF6" s="23"/>
      <c r="AG6" s="38"/>
      <c r="AH6" s="38"/>
      <c r="AI6" s="38"/>
      <c r="AJ6" s="38"/>
      <c r="AK6" s="23"/>
      <c r="AL6" s="30"/>
      <c r="AM6" s="38"/>
      <c r="AN6" s="87"/>
      <c r="AO6" s="31"/>
      <c r="AP6" s="32"/>
      <c r="AQ6" s="30"/>
      <c r="AR6" s="53"/>
    </row>
    <row r="7" spans="1:44" s="4" customFormat="1" ht="15" customHeight="1" x14ac:dyDescent="0.25">
      <c r="A7" s="2"/>
      <c r="B7" s="24">
        <v>1995</v>
      </c>
      <c r="C7" s="35" t="s">
        <v>43</v>
      </c>
      <c r="D7" s="36" t="s">
        <v>40</v>
      </c>
      <c r="E7" s="35"/>
      <c r="F7" s="26" t="s">
        <v>42</v>
      </c>
      <c r="G7" s="76"/>
      <c r="H7" s="27"/>
      <c r="I7" s="24"/>
      <c r="J7" s="24"/>
      <c r="K7" s="24"/>
      <c r="L7" s="35"/>
      <c r="M7" s="35"/>
      <c r="N7" s="37"/>
      <c r="O7" s="23"/>
      <c r="P7" s="18"/>
      <c r="Q7" s="18"/>
      <c r="R7" s="18"/>
      <c r="S7" s="18"/>
      <c r="T7" s="23"/>
      <c r="U7" s="38"/>
      <c r="V7" s="30"/>
      <c r="W7" s="31"/>
      <c r="X7" s="30"/>
      <c r="Y7" s="30"/>
      <c r="Z7" s="39"/>
      <c r="AA7" s="23"/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30"/>
      <c r="AM7" s="38"/>
      <c r="AN7" s="87"/>
      <c r="AO7" s="31"/>
      <c r="AP7" s="32"/>
      <c r="AQ7" s="30"/>
      <c r="AR7" s="53"/>
    </row>
    <row r="8" spans="1:44" s="4" customFormat="1" ht="15" customHeight="1" x14ac:dyDescent="0.25">
      <c r="A8" s="2"/>
      <c r="B8" s="24">
        <v>1996</v>
      </c>
      <c r="C8" s="35" t="s">
        <v>44</v>
      </c>
      <c r="D8" s="36" t="s">
        <v>40</v>
      </c>
      <c r="E8" s="35"/>
      <c r="F8" s="26" t="s">
        <v>42</v>
      </c>
      <c r="G8" s="76"/>
      <c r="H8" s="27"/>
      <c r="I8" s="24"/>
      <c r="J8" s="24"/>
      <c r="K8" s="24"/>
      <c r="L8" s="35"/>
      <c r="M8" s="35"/>
      <c r="N8" s="37"/>
      <c r="O8" s="23"/>
      <c r="P8" s="18"/>
      <c r="Q8" s="18"/>
      <c r="R8" s="18"/>
      <c r="S8" s="18"/>
      <c r="T8" s="23"/>
      <c r="U8" s="38"/>
      <c r="V8" s="30"/>
      <c r="W8" s="31"/>
      <c r="X8" s="30"/>
      <c r="Y8" s="30"/>
      <c r="Z8" s="39"/>
      <c r="AA8" s="23">
        <v>0</v>
      </c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30"/>
      <c r="AM8" s="38"/>
      <c r="AN8" s="87"/>
      <c r="AO8" s="31"/>
      <c r="AP8" s="32"/>
      <c r="AQ8" s="30"/>
      <c r="AR8" s="53"/>
    </row>
    <row r="9" spans="1:44" s="4" customFormat="1" ht="15" customHeight="1" x14ac:dyDescent="0.25">
      <c r="A9" s="2"/>
      <c r="B9" s="30">
        <v>1997</v>
      </c>
      <c r="C9" s="30" t="s">
        <v>37</v>
      </c>
      <c r="D9" s="33" t="s">
        <v>38</v>
      </c>
      <c r="E9" s="30">
        <v>28</v>
      </c>
      <c r="F9" s="30">
        <v>0</v>
      </c>
      <c r="G9" s="30">
        <v>9</v>
      </c>
      <c r="H9" s="30">
        <v>2</v>
      </c>
      <c r="I9" s="30">
        <v>86</v>
      </c>
      <c r="J9" s="30">
        <v>30</v>
      </c>
      <c r="K9" s="30">
        <v>22</v>
      </c>
      <c r="L9" s="30">
        <v>25</v>
      </c>
      <c r="M9" s="30">
        <v>9</v>
      </c>
      <c r="N9" s="39">
        <v>0.42786069651741293</v>
      </c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9"/>
      <c r="AA9" s="23">
        <v>0</v>
      </c>
      <c r="AB9" s="18"/>
      <c r="AC9" s="18"/>
      <c r="AD9" s="18"/>
      <c r="AE9" s="18"/>
      <c r="AF9" s="23"/>
      <c r="AG9" s="38"/>
      <c r="AH9" s="38"/>
      <c r="AI9" s="38"/>
      <c r="AJ9" s="38"/>
      <c r="AK9" s="23"/>
      <c r="AL9" s="30"/>
      <c r="AM9" s="38"/>
      <c r="AN9" s="87"/>
      <c r="AO9" s="31"/>
      <c r="AP9" s="32"/>
      <c r="AQ9" s="30"/>
      <c r="AR9" s="53"/>
    </row>
    <row r="10" spans="1:44" s="4" customFormat="1" ht="15" customHeight="1" x14ac:dyDescent="0.25">
      <c r="A10" s="2"/>
      <c r="B10" s="35">
        <v>1998</v>
      </c>
      <c r="C10" s="35" t="s">
        <v>45</v>
      </c>
      <c r="D10" s="36" t="s">
        <v>40</v>
      </c>
      <c r="E10" s="35"/>
      <c r="F10" s="26" t="s">
        <v>42</v>
      </c>
      <c r="G10" s="76"/>
      <c r="H10" s="27"/>
      <c r="I10" s="24"/>
      <c r="J10" s="24"/>
      <c r="K10" s="24"/>
      <c r="L10" s="35"/>
      <c r="M10" s="35"/>
      <c r="N10" s="37"/>
      <c r="O10" s="23"/>
      <c r="P10" s="18"/>
      <c r="Q10" s="18"/>
      <c r="R10" s="18"/>
      <c r="S10" s="18"/>
      <c r="T10" s="23"/>
      <c r="U10" s="38"/>
      <c r="V10" s="30"/>
      <c r="W10" s="31"/>
      <c r="X10" s="30"/>
      <c r="Y10" s="30"/>
      <c r="Z10" s="39"/>
      <c r="AA10" s="23">
        <v>66</v>
      </c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30"/>
      <c r="AM10" s="38"/>
      <c r="AN10" s="87"/>
      <c r="AO10" s="31"/>
      <c r="AP10" s="32"/>
      <c r="AQ10" s="30"/>
      <c r="AR10" s="53"/>
    </row>
    <row r="11" spans="1:44" s="4" customFormat="1" ht="15" customHeight="1" x14ac:dyDescent="0.25">
      <c r="A11" s="2"/>
      <c r="B11" s="30">
        <v>1999</v>
      </c>
      <c r="C11" s="30" t="s">
        <v>39</v>
      </c>
      <c r="D11" s="33" t="s">
        <v>40</v>
      </c>
      <c r="E11" s="30">
        <v>28</v>
      </c>
      <c r="F11" s="30">
        <v>3</v>
      </c>
      <c r="G11" s="30">
        <v>6</v>
      </c>
      <c r="H11" s="30">
        <v>20</v>
      </c>
      <c r="I11" s="30">
        <v>71</v>
      </c>
      <c r="J11" s="30">
        <v>31</v>
      </c>
      <c r="K11" s="30">
        <v>19</v>
      </c>
      <c r="L11" s="30">
        <v>12</v>
      </c>
      <c r="M11" s="30">
        <v>9</v>
      </c>
      <c r="N11" s="34">
        <v>0.42</v>
      </c>
      <c r="O11" s="23"/>
      <c r="P11" s="18"/>
      <c r="Q11" s="18"/>
      <c r="R11" s="18"/>
      <c r="S11" s="18"/>
      <c r="T11" s="23"/>
      <c r="U11" s="30">
        <v>5</v>
      </c>
      <c r="V11" s="31">
        <v>0</v>
      </c>
      <c r="W11" s="31">
        <v>1</v>
      </c>
      <c r="X11" s="31">
        <v>1</v>
      </c>
      <c r="Y11" s="31">
        <v>8</v>
      </c>
      <c r="Z11" s="39">
        <v>0.308</v>
      </c>
      <c r="AA11" s="23"/>
      <c r="AB11" s="18"/>
      <c r="AC11" s="18"/>
      <c r="AD11" s="18"/>
      <c r="AE11" s="18"/>
      <c r="AF11" s="23"/>
      <c r="AG11" s="38" t="s">
        <v>90</v>
      </c>
      <c r="AH11" s="38"/>
      <c r="AI11" s="38"/>
      <c r="AJ11" s="38"/>
      <c r="AK11" s="23"/>
      <c r="AL11" s="30"/>
      <c r="AM11" s="38"/>
      <c r="AN11" s="87"/>
      <c r="AO11" s="31"/>
      <c r="AP11" s="32"/>
      <c r="AQ11" s="30"/>
      <c r="AR11" s="53"/>
    </row>
    <row r="12" spans="1:44" s="4" customFormat="1" ht="15" customHeight="1" x14ac:dyDescent="0.25">
      <c r="A12" s="2"/>
      <c r="B12" s="30">
        <v>2000</v>
      </c>
      <c r="C12" s="30" t="s">
        <v>41</v>
      </c>
      <c r="D12" s="41" t="s">
        <v>40</v>
      </c>
      <c r="E12" s="30">
        <v>28</v>
      </c>
      <c r="F12" s="30">
        <v>1</v>
      </c>
      <c r="G12" s="30">
        <v>3</v>
      </c>
      <c r="H12" s="30">
        <v>11</v>
      </c>
      <c r="I12" s="30">
        <v>72</v>
      </c>
      <c r="J12" s="30">
        <v>32</v>
      </c>
      <c r="K12" s="30">
        <v>18</v>
      </c>
      <c r="L12" s="30">
        <v>18</v>
      </c>
      <c r="M12" s="30">
        <v>4</v>
      </c>
      <c r="N12" s="39">
        <v>0.45300000000000001</v>
      </c>
      <c r="O12" s="23"/>
      <c r="P12" s="18"/>
      <c r="Q12" s="18"/>
      <c r="R12" s="18"/>
      <c r="S12" s="18"/>
      <c r="T12" s="23"/>
      <c r="U12" s="30">
        <v>3</v>
      </c>
      <c r="V12" s="30">
        <v>0</v>
      </c>
      <c r="W12" s="31">
        <v>1</v>
      </c>
      <c r="X12" s="30">
        <v>0</v>
      </c>
      <c r="Y12" s="30">
        <v>6</v>
      </c>
      <c r="Z12" s="39">
        <v>0.4</v>
      </c>
      <c r="AA12" s="23"/>
      <c r="AB12" s="18"/>
      <c r="AC12" s="18"/>
      <c r="AD12" s="18"/>
      <c r="AE12" s="18"/>
      <c r="AF12" s="23"/>
      <c r="AG12" s="38" t="s">
        <v>91</v>
      </c>
      <c r="AH12" s="38"/>
      <c r="AI12" s="38"/>
      <c r="AJ12" s="38"/>
      <c r="AK12" s="23"/>
      <c r="AL12" s="30"/>
      <c r="AM12" s="38"/>
      <c r="AN12" s="87"/>
      <c r="AO12" s="31"/>
      <c r="AP12" s="32"/>
      <c r="AQ12" s="30"/>
      <c r="AR12" s="53"/>
    </row>
    <row r="13" spans="1:44" s="4" customFormat="1" ht="15" customHeight="1" x14ac:dyDescent="0.25">
      <c r="A13" s="2"/>
      <c r="B13" s="42">
        <v>2001</v>
      </c>
      <c r="C13" s="42" t="s">
        <v>45</v>
      </c>
      <c r="D13" s="43" t="s">
        <v>59</v>
      </c>
      <c r="E13" s="42"/>
      <c r="F13" s="44" t="s">
        <v>58</v>
      </c>
      <c r="G13" s="42"/>
      <c r="H13" s="42"/>
      <c r="I13" s="42"/>
      <c r="J13" s="42"/>
      <c r="K13" s="42"/>
      <c r="L13" s="42"/>
      <c r="M13" s="42"/>
      <c r="N13" s="45"/>
      <c r="O13" s="23"/>
      <c r="P13" s="18"/>
      <c r="Q13" s="18"/>
      <c r="R13" s="18"/>
      <c r="S13" s="18"/>
      <c r="T13" s="23"/>
      <c r="U13" s="30"/>
      <c r="V13" s="30"/>
      <c r="W13" s="31"/>
      <c r="X13" s="30"/>
      <c r="Y13" s="30"/>
      <c r="Z13" s="39"/>
      <c r="AA13" s="23">
        <v>0</v>
      </c>
      <c r="AB13" s="18"/>
      <c r="AC13" s="18"/>
      <c r="AD13" s="18"/>
      <c r="AE13" s="18"/>
      <c r="AF13" s="23"/>
      <c r="AG13" s="38"/>
      <c r="AH13" s="38"/>
      <c r="AI13" s="38"/>
      <c r="AJ13" s="38"/>
      <c r="AK13" s="23"/>
      <c r="AL13" s="30"/>
      <c r="AM13" s="38"/>
      <c r="AN13" s="87"/>
      <c r="AO13" s="31"/>
      <c r="AP13" s="32"/>
      <c r="AQ13" s="30"/>
      <c r="AR13" s="53"/>
    </row>
    <row r="14" spans="1:44" s="4" customFormat="1" ht="15" customHeight="1" x14ac:dyDescent="0.25">
      <c r="A14" s="2"/>
      <c r="B14" s="24">
        <v>2001</v>
      </c>
      <c r="C14" s="24"/>
      <c r="D14" s="46" t="s">
        <v>60</v>
      </c>
      <c r="E14" s="24"/>
      <c r="F14" s="26" t="s">
        <v>42</v>
      </c>
      <c r="G14" s="76"/>
      <c r="H14" s="27"/>
      <c r="I14" s="24"/>
      <c r="J14" s="24"/>
      <c r="K14" s="24"/>
      <c r="L14" s="24"/>
      <c r="M14" s="24"/>
      <c r="N14" s="37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9"/>
      <c r="AA14" s="23">
        <v>0</v>
      </c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30"/>
      <c r="AM14" s="38"/>
      <c r="AN14" s="87"/>
      <c r="AO14" s="31"/>
      <c r="AP14" s="32"/>
      <c r="AQ14" s="30"/>
      <c r="AR14" s="53"/>
    </row>
    <row r="15" spans="1:44" s="4" customFormat="1" ht="15" customHeight="1" x14ac:dyDescent="0.25">
      <c r="A15" s="2"/>
      <c r="B15" s="30">
        <v>2001</v>
      </c>
      <c r="C15" s="30" t="s">
        <v>39</v>
      </c>
      <c r="D15" s="41" t="s">
        <v>40</v>
      </c>
      <c r="E15" s="30">
        <v>4</v>
      </c>
      <c r="F15" s="30">
        <v>0</v>
      </c>
      <c r="G15" s="30">
        <v>3</v>
      </c>
      <c r="H15" s="30">
        <v>0</v>
      </c>
      <c r="I15" s="30">
        <v>10</v>
      </c>
      <c r="J15" s="30">
        <v>3</v>
      </c>
      <c r="K15" s="30">
        <v>0</v>
      </c>
      <c r="L15" s="30">
        <v>4</v>
      </c>
      <c r="M15" s="30">
        <v>3</v>
      </c>
      <c r="N15" s="39">
        <v>0.41699999999999998</v>
      </c>
      <c r="O15" s="23"/>
      <c r="P15" s="18"/>
      <c r="Q15" s="18"/>
      <c r="R15" s="18"/>
      <c r="S15" s="18"/>
      <c r="T15" s="23"/>
      <c r="U15" s="30"/>
      <c r="V15" s="30"/>
      <c r="W15" s="31"/>
      <c r="X15" s="30"/>
      <c r="Y15" s="30"/>
      <c r="Z15" s="39"/>
      <c r="AA15" s="23"/>
      <c r="AB15" s="18"/>
      <c r="AC15" s="18"/>
      <c r="AD15" s="18"/>
      <c r="AE15" s="18"/>
      <c r="AF15" s="23"/>
      <c r="AG15" s="38"/>
      <c r="AH15" s="38"/>
      <c r="AI15" s="38"/>
      <c r="AJ15" s="38"/>
      <c r="AK15" s="23"/>
      <c r="AL15" s="30"/>
      <c r="AM15" s="38"/>
      <c r="AN15" s="87"/>
      <c r="AO15" s="31"/>
      <c r="AP15" s="32"/>
      <c r="AQ15" s="30"/>
      <c r="AR15" s="53"/>
    </row>
    <row r="16" spans="1:44" s="4" customFormat="1" ht="15" customHeight="1" x14ac:dyDescent="0.25">
      <c r="A16" s="2"/>
      <c r="B16" s="42">
        <v>2002</v>
      </c>
      <c r="C16" s="42" t="s">
        <v>61</v>
      </c>
      <c r="D16" s="43" t="s">
        <v>68</v>
      </c>
      <c r="E16" s="42"/>
      <c r="F16" s="44" t="s">
        <v>58</v>
      </c>
      <c r="G16" s="42"/>
      <c r="H16" s="42"/>
      <c r="I16" s="42"/>
      <c r="J16" s="42"/>
      <c r="K16" s="42"/>
      <c r="L16" s="42"/>
      <c r="M16" s="42"/>
      <c r="N16" s="45"/>
      <c r="O16" s="23"/>
      <c r="P16" s="18"/>
      <c r="Q16" s="18"/>
      <c r="R16" s="18"/>
      <c r="S16" s="18"/>
      <c r="T16" s="23"/>
      <c r="U16" s="38"/>
      <c r="V16" s="38"/>
      <c r="W16" s="38"/>
      <c r="X16" s="38"/>
      <c r="Y16" s="38"/>
      <c r="Z16" s="39"/>
      <c r="AA16" s="23"/>
      <c r="AB16" s="18"/>
      <c r="AC16" s="18"/>
      <c r="AD16" s="18"/>
      <c r="AE16" s="18"/>
      <c r="AF16" s="23"/>
      <c r="AG16" s="38"/>
      <c r="AH16" s="38"/>
      <c r="AI16" s="38"/>
      <c r="AJ16" s="38"/>
      <c r="AK16" s="23"/>
      <c r="AL16" s="30"/>
      <c r="AM16" s="38"/>
      <c r="AN16" s="87"/>
      <c r="AO16" s="31"/>
      <c r="AP16" s="32"/>
      <c r="AQ16" s="30"/>
      <c r="AR16" s="53"/>
    </row>
    <row r="17" spans="1:45" s="4" customFormat="1" ht="15" customHeight="1" x14ac:dyDescent="0.25">
      <c r="A17" s="2"/>
      <c r="B17" s="42">
        <v>2003</v>
      </c>
      <c r="C17" s="42" t="s">
        <v>43</v>
      </c>
      <c r="D17" s="43" t="s">
        <v>57</v>
      </c>
      <c r="E17" s="42"/>
      <c r="F17" s="44" t="s">
        <v>58</v>
      </c>
      <c r="G17" s="42"/>
      <c r="H17" s="42"/>
      <c r="I17" s="42"/>
      <c r="J17" s="42"/>
      <c r="K17" s="42"/>
      <c r="L17" s="42"/>
      <c r="M17" s="42"/>
      <c r="N17" s="45"/>
      <c r="O17" s="23"/>
      <c r="P17" s="18"/>
      <c r="Q17" s="18"/>
      <c r="R17" s="18"/>
      <c r="S17" s="18"/>
      <c r="T17" s="23"/>
      <c r="U17" s="38"/>
      <c r="V17" s="38"/>
      <c r="W17" s="38"/>
      <c r="X17" s="38"/>
      <c r="Y17" s="38"/>
      <c r="Z17" s="39"/>
      <c r="AA17" s="23">
        <v>0</v>
      </c>
      <c r="AB17" s="18"/>
      <c r="AC17" s="18"/>
      <c r="AD17" s="18"/>
      <c r="AE17" s="18"/>
      <c r="AF17" s="23"/>
      <c r="AG17" s="38"/>
      <c r="AH17" s="38"/>
      <c r="AI17" s="38"/>
      <c r="AJ17" s="38"/>
      <c r="AK17" s="23"/>
      <c r="AL17" s="30"/>
      <c r="AM17" s="38"/>
      <c r="AN17" s="87"/>
      <c r="AO17" s="31"/>
      <c r="AP17" s="32"/>
      <c r="AQ17" s="30"/>
      <c r="AR17" s="53"/>
    </row>
    <row r="18" spans="1:45" s="4" customFormat="1" ht="15" customHeight="1" x14ac:dyDescent="0.25">
      <c r="A18" s="2"/>
      <c r="B18" s="42">
        <v>2004</v>
      </c>
      <c r="C18" s="42" t="s">
        <v>44</v>
      </c>
      <c r="D18" s="43" t="s">
        <v>57</v>
      </c>
      <c r="E18" s="42"/>
      <c r="F18" s="44" t="s">
        <v>58</v>
      </c>
      <c r="G18" s="42"/>
      <c r="H18" s="42"/>
      <c r="I18" s="42"/>
      <c r="J18" s="42"/>
      <c r="K18" s="42"/>
      <c r="L18" s="42"/>
      <c r="M18" s="42"/>
      <c r="N18" s="45"/>
      <c r="O18" s="23"/>
      <c r="P18" s="18"/>
      <c r="Q18" s="18"/>
      <c r="R18" s="18"/>
      <c r="S18" s="18"/>
      <c r="T18" s="23"/>
      <c r="U18" s="38"/>
      <c r="V18" s="38"/>
      <c r="W18" s="38"/>
      <c r="X18" s="38"/>
      <c r="Y18" s="38"/>
      <c r="Z18" s="39"/>
      <c r="AA18" s="23">
        <v>40</v>
      </c>
      <c r="AB18" s="18"/>
      <c r="AC18" s="18"/>
      <c r="AD18" s="18"/>
      <c r="AE18" s="18"/>
      <c r="AF18" s="23"/>
      <c r="AG18" s="38"/>
      <c r="AH18" s="38"/>
      <c r="AI18" s="38"/>
      <c r="AJ18" s="38"/>
      <c r="AK18" s="23"/>
      <c r="AL18" s="30"/>
      <c r="AM18" s="38"/>
      <c r="AN18" s="87"/>
      <c r="AO18" s="31"/>
      <c r="AP18" s="32"/>
      <c r="AQ18" s="30"/>
      <c r="AR18" s="53"/>
    </row>
    <row r="19" spans="1:45" s="4" customFormat="1" ht="15" customHeight="1" x14ac:dyDescent="0.25">
      <c r="A19" s="2"/>
      <c r="B19" s="42">
        <v>2005</v>
      </c>
      <c r="C19" s="42" t="s">
        <v>62</v>
      </c>
      <c r="D19" s="43" t="s">
        <v>57</v>
      </c>
      <c r="E19" s="42"/>
      <c r="F19" s="44" t="s">
        <v>58</v>
      </c>
      <c r="G19" s="42"/>
      <c r="H19" s="42"/>
      <c r="I19" s="42"/>
      <c r="J19" s="42"/>
      <c r="K19" s="42"/>
      <c r="L19" s="42"/>
      <c r="M19" s="42"/>
      <c r="N19" s="45"/>
      <c r="O19" s="23"/>
      <c r="P19" s="18"/>
      <c r="Q19" s="18"/>
      <c r="R19" s="18"/>
      <c r="S19" s="18"/>
      <c r="T19" s="23"/>
      <c r="U19" s="38"/>
      <c r="V19" s="38"/>
      <c r="W19" s="38"/>
      <c r="X19" s="38"/>
      <c r="Y19" s="38"/>
      <c r="Z19" s="39"/>
      <c r="AA19" s="23">
        <v>74</v>
      </c>
      <c r="AB19" s="18"/>
      <c r="AC19" s="18"/>
      <c r="AD19" s="18"/>
      <c r="AE19" s="18"/>
      <c r="AF19" s="23"/>
      <c r="AG19" s="38"/>
      <c r="AH19" s="38"/>
      <c r="AI19" s="38"/>
      <c r="AJ19" s="38"/>
      <c r="AK19" s="23"/>
      <c r="AL19" s="30"/>
      <c r="AM19" s="38"/>
      <c r="AN19" s="87"/>
      <c r="AO19" s="31"/>
      <c r="AP19" s="32"/>
      <c r="AQ19" s="30"/>
      <c r="AR19" s="53"/>
    </row>
    <row r="20" spans="1:45" s="4" customFormat="1" ht="15" customHeight="1" x14ac:dyDescent="0.25">
      <c r="A20" s="2"/>
      <c r="B20" s="24">
        <v>2006</v>
      </c>
      <c r="C20" s="24" t="s">
        <v>41</v>
      </c>
      <c r="D20" s="46" t="s">
        <v>57</v>
      </c>
      <c r="E20" s="24"/>
      <c r="F20" s="26" t="s">
        <v>42</v>
      </c>
      <c r="G20" s="76"/>
      <c r="H20" s="27"/>
      <c r="I20" s="24"/>
      <c r="J20" s="24"/>
      <c r="K20" s="24"/>
      <c r="L20" s="24"/>
      <c r="M20" s="24"/>
      <c r="N20" s="37"/>
      <c r="O20" s="23"/>
      <c r="P20" s="18"/>
      <c r="Q20" s="18"/>
      <c r="R20" s="18"/>
      <c r="S20" s="18"/>
      <c r="T20" s="23"/>
      <c r="U20" s="38"/>
      <c r="V20" s="38"/>
      <c r="W20" s="38"/>
      <c r="X20" s="38"/>
      <c r="Y20" s="38"/>
      <c r="Z20" s="39"/>
      <c r="AA20" s="23">
        <v>85</v>
      </c>
      <c r="AB20" s="18"/>
      <c r="AC20" s="18"/>
      <c r="AD20" s="18"/>
      <c r="AE20" s="18"/>
      <c r="AF20" s="23"/>
      <c r="AG20" s="38"/>
      <c r="AH20" s="38"/>
      <c r="AI20" s="38"/>
      <c r="AJ20" s="38"/>
      <c r="AK20" s="23"/>
      <c r="AL20" s="30"/>
      <c r="AM20" s="38"/>
      <c r="AN20" s="87"/>
      <c r="AO20" s="31"/>
      <c r="AP20" s="32"/>
      <c r="AQ20" s="30"/>
      <c r="AR20" s="53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v>89</v>
      </c>
      <c r="F21" s="18">
        <v>4</v>
      </c>
      <c r="G21" s="18">
        <v>21</v>
      </c>
      <c r="H21" s="18">
        <v>33</v>
      </c>
      <c r="I21" s="18">
        <v>240</v>
      </c>
      <c r="J21" s="18">
        <v>97</v>
      </c>
      <c r="K21" s="18">
        <v>59</v>
      </c>
      <c r="L21" s="18">
        <v>59</v>
      </c>
      <c r="M21" s="18">
        <v>25</v>
      </c>
      <c r="N21" s="47">
        <v>0.433</v>
      </c>
      <c r="O21" s="23"/>
      <c r="P21" s="88" t="s">
        <v>84</v>
      </c>
      <c r="Q21" s="88" t="s">
        <v>84</v>
      </c>
      <c r="R21" s="88" t="s">
        <v>84</v>
      </c>
      <c r="S21" s="88" t="s">
        <v>84</v>
      </c>
      <c r="T21" s="29"/>
      <c r="U21" s="18">
        <f t="shared" ref="U21:Y21" si="0">PRODUCT(E27)</f>
        <v>8</v>
      </c>
      <c r="V21" s="18">
        <f t="shared" si="0"/>
        <v>0</v>
      </c>
      <c r="W21" s="18">
        <f t="shared" si="0"/>
        <v>2</v>
      </c>
      <c r="X21" s="18">
        <f t="shared" si="0"/>
        <v>1</v>
      </c>
      <c r="Y21" s="18">
        <f t="shared" si="0"/>
        <v>14</v>
      </c>
      <c r="Z21" s="47">
        <f>PRODUCT(N27)</f>
        <v>0.34146341463414637</v>
      </c>
      <c r="AA21" s="89">
        <f>SUM(AA3:AA20)</f>
        <v>265</v>
      </c>
      <c r="AB21" s="88" t="s">
        <v>84</v>
      </c>
      <c r="AC21" s="88" t="s">
        <v>84</v>
      </c>
      <c r="AD21" s="88" t="s">
        <v>84</v>
      </c>
      <c r="AE21" s="88" t="s">
        <v>84</v>
      </c>
      <c r="AF21" s="23"/>
      <c r="AG21" s="88" t="s">
        <v>92</v>
      </c>
      <c r="AH21" s="88" t="s">
        <v>85</v>
      </c>
      <c r="AI21" s="88" t="s">
        <v>85</v>
      </c>
      <c r="AJ21" s="88" t="s">
        <v>85</v>
      </c>
      <c r="AK21" s="23"/>
      <c r="AL21" s="18">
        <f t="shared" ref="AL21:AQ21" si="1">SUM(AL5:AL20)</f>
        <v>0</v>
      </c>
      <c r="AM21" s="18">
        <f t="shared" si="1"/>
        <v>0</v>
      </c>
      <c r="AN21" s="18">
        <f t="shared" si="1"/>
        <v>0</v>
      </c>
      <c r="AO21" s="18">
        <f t="shared" si="1"/>
        <v>0</v>
      </c>
      <c r="AP21" s="18">
        <f t="shared" si="1"/>
        <v>0</v>
      </c>
      <c r="AQ21" s="18">
        <f t="shared" si="1"/>
        <v>0</v>
      </c>
      <c r="AR21" s="53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90"/>
      <c r="O22" s="23"/>
      <c r="P22" s="22"/>
      <c r="Q22" s="20"/>
      <c r="R22" s="84"/>
      <c r="S22" s="85"/>
      <c r="T22" s="23"/>
      <c r="U22" s="22"/>
      <c r="V22" s="20"/>
      <c r="W22" s="84"/>
      <c r="X22" s="20"/>
      <c r="Y22" s="84"/>
      <c r="Z22" s="85"/>
      <c r="AA22" s="23"/>
      <c r="AB22" s="91"/>
      <c r="AC22" s="92"/>
      <c r="AD22" s="84"/>
      <c r="AE22" s="85"/>
      <c r="AF22" s="23"/>
      <c r="AG22" s="93">
        <v>0</v>
      </c>
      <c r="AH22" s="94">
        <v>0</v>
      </c>
      <c r="AI22" s="94">
        <v>0</v>
      </c>
      <c r="AJ22" s="95">
        <v>0</v>
      </c>
      <c r="AK22" s="23"/>
      <c r="AL22" s="17"/>
      <c r="AM22" s="14"/>
      <c r="AN22" s="14"/>
      <c r="AO22" s="14"/>
      <c r="AP22" s="14"/>
      <c r="AQ22" s="15"/>
      <c r="AR22" s="53"/>
    </row>
    <row r="23" spans="1:45" ht="15" customHeight="1" x14ac:dyDescent="0.25">
      <c r="A23" s="2"/>
      <c r="B23" s="41" t="s">
        <v>2</v>
      </c>
      <c r="C23" s="32"/>
      <c r="D23" s="48">
        <v>159.33333333333334</v>
      </c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49"/>
      <c r="P23" s="23"/>
      <c r="Q23" s="23"/>
      <c r="R23" s="23"/>
      <c r="S23" s="23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23"/>
      <c r="AG23" s="49"/>
      <c r="AH23" s="49"/>
      <c r="AI23" s="49"/>
      <c r="AJ23" s="49"/>
      <c r="AK23" s="23"/>
      <c r="AL23" s="49"/>
      <c r="AM23" s="49"/>
      <c r="AN23" s="49"/>
      <c r="AO23" s="49"/>
      <c r="AP23" s="49"/>
      <c r="AQ23" s="49"/>
      <c r="AR23" s="53"/>
    </row>
    <row r="24" spans="1:45" s="4" customFormat="1" ht="15" customHeight="1" x14ac:dyDescent="0.25">
      <c r="A24" s="2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29"/>
      <c r="P24" s="29"/>
      <c r="Q24" s="29"/>
      <c r="R24" s="29"/>
      <c r="S24" s="29"/>
      <c r="T24" s="29"/>
      <c r="U24" s="49"/>
      <c r="V24" s="52"/>
      <c r="W24" s="49"/>
      <c r="X24" s="49"/>
      <c r="Y24" s="49"/>
      <c r="Z24" s="49"/>
      <c r="AA24" s="49"/>
      <c r="AB24" s="49"/>
      <c r="AC24" s="49"/>
      <c r="AD24" s="49"/>
      <c r="AE24" s="49"/>
      <c r="AF24" s="23"/>
      <c r="AG24" s="49"/>
      <c r="AH24" s="49"/>
      <c r="AI24" s="49"/>
      <c r="AJ24" s="49"/>
      <c r="AK24" s="23"/>
      <c r="AL24" s="49"/>
      <c r="AM24" s="49"/>
      <c r="AN24" s="49"/>
      <c r="AO24" s="49"/>
      <c r="AP24" s="49"/>
      <c r="AQ24" s="49"/>
      <c r="AR24" s="53"/>
    </row>
    <row r="25" spans="1:45" ht="15" customHeight="1" x14ac:dyDescent="0.25">
      <c r="A25" s="2"/>
      <c r="B25" s="22" t="s">
        <v>25</v>
      </c>
      <c r="C25" s="54"/>
      <c r="D25" s="54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9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5" t="s">
        <v>30</v>
      </c>
      <c r="Q25" s="12"/>
      <c r="R25" s="12"/>
      <c r="S25" s="12"/>
      <c r="T25" s="56"/>
      <c r="U25" s="56"/>
      <c r="V25" s="56"/>
      <c r="W25" s="56"/>
      <c r="X25" s="56"/>
      <c r="Y25" s="12"/>
      <c r="Z25" s="12"/>
      <c r="AA25" s="12"/>
      <c r="AB25" s="56"/>
      <c r="AC25" s="56"/>
      <c r="AD25" s="12"/>
      <c r="AE25" s="57"/>
      <c r="AF25" s="23"/>
      <c r="AG25" s="55" t="s">
        <v>86</v>
      </c>
      <c r="AH25" s="12"/>
      <c r="AI25" s="56"/>
      <c r="AJ25" s="57"/>
      <c r="AK25" s="23"/>
      <c r="AL25" s="10" t="s">
        <v>87</v>
      </c>
      <c r="AM25" s="12"/>
      <c r="AN25" s="12"/>
      <c r="AO25" s="12"/>
      <c r="AP25" s="12"/>
      <c r="AQ25" s="57"/>
      <c r="AR25" s="53"/>
    </row>
    <row r="26" spans="1:45" ht="15" customHeight="1" x14ac:dyDescent="0.25">
      <c r="A26" s="2"/>
      <c r="B26" s="55" t="s">
        <v>13</v>
      </c>
      <c r="C26" s="12"/>
      <c r="D26" s="57"/>
      <c r="E26" s="30">
        <v>89</v>
      </c>
      <c r="F26" s="30">
        <v>4</v>
      </c>
      <c r="G26" s="30">
        <v>21</v>
      </c>
      <c r="H26" s="30">
        <v>33</v>
      </c>
      <c r="I26" s="30">
        <v>240</v>
      </c>
      <c r="J26" s="49"/>
      <c r="K26" s="58">
        <v>0.2808988764044944</v>
      </c>
      <c r="L26" s="58">
        <v>0.3707865168539326</v>
      </c>
      <c r="M26" s="58">
        <v>2.696629213483146</v>
      </c>
      <c r="N26" s="34">
        <v>0.433</v>
      </c>
      <c r="O26" s="23"/>
      <c r="P26" s="108" t="s">
        <v>9</v>
      </c>
      <c r="Q26" s="124"/>
      <c r="R26" s="109" t="s">
        <v>46</v>
      </c>
      <c r="S26" s="109"/>
      <c r="T26" s="109"/>
      <c r="U26" s="109"/>
      <c r="V26" s="109"/>
      <c r="W26" s="109"/>
      <c r="X26" s="109"/>
      <c r="Y26" s="125"/>
      <c r="Z26" s="125"/>
      <c r="AA26" s="125" t="s">
        <v>11</v>
      </c>
      <c r="AB26" s="109"/>
      <c r="AC26" s="109"/>
      <c r="AD26" s="125" t="s">
        <v>47</v>
      </c>
      <c r="AE26" s="110"/>
      <c r="AF26" s="23"/>
      <c r="AG26" s="126"/>
      <c r="AH26" s="136"/>
      <c r="AI26" s="109"/>
      <c r="AJ26" s="110"/>
      <c r="AK26" s="23"/>
      <c r="AL26" s="108"/>
      <c r="AM26" s="125"/>
      <c r="AN26" s="109"/>
      <c r="AO26" s="109"/>
      <c r="AP26" s="109"/>
      <c r="AQ26" s="110"/>
      <c r="AR26" s="53"/>
    </row>
    <row r="27" spans="1:45" ht="15" customHeight="1" x14ac:dyDescent="0.25">
      <c r="A27" s="2"/>
      <c r="B27" s="59" t="s">
        <v>15</v>
      </c>
      <c r="C27" s="60"/>
      <c r="D27" s="61"/>
      <c r="E27" s="30">
        <v>8</v>
      </c>
      <c r="F27" s="30">
        <v>0</v>
      </c>
      <c r="G27" s="30">
        <v>2</v>
      </c>
      <c r="H27" s="30">
        <v>1</v>
      </c>
      <c r="I27" s="30">
        <v>14</v>
      </c>
      <c r="J27" s="49"/>
      <c r="K27" s="58">
        <v>0.25</v>
      </c>
      <c r="L27" s="58">
        <v>0.125</v>
      </c>
      <c r="M27" s="58">
        <v>1.75</v>
      </c>
      <c r="N27" s="34">
        <v>0.34146341463414637</v>
      </c>
      <c r="O27" s="23"/>
      <c r="P27" s="126" t="s">
        <v>88</v>
      </c>
      <c r="Q27" s="127"/>
      <c r="R27" s="128" t="s">
        <v>52</v>
      </c>
      <c r="S27" s="128"/>
      <c r="T27" s="128"/>
      <c r="U27" s="128"/>
      <c r="V27" s="128"/>
      <c r="W27" s="128"/>
      <c r="X27" s="128"/>
      <c r="Y27" s="129"/>
      <c r="Z27" s="129"/>
      <c r="AA27" s="129" t="s">
        <v>51</v>
      </c>
      <c r="AB27" s="128"/>
      <c r="AC27" s="128"/>
      <c r="AD27" s="129" t="s">
        <v>53</v>
      </c>
      <c r="AE27" s="130"/>
      <c r="AF27" s="23"/>
      <c r="AG27" s="126"/>
      <c r="AH27" s="137"/>
      <c r="AI27" s="128"/>
      <c r="AJ27" s="130"/>
      <c r="AK27" s="23"/>
      <c r="AL27" s="126"/>
      <c r="AM27" s="129"/>
      <c r="AN27" s="128"/>
      <c r="AO27" s="128"/>
      <c r="AP27" s="128"/>
      <c r="AQ27" s="130"/>
      <c r="AR27" s="53"/>
    </row>
    <row r="28" spans="1:45" ht="15" customHeight="1" x14ac:dyDescent="0.25">
      <c r="A28" s="2"/>
      <c r="B28" s="62" t="s">
        <v>16</v>
      </c>
      <c r="C28" s="63"/>
      <c r="D28" s="64"/>
      <c r="E28" s="40"/>
      <c r="F28" s="40"/>
      <c r="G28" s="40"/>
      <c r="H28" s="40"/>
      <c r="I28" s="40"/>
      <c r="J28" s="49"/>
      <c r="K28" s="65"/>
      <c r="L28" s="65"/>
      <c r="M28" s="65"/>
      <c r="N28" s="66"/>
      <c r="O28" s="23"/>
      <c r="P28" s="126" t="s">
        <v>89</v>
      </c>
      <c r="Q28" s="127"/>
      <c r="R28" s="128" t="s">
        <v>49</v>
      </c>
      <c r="S28" s="128"/>
      <c r="T28" s="128"/>
      <c r="U28" s="128"/>
      <c r="V28" s="128"/>
      <c r="W28" s="128"/>
      <c r="X28" s="128"/>
      <c r="Y28" s="129"/>
      <c r="Z28" s="129"/>
      <c r="AA28" s="129" t="s">
        <v>48</v>
      </c>
      <c r="AB28" s="128"/>
      <c r="AC28" s="128"/>
      <c r="AD28" s="129" t="s">
        <v>50</v>
      </c>
      <c r="AE28" s="130"/>
      <c r="AF28" s="23"/>
      <c r="AG28" s="138"/>
      <c r="AH28" s="137"/>
      <c r="AI28" s="128"/>
      <c r="AJ28" s="130"/>
      <c r="AK28" s="23"/>
      <c r="AL28" s="126"/>
      <c r="AM28" s="129"/>
      <c r="AN28" s="128"/>
      <c r="AO28" s="128"/>
      <c r="AP28" s="128"/>
      <c r="AQ28" s="130"/>
      <c r="AR28" s="53"/>
    </row>
    <row r="29" spans="1:45" ht="15" customHeight="1" x14ac:dyDescent="0.25">
      <c r="A29" s="2"/>
      <c r="B29" s="67" t="s">
        <v>26</v>
      </c>
      <c r="C29" s="68"/>
      <c r="D29" s="69"/>
      <c r="E29" s="18">
        <v>97</v>
      </c>
      <c r="F29" s="18">
        <v>4</v>
      </c>
      <c r="G29" s="18">
        <v>23</v>
      </c>
      <c r="H29" s="18">
        <v>34</v>
      </c>
      <c r="I29" s="18">
        <v>254</v>
      </c>
      <c r="J29" s="49"/>
      <c r="K29" s="70">
        <v>0.27835051546391754</v>
      </c>
      <c r="L29" s="70">
        <v>0.35051546391752575</v>
      </c>
      <c r="M29" s="70">
        <v>2.6185567010309279</v>
      </c>
      <c r="N29" s="47">
        <v>0.42669532459370019</v>
      </c>
      <c r="O29" s="23"/>
      <c r="P29" s="131" t="s">
        <v>10</v>
      </c>
      <c r="Q29" s="132"/>
      <c r="R29" s="133" t="s">
        <v>55</v>
      </c>
      <c r="S29" s="133"/>
      <c r="T29" s="133"/>
      <c r="U29" s="133"/>
      <c r="V29" s="133"/>
      <c r="W29" s="133"/>
      <c r="X29" s="133"/>
      <c r="Y29" s="134"/>
      <c r="Z29" s="134"/>
      <c r="AA29" s="134" t="s">
        <v>54</v>
      </c>
      <c r="AB29" s="133"/>
      <c r="AC29" s="133"/>
      <c r="AD29" s="134" t="s">
        <v>56</v>
      </c>
      <c r="AE29" s="135"/>
      <c r="AF29" s="23"/>
      <c r="AG29" s="139"/>
      <c r="AH29" s="140"/>
      <c r="AI29" s="141"/>
      <c r="AJ29" s="135"/>
      <c r="AK29" s="23"/>
      <c r="AL29" s="131"/>
      <c r="AM29" s="134"/>
      <c r="AN29" s="133"/>
      <c r="AO29" s="133"/>
      <c r="AP29" s="133"/>
      <c r="AQ29" s="135"/>
      <c r="AR29" s="53"/>
    </row>
    <row r="30" spans="1:45" ht="11.25" customHeight="1" x14ac:dyDescent="0.25">
      <c r="A30" s="2"/>
      <c r="B30" s="51"/>
      <c r="C30" s="51"/>
      <c r="D30" s="51"/>
      <c r="E30" s="51"/>
      <c r="F30" s="51"/>
      <c r="G30" s="51"/>
      <c r="H30" s="51"/>
      <c r="I30" s="51"/>
      <c r="J30" s="49"/>
      <c r="K30" s="51"/>
      <c r="L30" s="51"/>
      <c r="M30" s="51"/>
      <c r="N30" s="50"/>
      <c r="O30" s="23"/>
      <c r="P30" s="49"/>
      <c r="Q30" s="52"/>
      <c r="R30" s="49"/>
      <c r="S30" s="49"/>
      <c r="T30" s="23"/>
      <c r="U30" s="23"/>
      <c r="V30" s="52"/>
      <c r="W30" s="49"/>
      <c r="X30" s="49"/>
      <c r="Y30" s="23"/>
      <c r="Z30" s="23"/>
      <c r="AA30" s="23"/>
      <c r="AB30" s="23"/>
      <c r="AC30" s="23"/>
      <c r="AD30" s="23"/>
      <c r="AE30" s="23"/>
      <c r="AF30" s="23"/>
      <c r="AG30" s="23"/>
      <c r="AH30" s="71"/>
      <c r="AI30" s="49"/>
      <c r="AJ30" s="49"/>
      <c r="AK30" s="23"/>
      <c r="AL30" s="49"/>
      <c r="AM30" s="49"/>
      <c r="AN30" s="49"/>
      <c r="AO30" s="49"/>
      <c r="AP30" s="49"/>
      <c r="AQ30" s="49"/>
      <c r="AR30" s="53"/>
    </row>
    <row r="31" spans="1:45" ht="15" customHeight="1" x14ac:dyDescent="0.2">
      <c r="A31" s="2"/>
      <c r="B31" s="49" t="s">
        <v>63</v>
      </c>
      <c r="C31" s="49"/>
      <c r="D31" s="73" t="s">
        <v>107</v>
      </c>
      <c r="E31" s="49"/>
      <c r="F31" s="49"/>
      <c r="G31" s="49"/>
      <c r="H31" s="49"/>
      <c r="I31" s="49"/>
      <c r="J31" s="49"/>
      <c r="K31" s="49"/>
      <c r="L31" s="49" t="s">
        <v>74</v>
      </c>
      <c r="M31" s="49"/>
      <c r="N31" s="50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ht="15" customHeight="1" x14ac:dyDescent="0.2">
      <c r="A32" s="2"/>
      <c r="B32" s="49"/>
      <c r="C32" s="49"/>
      <c r="D32" s="49" t="s">
        <v>64</v>
      </c>
      <c r="E32" s="49"/>
      <c r="F32" s="49"/>
      <c r="G32" s="49"/>
      <c r="H32" s="49"/>
      <c r="I32" s="49"/>
      <c r="J32" s="49"/>
      <c r="K32" s="49"/>
      <c r="L32" s="49" t="s">
        <v>67</v>
      </c>
      <c r="M32" s="49"/>
      <c r="N32" s="52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5" ht="15" customHeight="1" x14ac:dyDescent="0.2">
      <c r="A33" s="2"/>
      <c r="B33" s="49"/>
      <c r="C33" s="49"/>
      <c r="D33" s="49" t="s">
        <v>65</v>
      </c>
      <c r="E33" s="49"/>
      <c r="F33" s="49"/>
      <c r="G33" s="49"/>
      <c r="H33" s="49"/>
      <c r="I33" s="49"/>
      <c r="J33" s="49"/>
      <c r="K33" s="49"/>
      <c r="L33" s="49" t="s">
        <v>69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1:45" s="96" customFormat="1" ht="15" customHeight="1" x14ac:dyDescent="0.2">
      <c r="A34" s="77"/>
      <c r="B34" s="49"/>
      <c r="C34" s="49"/>
      <c r="D34" s="49" t="s">
        <v>66</v>
      </c>
      <c r="E34" s="49"/>
      <c r="F34" s="49"/>
      <c r="G34" s="49"/>
      <c r="H34" s="49"/>
      <c r="I34" s="49"/>
      <c r="J34" s="49"/>
      <c r="K34" s="49"/>
      <c r="L34" s="73" t="s">
        <v>73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s="96" customFormat="1" ht="15" customHeight="1" x14ac:dyDescent="0.25">
      <c r="A35" s="77"/>
      <c r="B35" s="49"/>
      <c r="C35" s="49"/>
      <c r="D35" s="49"/>
      <c r="E35" s="23"/>
      <c r="F35" s="71"/>
      <c r="G35" s="49"/>
      <c r="H35" s="49"/>
      <c r="I35" s="49"/>
      <c r="J35" s="49"/>
      <c r="K35" s="49"/>
      <c r="L35" s="73"/>
      <c r="M35" s="49"/>
      <c r="N35" s="49"/>
      <c r="O35" s="49"/>
      <c r="P35" s="49"/>
      <c r="Q35" s="52"/>
      <c r="R35" s="49"/>
      <c r="S35" s="49"/>
      <c r="T35" s="23"/>
      <c r="U35" s="23"/>
      <c r="V35" s="71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72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5" s="96" customFormat="1" ht="15" customHeight="1" x14ac:dyDescent="0.25">
      <c r="A36" s="77"/>
      <c r="B36" s="49"/>
      <c r="C36" s="49"/>
      <c r="D36" s="49"/>
      <c r="E36" s="23"/>
      <c r="F36" s="71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2"/>
      <c r="R36" s="49"/>
      <c r="S36" s="49"/>
      <c r="T36" s="23"/>
      <c r="U36" s="23"/>
      <c r="V36" s="71"/>
      <c r="W36" s="49"/>
      <c r="X36" s="49"/>
      <c r="Y36" s="49"/>
      <c r="Z36" s="49"/>
      <c r="AA36" s="49"/>
      <c r="AB36" s="49"/>
      <c r="AC36" s="49"/>
      <c r="AD36" s="49"/>
      <c r="AE36" s="49"/>
      <c r="AF36" s="53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5" s="96" customFormat="1" ht="15" customHeight="1" x14ac:dyDescent="0.25">
      <c r="A37" s="7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2"/>
      <c r="R37" s="49"/>
      <c r="S37" s="49"/>
      <c r="T37" s="23"/>
      <c r="U37" s="23"/>
      <c r="V37" s="71"/>
      <c r="W37" s="49"/>
      <c r="X37" s="49"/>
      <c r="Y37" s="49"/>
      <c r="Z37" s="49"/>
      <c r="AA37" s="49"/>
      <c r="AB37" s="49"/>
      <c r="AC37" s="49"/>
      <c r="AD37" s="49"/>
      <c r="AE37" s="49"/>
      <c r="AF37" s="53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5" s="96" customFormat="1" ht="15" customHeight="1" x14ac:dyDescent="0.25">
      <c r="A38" s="77"/>
      <c r="B38" s="49"/>
      <c r="C38" s="49"/>
      <c r="D38" s="73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5" s="96" customFormat="1" ht="15" customHeight="1" x14ac:dyDescent="0.25">
      <c r="A39" s="7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96" customFormat="1" ht="15" customHeight="1" x14ac:dyDescent="0.25">
      <c r="A40" s="77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96" customFormat="1" ht="15" customHeight="1" x14ac:dyDescent="0.25">
      <c r="A41" s="7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96" customFormat="1" ht="15" customHeight="1" x14ac:dyDescent="0.25">
      <c r="A42" s="77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96" customFormat="1" ht="15" customHeight="1" x14ac:dyDescent="0.25">
      <c r="A43" s="77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96" customFormat="1" ht="15" customHeight="1" x14ac:dyDescent="0.25">
      <c r="A44" s="77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96" customFormat="1" ht="15" customHeight="1" x14ac:dyDescent="0.25">
      <c r="A45" s="77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96" customFormat="1" ht="15" customHeight="1" x14ac:dyDescent="0.25">
      <c r="A46" s="7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96" customFormat="1" ht="15" customHeight="1" x14ac:dyDescent="0.25">
      <c r="A47" s="77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96" customFormat="1" ht="15" customHeight="1" x14ac:dyDescent="0.25">
      <c r="A48" s="77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96" customFormat="1" ht="15" customHeight="1" x14ac:dyDescent="0.25">
      <c r="A49" s="7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96" customFormat="1" ht="15" customHeight="1" x14ac:dyDescent="0.25">
      <c r="A50" s="7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96" customFormat="1" ht="15" customHeight="1" x14ac:dyDescent="0.25">
      <c r="A51" s="7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96" customFormat="1" ht="15" customHeight="1" x14ac:dyDescent="0.25">
      <c r="A52" s="7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96" customFormat="1" ht="15" customHeight="1" x14ac:dyDescent="0.25">
      <c r="A53" s="7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96" customFormat="1" ht="15" customHeight="1" x14ac:dyDescent="0.25">
      <c r="A54" s="77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96" customFormat="1" ht="15" customHeight="1" x14ac:dyDescent="0.25">
      <c r="A55" s="77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96" customFormat="1" ht="15" customHeight="1" x14ac:dyDescent="0.25">
      <c r="A56" s="77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96" customFormat="1" ht="15" customHeight="1" x14ac:dyDescent="0.25">
      <c r="A57" s="7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96" customFormat="1" ht="15" customHeight="1" x14ac:dyDescent="0.25">
      <c r="A58" s="7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96" customFormat="1" ht="15" customHeight="1" x14ac:dyDescent="0.25">
      <c r="A59" s="77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96" customFormat="1" ht="15" customHeight="1" x14ac:dyDescent="0.25">
      <c r="A60" s="77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96" customFormat="1" ht="15" customHeight="1" x14ac:dyDescent="0.25">
      <c r="A61" s="77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96" customFormat="1" ht="15" customHeight="1" x14ac:dyDescent="0.25">
      <c r="A62" s="7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96" customFormat="1" ht="15" customHeight="1" x14ac:dyDescent="0.25">
      <c r="A63" s="7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96" customFormat="1" ht="15" customHeight="1" x14ac:dyDescent="0.25">
      <c r="A64" s="77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96" customFormat="1" ht="15" customHeight="1" x14ac:dyDescent="0.25">
      <c r="A65" s="7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96" customFormat="1" ht="15" customHeight="1" x14ac:dyDescent="0.25">
      <c r="A66" s="7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96" customFormat="1" ht="15" customHeight="1" x14ac:dyDescent="0.25">
      <c r="A67" s="77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96" customFormat="1" ht="15" customHeight="1" x14ac:dyDescent="0.25">
      <c r="A68" s="77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96" customFormat="1" ht="15" customHeight="1" x14ac:dyDescent="0.25">
      <c r="A69" s="77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</row>
    <row r="70" spans="1:44" s="96" customFormat="1" ht="15" customHeight="1" x14ac:dyDescent="0.25">
      <c r="A70" s="77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</row>
    <row r="71" spans="1:44" s="96" customFormat="1" ht="15" customHeight="1" x14ac:dyDescent="0.25">
      <c r="A71" s="77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3"/>
    </row>
    <row r="72" spans="1:44" s="96" customFormat="1" ht="15" customHeight="1" x14ac:dyDescent="0.25">
      <c r="A72" s="77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3"/>
    </row>
    <row r="73" spans="1:44" s="96" customFormat="1" ht="15" customHeight="1" x14ac:dyDescent="0.25">
      <c r="A73" s="77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3"/>
    </row>
    <row r="74" spans="1:44" s="96" customFormat="1" ht="15" customHeight="1" x14ac:dyDescent="0.25">
      <c r="A74" s="77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3"/>
    </row>
    <row r="75" spans="1:44" s="96" customFormat="1" ht="15" customHeight="1" x14ac:dyDescent="0.25">
      <c r="A75" s="77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3"/>
    </row>
    <row r="76" spans="1:44" s="96" customFormat="1" ht="15" customHeight="1" x14ac:dyDescent="0.25">
      <c r="A76" s="77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3"/>
    </row>
    <row r="77" spans="1:44" s="96" customFormat="1" ht="15" customHeight="1" x14ac:dyDescent="0.25">
      <c r="A77" s="77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3"/>
    </row>
    <row r="78" spans="1:44" s="96" customFormat="1" ht="15" customHeight="1" x14ac:dyDescent="0.25">
      <c r="A78" s="7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3"/>
    </row>
    <row r="79" spans="1:44" s="96" customFormat="1" ht="15" customHeight="1" x14ac:dyDescent="0.25">
      <c r="A79" s="77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3"/>
    </row>
    <row r="80" spans="1:44" s="96" customFormat="1" ht="15" customHeight="1" x14ac:dyDescent="0.25">
      <c r="A80" s="7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3"/>
    </row>
    <row r="81" spans="1:44" s="96" customFormat="1" ht="15" customHeight="1" x14ac:dyDescent="0.25">
      <c r="A81" s="77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3"/>
    </row>
    <row r="82" spans="1:44" s="96" customFormat="1" ht="15" customHeight="1" x14ac:dyDescent="0.25">
      <c r="A82" s="77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3"/>
    </row>
    <row r="83" spans="1:44" s="96" customFormat="1" ht="15" customHeight="1" x14ac:dyDescent="0.25">
      <c r="A83" s="77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3"/>
    </row>
    <row r="84" spans="1:44" s="96" customFormat="1" ht="15" customHeight="1" x14ac:dyDescent="0.25">
      <c r="A84" s="77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3"/>
    </row>
    <row r="85" spans="1:44" s="96" customFormat="1" ht="15" customHeight="1" x14ac:dyDescent="0.25">
      <c r="A85" s="77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71"/>
      <c r="AI85" s="49"/>
      <c r="AJ85" s="49"/>
      <c r="AK85" s="49"/>
      <c r="AL85" s="49"/>
      <c r="AM85" s="49"/>
      <c r="AN85" s="49"/>
      <c r="AO85" s="49"/>
      <c r="AP85" s="49"/>
      <c r="AQ85" s="49"/>
      <c r="AR85" s="3"/>
    </row>
    <row r="86" spans="1:44" s="96" customFormat="1" ht="15" customHeight="1" x14ac:dyDescent="0.25">
      <c r="A86" s="77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3"/>
      <c r="AH86" s="71"/>
      <c r="AI86" s="49"/>
      <c r="AJ86" s="49"/>
      <c r="AK86" s="49"/>
      <c r="AL86" s="49"/>
      <c r="AM86" s="49"/>
      <c r="AN86" s="49"/>
      <c r="AO86" s="49"/>
      <c r="AP86" s="49"/>
      <c r="AQ86" s="49"/>
      <c r="AR86" s="3"/>
    </row>
    <row r="87" spans="1:44" s="96" customFormat="1" ht="15" customHeight="1" x14ac:dyDescent="0.25">
      <c r="A87" s="77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3"/>
      <c r="AH87" s="71"/>
      <c r="AI87" s="49"/>
      <c r="AJ87" s="49"/>
      <c r="AK87" s="49"/>
      <c r="AL87" s="49"/>
      <c r="AM87" s="49"/>
      <c r="AN87" s="49"/>
      <c r="AO87" s="49"/>
      <c r="AP87" s="49"/>
      <c r="AQ87" s="49"/>
      <c r="AR87" s="3"/>
    </row>
    <row r="88" spans="1:44" s="96" customFormat="1" ht="15" customHeight="1" x14ac:dyDescent="0.25">
      <c r="A88" s="77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3"/>
      <c r="AH88" s="71"/>
      <c r="AI88" s="49"/>
      <c r="AJ88" s="49"/>
      <c r="AK88" s="49"/>
      <c r="AL88" s="49"/>
      <c r="AM88" s="49"/>
      <c r="AN88" s="49"/>
      <c r="AO88" s="49"/>
      <c r="AP88" s="49"/>
      <c r="AQ88" s="49"/>
      <c r="AR88" s="3"/>
    </row>
    <row r="89" spans="1:44" s="96" customFormat="1" ht="15" customHeight="1" x14ac:dyDescent="0.25">
      <c r="A89" s="77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3"/>
      <c r="AH89" s="71"/>
      <c r="AI89" s="49"/>
      <c r="AJ89" s="49"/>
      <c r="AK89" s="49"/>
      <c r="AL89" s="49"/>
      <c r="AM89" s="49"/>
      <c r="AN89" s="49"/>
      <c r="AO89" s="49"/>
      <c r="AP89" s="49"/>
      <c r="AQ89" s="49"/>
      <c r="AR89" s="3"/>
    </row>
    <row r="90" spans="1:44" s="96" customFormat="1" ht="15" customHeight="1" x14ac:dyDescent="0.25">
      <c r="A90" s="77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3"/>
    </row>
    <row r="91" spans="1:44" s="96" customFormat="1" ht="15" customHeight="1" x14ac:dyDescent="0.25">
      <c r="A91" s="77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3"/>
    </row>
    <row r="92" spans="1:44" s="96" customFormat="1" ht="15" customHeight="1" x14ac:dyDescent="0.25">
      <c r="A92" s="77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3"/>
    </row>
    <row r="93" spans="1:44" s="96" customFormat="1" ht="15" customHeight="1" x14ac:dyDescent="0.25">
      <c r="A93" s="77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3"/>
    </row>
    <row r="94" spans="1:44" s="96" customFormat="1" ht="15" customHeight="1" x14ac:dyDescent="0.25">
      <c r="A94" s="77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3"/>
    </row>
    <row r="95" spans="1:44" s="96" customFormat="1" ht="15" customHeight="1" x14ac:dyDescent="0.25">
      <c r="A95" s="77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3"/>
    </row>
    <row r="96" spans="1:44" s="96" customFormat="1" ht="15" customHeight="1" x14ac:dyDescent="0.25">
      <c r="A96" s="7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3"/>
    </row>
    <row r="97" spans="1:44" s="96" customFormat="1" ht="15" customHeight="1" x14ac:dyDescent="0.25">
      <c r="A97" s="7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3"/>
    </row>
    <row r="98" spans="1:44" s="96" customFormat="1" ht="15" customHeight="1" x14ac:dyDescent="0.25">
      <c r="A98" s="77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3"/>
    </row>
    <row r="99" spans="1:44" s="96" customFormat="1" ht="15" customHeight="1" x14ac:dyDescent="0.25">
      <c r="A99" s="77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3"/>
    </row>
    <row r="100" spans="1:44" s="96" customFormat="1" ht="15" customHeight="1" x14ac:dyDescent="0.25">
      <c r="A100" s="77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3"/>
    </row>
    <row r="101" spans="1:44" s="96" customFormat="1" ht="15" customHeight="1" x14ac:dyDescent="0.25">
      <c r="A101" s="7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3"/>
    </row>
    <row r="102" spans="1:44" s="96" customFormat="1" ht="15" customHeight="1" x14ac:dyDescent="0.25">
      <c r="A102" s="7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3"/>
    </row>
    <row r="103" spans="1:44" s="96" customFormat="1" ht="15" customHeight="1" x14ac:dyDescent="0.25">
      <c r="A103" s="77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3"/>
    </row>
    <row r="104" spans="1:44" s="96" customFormat="1" ht="15" customHeight="1" x14ac:dyDescent="0.25">
      <c r="A104" s="77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3"/>
    </row>
    <row r="105" spans="1:44" s="96" customFormat="1" ht="15" customHeight="1" x14ac:dyDescent="0.25">
      <c r="A105" s="77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3"/>
    </row>
    <row r="106" spans="1:44" s="96" customFormat="1" ht="15" customHeight="1" x14ac:dyDescent="0.25">
      <c r="A106" s="77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3"/>
    </row>
    <row r="107" spans="1:44" s="96" customFormat="1" ht="15" customHeight="1" x14ac:dyDescent="0.25">
      <c r="A107" s="77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3"/>
    </row>
    <row r="108" spans="1:44" s="96" customFormat="1" ht="15" customHeight="1" x14ac:dyDescent="0.25">
      <c r="A108" s="77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3"/>
    </row>
    <row r="109" spans="1:44" s="96" customFormat="1" ht="15" customHeight="1" x14ac:dyDescent="0.25">
      <c r="A109" s="77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3"/>
    </row>
    <row r="110" spans="1:44" s="96" customFormat="1" ht="15" customHeight="1" x14ac:dyDescent="0.25">
      <c r="A110" s="77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3"/>
    </row>
    <row r="111" spans="1:44" s="96" customFormat="1" ht="15" customHeight="1" x14ac:dyDescent="0.25">
      <c r="A111" s="77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3"/>
    </row>
    <row r="112" spans="1:44" s="96" customFormat="1" ht="15" customHeight="1" x14ac:dyDescent="0.25">
      <c r="A112" s="77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3"/>
    </row>
    <row r="113" spans="1:44" s="96" customFormat="1" ht="15" customHeight="1" x14ac:dyDescent="0.25">
      <c r="A113" s="77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3"/>
    </row>
    <row r="114" spans="1:44" s="96" customFormat="1" ht="15" customHeight="1" x14ac:dyDescent="0.25">
      <c r="A114" s="77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3"/>
    </row>
    <row r="115" spans="1:44" s="96" customFormat="1" ht="15" customHeight="1" x14ac:dyDescent="0.25">
      <c r="A115" s="77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3"/>
    </row>
    <row r="116" spans="1:44" s="96" customFormat="1" ht="15" customHeight="1" x14ac:dyDescent="0.25">
      <c r="A116" s="77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3"/>
    </row>
    <row r="117" spans="1:44" s="96" customFormat="1" ht="15" customHeight="1" x14ac:dyDescent="0.25">
      <c r="A117" s="77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3"/>
    </row>
    <row r="118" spans="1:44" s="96" customFormat="1" ht="15" customHeight="1" x14ac:dyDescent="0.25">
      <c r="A118" s="77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3"/>
    </row>
    <row r="119" spans="1:44" s="96" customFormat="1" ht="15" customHeight="1" x14ac:dyDescent="0.25">
      <c r="A119" s="77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3"/>
    </row>
    <row r="120" spans="1:44" s="96" customFormat="1" ht="15" customHeight="1" x14ac:dyDescent="0.25">
      <c r="A120" s="77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3"/>
    </row>
    <row r="121" spans="1:44" s="96" customFormat="1" ht="15" customHeight="1" x14ac:dyDescent="0.25">
      <c r="A121" s="77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3"/>
    </row>
    <row r="122" spans="1:44" s="96" customFormat="1" ht="15" customHeight="1" x14ac:dyDescent="0.25">
      <c r="A122" s="77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3"/>
    </row>
    <row r="123" spans="1:44" s="96" customFormat="1" ht="15" customHeight="1" x14ac:dyDescent="0.25">
      <c r="A123" s="77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3"/>
    </row>
    <row r="124" spans="1:44" s="96" customFormat="1" ht="15" customHeight="1" x14ac:dyDescent="0.25">
      <c r="A124" s="77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3"/>
    </row>
    <row r="125" spans="1:44" s="96" customFormat="1" ht="15" customHeight="1" x14ac:dyDescent="0.25">
      <c r="A125" s="77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3"/>
    </row>
    <row r="126" spans="1:44" s="96" customFormat="1" ht="15" customHeight="1" x14ac:dyDescent="0.25">
      <c r="A126" s="77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3"/>
    </row>
    <row r="127" spans="1:44" s="96" customFormat="1" ht="15" customHeight="1" x14ac:dyDescent="0.25">
      <c r="A127" s="77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3"/>
    </row>
    <row r="128" spans="1:44" s="96" customFormat="1" ht="15" customHeight="1" x14ac:dyDescent="0.25">
      <c r="A128" s="77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3"/>
    </row>
    <row r="129" spans="1:44" s="96" customFormat="1" ht="15" customHeight="1" x14ac:dyDescent="0.25">
      <c r="A129" s="77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3"/>
    </row>
    <row r="130" spans="1:44" s="96" customFormat="1" ht="15" customHeight="1" x14ac:dyDescent="0.25">
      <c r="A130" s="77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3"/>
    </row>
    <row r="131" spans="1:44" s="96" customFormat="1" ht="15" customHeight="1" x14ac:dyDescent="0.25">
      <c r="A131" s="77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3"/>
    </row>
    <row r="132" spans="1:44" s="96" customFormat="1" ht="15" customHeight="1" x14ac:dyDescent="0.25">
      <c r="A132" s="77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3"/>
    </row>
    <row r="133" spans="1:44" s="96" customFormat="1" ht="15" customHeight="1" x14ac:dyDescent="0.25">
      <c r="A133" s="77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3"/>
    </row>
    <row r="134" spans="1:44" s="96" customFormat="1" ht="15" customHeight="1" x14ac:dyDescent="0.25">
      <c r="A134" s="77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3"/>
    </row>
    <row r="135" spans="1:44" s="96" customFormat="1" ht="15" customHeight="1" x14ac:dyDescent="0.25">
      <c r="A135" s="77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3"/>
    </row>
    <row r="136" spans="1:44" s="96" customFormat="1" ht="15" customHeight="1" x14ac:dyDescent="0.25">
      <c r="A136" s="77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3"/>
    </row>
    <row r="137" spans="1:44" s="96" customFormat="1" ht="15" customHeight="1" x14ac:dyDescent="0.25">
      <c r="A137" s="77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3"/>
    </row>
    <row r="138" spans="1:44" s="96" customFormat="1" ht="15" customHeight="1" x14ac:dyDescent="0.25">
      <c r="A138" s="77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3"/>
    </row>
    <row r="139" spans="1:44" s="96" customFormat="1" ht="15" customHeight="1" x14ac:dyDescent="0.25">
      <c r="A139" s="77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3"/>
    </row>
    <row r="140" spans="1:44" s="96" customFormat="1" ht="15" customHeight="1" x14ac:dyDescent="0.25">
      <c r="A140" s="77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3"/>
    </row>
    <row r="141" spans="1:44" s="96" customFormat="1" ht="15" customHeight="1" x14ac:dyDescent="0.25">
      <c r="A141" s="77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3"/>
    </row>
    <row r="142" spans="1:44" s="96" customFormat="1" ht="15" customHeight="1" x14ac:dyDescent="0.25">
      <c r="A142" s="77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3"/>
    </row>
    <row r="143" spans="1:44" s="96" customFormat="1" ht="15" customHeight="1" x14ac:dyDescent="0.25">
      <c r="A143" s="77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3"/>
    </row>
    <row r="144" spans="1:44" s="96" customFormat="1" ht="15" customHeight="1" x14ac:dyDescent="0.25">
      <c r="A144" s="77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3"/>
    </row>
    <row r="145" spans="1:44" s="96" customFormat="1" ht="15" customHeight="1" x14ac:dyDescent="0.25">
      <c r="A145" s="77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3"/>
    </row>
    <row r="146" spans="1:44" s="96" customFormat="1" ht="15" customHeight="1" x14ac:dyDescent="0.25">
      <c r="A146" s="77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3"/>
    </row>
    <row r="147" spans="1:44" s="96" customFormat="1" ht="15" customHeight="1" x14ac:dyDescent="0.25">
      <c r="A147" s="77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3"/>
    </row>
    <row r="148" spans="1:44" s="96" customFormat="1" ht="15" customHeight="1" x14ac:dyDescent="0.25">
      <c r="A148" s="77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3"/>
    </row>
    <row r="149" spans="1:44" s="96" customFormat="1" ht="15" customHeight="1" x14ac:dyDescent="0.25">
      <c r="A149" s="77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3"/>
    </row>
    <row r="150" spans="1:44" s="96" customFormat="1" ht="15" customHeight="1" x14ac:dyDescent="0.25">
      <c r="A150" s="77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3"/>
    </row>
    <row r="151" spans="1:44" s="96" customFormat="1" ht="15" customHeight="1" x14ac:dyDescent="0.25">
      <c r="A151" s="77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3"/>
    </row>
    <row r="152" spans="1:44" s="96" customFormat="1" ht="15" customHeight="1" x14ac:dyDescent="0.25">
      <c r="A152" s="77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3"/>
    </row>
    <row r="153" spans="1:44" s="96" customFormat="1" ht="15" customHeight="1" x14ac:dyDescent="0.25">
      <c r="A153" s="77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3"/>
    </row>
    <row r="154" spans="1:44" s="96" customFormat="1" ht="15" customHeight="1" x14ac:dyDescent="0.25">
      <c r="A154" s="77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3"/>
    </row>
    <row r="155" spans="1:44" s="96" customFormat="1" ht="15" customHeight="1" x14ac:dyDescent="0.25">
      <c r="A155" s="77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3"/>
    </row>
    <row r="156" spans="1:44" s="96" customFormat="1" ht="15" customHeight="1" x14ac:dyDescent="0.25">
      <c r="A156" s="77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3"/>
    </row>
    <row r="157" spans="1:44" s="96" customFormat="1" ht="15" customHeight="1" x14ac:dyDescent="0.25">
      <c r="A157" s="77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3"/>
    </row>
    <row r="158" spans="1:44" s="96" customFormat="1" ht="15" customHeight="1" x14ac:dyDescent="0.25">
      <c r="A158" s="77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3"/>
    </row>
    <row r="159" spans="1:44" s="96" customFormat="1" ht="15" customHeight="1" x14ac:dyDescent="0.25">
      <c r="A159" s="77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3"/>
    </row>
    <row r="160" spans="1:44" s="96" customFormat="1" ht="15" customHeight="1" x14ac:dyDescent="0.25">
      <c r="A160" s="77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3"/>
    </row>
    <row r="161" spans="1:44" s="96" customFormat="1" ht="15" customHeight="1" x14ac:dyDescent="0.25">
      <c r="A161" s="77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3"/>
    </row>
    <row r="162" spans="1:44" s="96" customFormat="1" ht="15" customHeight="1" x14ac:dyDescent="0.25">
      <c r="A162" s="77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3"/>
    </row>
    <row r="163" spans="1:44" s="96" customFormat="1" ht="15" customHeight="1" x14ac:dyDescent="0.25">
      <c r="A163" s="77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3"/>
    </row>
    <row r="164" spans="1:44" s="96" customFormat="1" ht="15" customHeight="1" x14ac:dyDescent="0.25">
      <c r="A164" s="77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3"/>
    </row>
    <row r="165" spans="1:44" s="96" customFormat="1" ht="15" customHeight="1" x14ac:dyDescent="0.25">
      <c r="A165" s="77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3"/>
    </row>
    <row r="166" spans="1:44" s="96" customFormat="1" ht="15" customHeight="1" x14ac:dyDescent="0.25">
      <c r="A166" s="77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3"/>
    </row>
    <row r="167" spans="1:44" s="96" customFormat="1" ht="15" customHeight="1" x14ac:dyDescent="0.25">
      <c r="A167" s="77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3"/>
    </row>
    <row r="168" spans="1:44" s="96" customFormat="1" ht="15" customHeight="1" x14ac:dyDescent="0.25">
      <c r="A168" s="77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3"/>
    </row>
    <row r="169" spans="1:44" s="96" customFormat="1" ht="15" customHeight="1" x14ac:dyDescent="0.25">
      <c r="A169" s="77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3"/>
    </row>
    <row r="170" spans="1:44" s="96" customFormat="1" ht="15" customHeight="1" x14ac:dyDescent="0.25">
      <c r="A170" s="77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3"/>
    </row>
    <row r="171" spans="1:44" s="96" customFormat="1" ht="15" customHeight="1" x14ac:dyDescent="0.25">
      <c r="A171" s="77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3"/>
    </row>
    <row r="172" spans="1:44" s="96" customFormat="1" ht="15" customHeight="1" x14ac:dyDescent="0.25">
      <c r="A172" s="77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3"/>
    </row>
    <row r="173" spans="1:44" s="96" customFormat="1" ht="15" customHeight="1" x14ac:dyDescent="0.25">
      <c r="A173" s="77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3"/>
    </row>
    <row r="174" spans="1:44" s="96" customFormat="1" ht="15" customHeight="1" x14ac:dyDescent="0.25">
      <c r="A174" s="77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3"/>
    </row>
    <row r="175" spans="1:44" s="96" customFormat="1" ht="15" customHeight="1" x14ac:dyDescent="0.25">
      <c r="A175" s="77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3"/>
    </row>
    <row r="176" spans="1:44" s="96" customFormat="1" ht="15" customHeight="1" x14ac:dyDescent="0.25">
      <c r="A176" s="77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3"/>
    </row>
    <row r="177" spans="1:44" s="96" customFormat="1" ht="15" customHeight="1" x14ac:dyDescent="0.25">
      <c r="A177" s="77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49"/>
      <c r="AJ177" s="49"/>
      <c r="AK177" s="23"/>
      <c r="AL177" s="23"/>
      <c r="AM177" s="23"/>
      <c r="AN177" s="23"/>
      <c r="AO177" s="23"/>
      <c r="AP177" s="23"/>
      <c r="AQ177" s="23"/>
      <c r="AR177" s="3"/>
    </row>
    <row r="178" spans="1:44" s="96" customFormat="1" ht="15" customHeight="1" x14ac:dyDescent="0.25">
      <c r="A178" s="77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71"/>
      <c r="AI178" s="49"/>
      <c r="AJ178" s="49"/>
      <c r="AK178" s="23"/>
      <c r="AL178" s="23"/>
      <c r="AM178" s="23"/>
      <c r="AN178" s="23"/>
      <c r="AO178" s="23"/>
      <c r="AP178" s="23"/>
      <c r="AQ178" s="23"/>
      <c r="AR178" s="3"/>
    </row>
    <row r="179" spans="1:44" s="96" customFormat="1" ht="15" customHeight="1" x14ac:dyDescent="0.25">
      <c r="A179" s="77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23"/>
      <c r="Q179" s="23"/>
      <c r="R179" s="23"/>
      <c r="S179" s="23"/>
      <c r="T179" s="23"/>
      <c r="U179" s="49"/>
      <c r="V179" s="52"/>
      <c r="W179" s="49"/>
      <c r="X179" s="49"/>
      <c r="Y179" s="23"/>
      <c r="Z179" s="23"/>
      <c r="AA179" s="23"/>
      <c r="AB179" s="23"/>
      <c r="AC179" s="23"/>
      <c r="AD179" s="23"/>
      <c r="AE179" s="23"/>
      <c r="AF179" s="23"/>
      <c r="AG179" s="23"/>
      <c r="AH179" s="71"/>
      <c r="AI179" s="49"/>
      <c r="AJ179" s="49"/>
      <c r="AK179" s="23"/>
      <c r="AL179" s="23"/>
      <c r="AM179" s="23"/>
      <c r="AN179" s="23"/>
      <c r="AO179" s="23"/>
      <c r="AP179" s="23"/>
      <c r="AQ179" s="23"/>
      <c r="AR179" s="3"/>
    </row>
    <row r="180" spans="1:44" s="96" customFormat="1" ht="15" customHeight="1" x14ac:dyDescent="0.25">
      <c r="A180" s="77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3"/>
      <c r="P180" s="23"/>
      <c r="Q180" s="23"/>
      <c r="R180" s="23"/>
      <c r="S180" s="23"/>
      <c r="T180" s="23"/>
      <c r="U180" s="49"/>
      <c r="V180" s="52"/>
      <c r="W180" s="49"/>
      <c r="X180" s="49"/>
      <c r="Y180" s="23"/>
      <c r="Z180" s="23"/>
      <c r="AA180" s="23"/>
      <c r="AB180" s="23"/>
      <c r="AC180" s="23"/>
      <c r="AD180" s="23"/>
      <c r="AE180" s="23"/>
      <c r="AF180" s="23"/>
      <c r="AG180" s="23"/>
      <c r="AH180" s="71"/>
      <c r="AI180" s="49"/>
      <c r="AJ180" s="49"/>
      <c r="AK180" s="23"/>
      <c r="AL180" s="23"/>
      <c r="AM180" s="23"/>
      <c r="AN180" s="23"/>
      <c r="AO180" s="23"/>
      <c r="AP180" s="23"/>
      <c r="AQ180" s="23"/>
      <c r="AR180" s="3"/>
    </row>
    <row r="181" spans="1:44" s="96" customFormat="1" ht="15" customHeight="1" x14ac:dyDescent="0.25">
      <c r="A181" s="77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3"/>
      <c r="P181" s="23"/>
      <c r="Q181" s="23"/>
      <c r="R181" s="23"/>
      <c r="S181" s="23"/>
      <c r="T181" s="23"/>
      <c r="U181" s="49"/>
      <c r="V181" s="52"/>
      <c r="W181" s="49"/>
      <c r="X181" s="49"/>
      <c r="Y181" s="23"/>
      <c r="Z181" s="23"/>
      <c r="AA181" s="23"/>
      <c r="AB181" s="23"/>
      <c r="AC181" s="23"/>
      <c r="AD181" s="23"/>
      <c r="AE181" s="23"/>
      <c r="AF181" s="23"/>
      <c r="AG181" s="23"/>
      <c r="AH181" s="71"/>
      <c r="AI181" s="49"/>
      <c r="AJ181" s="49"/>
      <c r="AK181" s="23"/>
      <c r="AL181" s="23"/>
      <c r="AM181" s="23"/>
      <c r="AN181" s="23"/>
      <c r="AO181" s="23"/>
      <c r="AP181" s="23"/>
      <c r="AQ181" s="23"/>
      <c r="AR181" s="3"/>
    </row>
    <row r="182" spans="1:44" s="96" customFormat="1" ht="15" customHeight="1" x14ac:dyDescent="0.25">
      <c r="A182" s="77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3"/>
      <c r="P182" s="23"/>
      <c r="Q182" s="23"/>
      <c r="R182" s="23"/>
      <c r="S182" s="23"/>
      <c r="T182" s="23"/>
      <c r="U182" s="49"/>
      <c r="V182" s="52"/>
      <c r="W182" s="49"/>
      <c r="X182" s="49"/>
      <c r="Y182" s="23"/>
      <c r="Z182" s="23"/>
      <c r="AA182" s="23"/>
      <c r="AB182" s="23"/>
      <c r="AC182" s="23"/>
      <c r="AD182" s="23"/>
      <c r="AE182" s="23"/>
      <c r="AF182" s="23"/>
      <c r="AG182" s="23"/>
      <c r="AH182" s="71"/>
      <c r="AI182" s="49"/>
      <c r="AJ182" s="49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71"/>
      <c r="AI183" s="49"/>
      <c r="AJ183" s="49"/>
    </row>
    <row r="184" spans="1:44" ht="15" customHeight="1" x14ac:dyDescent="0.25">
      <c r="AG184" s="23"/>
      <c r="AH184" s="71"/>
      <c r="AI184" s="49"/>
      <c r="AJ184" s="49"/>
    </row>
    <row r="185" spans="1:44" ht="15" customHeight="1" x14ac:dyDescent="0.25">
      <c r="AG185" s="23"/>
      <c r="AH185" s="71"/>
      <c r="AI185" s="49"/>
      <c r="AJ185" s="49"/>
    </row>
    <row r="186" spans="1:44" ht="15" customHeight="1" x14ac:dyDescent="0.25">
      <c r="AG186" s="23"/>
      <c r="AH186" s="71"/>
      <c r="AI186" s="49"/>
      <c r="AJ186" s="49"/>
    </row>
    <row r="187" spans="1:44" ht="15" customHeight="1" x14ac:dyDescent="0.25">
      <c r="AG187" s="23"/>
      <c r="AH187" s="71"/>
      <c r="AI187" s="49"/>
      <c r="AJ187" s="49"/>
    </row>
    <row r="188" spans="1:44" ht="15" customHeight="1" x14ac:dyDescent="0.25">
      <c r="AG188" s="23"/>
      <c r="AH188" s="71"/>
      <c r="AI188" s="49"/>
      <c r="AJ188" s="49"/>
    </row>
    <row r="189" spans="1:44" ht="15" customHeight="1" x14ac:dyDescent="0.25">
      <c r="AG189" s="23"/>
      <c r="AH189" s="71"/>
      <c r="AI189" s="49"/>
      <c r="AJ189" s="49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10" t="s">
        <v>34</v>
      </c>
      <c r="C1" s="11"/>
      <c r="D1" s="12"/>
      <c r="E1" s="78" t="s">
        <v>70</v>
      </c>
      <c r="F1" s="78"/>
      <c r="G1" s="79"/>
      <c r="H1" s="79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78"/>
      <c r="AB1" s="78"/>
      <c r="AC1" s="79"/>
      <c r="AD1" s="79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7" t="s">
        <v>71</v>
      </c>
      <c r="C2" s="98"/>
      <c r="D2" s="99"/>
      <c r="E2" s="13" t="s">
        <v>13</v>
      </c>
      <c r="F2" s="14"/>
      <c r="G2" s="14"/>
      <c r="H2" s="14"/>
      <c r="I2" s="20"/>
      <c r="J2" s="15"/>
      <c r="K2" s="82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00" t="s">
        <v>97</v>
      </c>
      <c r="Y2" s="101"/>
      <c r="Z2" s="102"/>
      <c r="AA2" s="13" t="s">
        <v>13</v>
      </c>
      <c r="AB2" s="14"/>
      <c r="AC2" s="14"/>
      <c r="AD2" s="14"/>
      <c r="AE2" s="20"/>
      <c r="AF2" s="15"/>
      <c r="AG2" s="82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03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78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78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1"/>
      <c r="D4" s="41"/>
      <c r="E4" s="30"/>
      <c r="F4" s="30"/>
      <c r="G4" s="30"/>
      <c r="H4" s="30"/>
      <c r="I4" s="30"/>
      <c r="J4" s="30"/>
      <c r="K4" s="23"/>
      <c r="L4" s="88"/>
      <c r="M4" s="18"/>
      <c r="N4" s="18"/>
      <c r="O4" s="18"/>
      <c r="P4" s="23"/>
      <c r="Q4" s="30"/>
      <c r="R4" s="30"/>
      <c r="S4" s="31"/>
      <c r="T4" s="30"/>
      <c r="U4" s="30"/>
      <c r="V4" s="104"/>
      <c r="W4" s="29"/>
      <c r="X4" s="30">
        <v>1993</v>
      </c>
      <c r="Y4" s="30" t="s">
        <v>105</v>
      </c>
      <c r="Z4" s="33" t="s">
        <v>106</v>
      </c>
      <c r="AA4" s="30">
        <v>21</v>
      </c>
      <c r="AB4" s="30">
        <v>3</v>
      </c>
      <c r="AC4" s="30">
        <v>13</v>
      </c>
      <c r="AD4" s="30">
        <v>14</v>
      </c>
      <c r="AE4" s="30"/>
      <c r="AF4" s="34"/>
      <c r="AG4" s="23"/>
      <c r="AH4" s="16"/>
      <c r="AI4" s="16"/>
      <c r="AJ4" s="16"/>
      <c r="AK4" s="18"/>
      <c r="AL4" s="23"/>
      <c r="AM4" s="30"/>
      <c r="AN4" s="30"/>
      <c r="AO4" s="30"/>
      <c r="AP4" s="30"/>
      <c r="AQ4" s="30"/>
      <c r="AR4" s="31"/>
      <c r="AS4" s="2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>
        <v>1994</v>
      </c>
      <c r="C5" s="31" t="s">
        <v>61</v>
      </c>
      <c r="D5" s="41" t="s">
        <v>40</v>
      </c>
      <c r="E5" s="30">
        <v>28</v>
      </c>
      <c r="F5" s="30">
        <v>2</v>
      </c>
      <c r="G5" s="30">
        <v>5</v>
      </c>
      <c r="H5" s="30">
        <v>27</v>
      </c>
      <c r="I5" s="30">
        <v>128</v>
      </c>
      <c r="J5" s="30"/>
      <c r="K5" s="23"/>
      <c r="L5" s="88"/>
      <c r="M5" s="18"/>
      <c r="N5" s="18"/>
      <c r="O5" s="18"/>
      <c r="P5" s="23"/>
      <c r="Q5" s="30"/>
      <c r="R5" s="30"/>
      <c r="S5" s="31"/>
      <c r="T5" s="30"/>
      <c r="U5" s="30"/>
      <c r="V5" s="104"/>
      <c r="W5" s="29"/>
      <c r="X5" s="30"/>
      <c r="Y5" s="32"/>
      <c r="Z5" s="41"/>
      <c r="AA5" s="30"/>
      <c r="AB5" s="30"/>
      <c r="AC5" s="30"/>
      <c r="AD5" s="31"/>
      <c r="AE5" s="30"/>
      <c r="AF5" s="39"/>
      <c r="AG5" s="29"/>
      <c r="AH5" s="88"/>
      <c r="AI5" s="18"/>
      <c r="AJ5" s="18"/>
      <c r="AK5" s="18"/>
      <c r="AL5" s="23"/>
      <c r="AM5" s="30"/>
      <c r="AN5" s="30"/>
      <c r="AO5" s="31"/>
      <c r="AP5" s="30"/>
      <c r="AQ5" s="30"/>
      <c r="AR5" s="31"/>
      <c r="AS5" s="2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>
        <v>1995</v>
      </c>
      <c r="C6" s="31" t="s">
        <v>43</v>
      </c>
      <c r="D6" s="41" t="s">
        <v>40</v>
      </c>
      <c r="E6" s="30">
        <v>24</v>
      </c>
      <c r="F6" s="30">
        <v>2</v>
      </c>
      <c r="G6" s="30">
        <v>11</v>
      </c>
      <c r="H6" s="30">
        <v>28</v>
      </c>
      <c r="I6" s="30">
        <v>109</v>
      </c>
      <c r="J6" s="30"/>
      <c r="K6" s="23"/>
      <c r="L6" s="88"/>
      <c r="M6" s="18"/>
      <c r="N6" s="18"/>
      <c r="O6" s="18"/>
      <c r="P6" s="23"/>
      <c r="Q6" s="30"/>
      <c r="R6" s="30"/>
      <c r="S6" s="31"/>
      <c r="T6" s="30"/>
      <c r="U6" s="30"/>
      <c r="V6" s="104"/>
      <c r="W6" s="29"/>
      <c r="X6" s="30"/>
      <c r="Y6" s="32"/>
      <c r="Z6" s="41"/>
      <c r="AA6" s="30"/>
      <c r="AB6" s="30"/>
      <c r="AC6" s="30"/>
      <c r="AD6" s="31"/>
      <c r="AE6" s="30"/>
      <c r="AF6" s="39"/>
      <c r="AG6" s="29"/>
      <c r="AH6" s="88"/>
      <c r="AI6" s="18"/>
      <c r="AJ6" s="18"/>
      <c r="AK6" s="18"/>
      <c r="AL6" s="23"/>
      <c r="AM6" s="30"/>
      <c r="AN6" s="30"/>
      <c r="AO6" s="31"/>
      <c r="AP6" s="30"/>
      <c r="AQ6" s="30"/>
      <c r="AR6" s="31"/>
      <c r="AS6" s="2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1996</v>
      </c>
      <c r="C7" s="31" t="s">
        <v>44</v>
      </c>
      <c r="D7" s="41" t="s">
        <v>40</v>
      </c>
      <c r="E7" s="30">
        <v>22</v>
      </c>
      <c r="F7" s="30">
        <v>1</v>
      </c>
      <c r="G7" s="30">
        <v>2</v>
      </c>
      <c r="H7" s="30">
        <v>13</v>
      </c>
      <c r="I7" s="30">
        <v>62</v>
      </c>
      <c r="J7" s="30"/>
      <c r="K7" s="23"/>
      <c r="L7" s="88"/>
      <c r="M7" s="18"/>
      <c r="N7" s="18"/>
      <c r="O7" s="18"/>
      <c r="Q7" s="30"/>
      <c r="R7" s="30"/>
      <c r="S7" s="31"/>
      <c r="T7" s="30"/>
      <c r="U7" s="30"/>
      <c r="V7" s="104"/>
      <c r="W7" s="29"/>
      <c r="X7" s="30"/>
      <c r="Y7" s="32"/>
      <c r="Z7" s="41"/>
      <c r="AA7" s="30"/>
      <c r="AB7" s="30"/>
      <c r="AC7" s="30"/>
      <c r="AD7" s="31"/>
      <c r="AE7" s="30"/>
      <c r="AF7" s="39"/>
      <c r="AG7" s="29"/>
      <c r="AH7" s="88"/>
      <c r="AI7" s="18"/>
      <c r="AJ7" s="18"/>
      <c r="AK7" s="18"/>
      <c r="AL7" s="23"/>
      <c r="AM7" s="30"/>
      <c r="AN7" s="30"/>
      <c r="AO7" s="31"/>
      <c r="AP7" s="30"/>
      <c r="AQ7" s="30"/>
      <c r="AR7" s="31"/>
      <c r="AS7" s="2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1"/>
      <c r="D8" s="41"/>
      <c r="E8" s="30"/>
      <c r="F8" s="30"/>
      <c r="G8" s="30"/>
      <c r="H8" s="30"/>
      <c r="I8" s="30"/>
      <c r="J8" s="30"/>
      <c r="K8" s="23"/>
      <c r="L8" s="88"/>
      <c r="M8" s="18"/>
      <c r="N8" s="18"/>
      <c r="O8" s="18"/>
      <c r="Q8" s="30"/>
      <c r="R8" s="30"/>
      <c r="S8" s="31"/>
      <c r="T8" s="30"/>
      <c r="U8" s="30"/>
      <c r="V8" s="104"/>
      <c r="W8" s="29"/>
      <c r="X8" s="30"/>
      <c r="Y8" s="32"/>
      <c r="Z8" s="41"/>
      <c r="AA8" s="30"/>
      <c r="AB8" s="30"/>
      <c r="AC8" s="30"/>
      <c r="AD8" s="31"/>
      <c r="AE8" s="30"/>
      <c r="AF8" s="39"/>
      <c r="AG8" s="29"/>
      <c r="AH8" s="88"/>
      <c r="AI8" s="18"/>
      <c r="AJ8" s="18"/>
      <c r="AK8" s="18"/>
      <c r="AL8" s="23"/>
      <c r="AM8" s="30"/>
      <c r="AN8" s="30"/>
      <c r="AO8" s="31"/>
      <c r="AP8" s="30"/>
      <c r="AQ8" s="30"/>
      <c r="AR8" s="31"/>
      <c r="AS8" s="2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1998</v>
      </c>
      <c r="C9" s="31" t="s">
        <v>45</v>
      </c>
      <c r="D9" s="41" t="s">
        <v>40</v>
      </c>
      <c r="E9" s="30">
        <v>19</v>
      </c>
      <c r="F9" s="30">
        <v>1</v>
      </c>
      <c r="G9" s="30">
        <v>10</v>
      </c>
      <c r="H9" s="30">
        <v>18</v>
      </c>
      <c r="I9" s="30">
        <v>65</v>
      </c>
      <c r="J9" s="30"/>
      <c r="K9" s="23"/>
      <c r="L9" s="88"/>
      <c r="M9" s="18"/>
      <c r="N9" s="18"/>
      <c r="O9" s="18"/>
      <c r="Q9" s="30"/>
      <c r="R9" s="30"/>
      <c r="S9" s="31"/>
      <c r="T9" s="30"/>
      <c r="U9" s="30"/>
      <c r="V9" s="104"/>
      <c r="W9" s="29"/>
      <c r="X9" s="30"/>
      <c r="Y9" s="32"/>
      <c r="Z9" s="41"/>
      <c r="AA9" s="30"/>
      <c r="AB9" s="30"/>
      <c r="AC9" s="30"/>
      <c r="AD9" s="31"/>
      <c r="AE9" s="30"/>
      <c r="AF9" s="39"/>
      <c r="AG9" s="29"/>
      <c r="AH9" s="88"/>
      <c r="AI9" s="18"/>
      <c r="AJ9" s="18"/>
      <c r="AK9" s="18"/>
      <c r="AL9" s="23"/>
      <c r="AM9" s="30"/>
      <c r="AN9" s="30"/>
      <c r="AO9" s="31"/>
      <c r="AP9" s="30"/>
      <c r="AQ9" s="30"/>
      <c r="AR9" s="31"/>
      <c r="AS9" s="2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1"/>
      <c r="D10" s="41"/>
      <c r="E10" s="30"/>
      <c r="F10" s="30"/>
      <c r="G10" s="30"/>
      <c r="H10" s="30"/>
      <c r="I10" s="30"/>
      <c r="J10" s="30"/>
      <c r="K10" s="23"/>
      <c r="L10" s="88"/>
      <c r="M10" s="18"/>
      <c r="N10" s="18"/>
      <c r="O10" s="18"/>
      <c r="Q10" s="30"/>
      <c r="R10" s="30"/>
      <c r="S10" s="31"/>
      <c r="T10" s="30"/>
      <c r="U10" s="30"/>
      <c r="V10" s="104"/>
      <c r="W10" s="29"/>
      <c r="X10" s="30"/>
      <c r="Y10" s="32"/>
      <c r="Z10" s="41"/>
      <c r="AA10" s="30"/>
      <c r="AB10" s="30"/>
      <c r="AC10" s="30"/>
      <c r="AD10" s="31"/>
      <c r="AE10" s="30"/>
      <c r="AF10" s="39"/>
      <c r="AG10" s="29"/>
      <c r="AH10" s="88"/>
      <c r="AI10" s="18"/>
      <c r="AJ10" s="18"/>
      <c r="AK10" s="18"/>
      <c r="AL10" s="23"/>
      <c r="AM10" s="30"/>
      <c r="AN10" s="30"/>
      <c r="AO10" s="31"/>
      <c r="AP10" s="30"/>
      <c r="AQ10" s="30"/>
      <c r="AR10" s="31"/>
      <c r="AS10" s="2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>
        <v>2001</v>
      </c>
      <c r="C11" s="31" t="s">
        <v>72</v>
      </c>
      <c r="D11" s="41" t="s">
        <v>60</v>
      </c>
      <c r="E11" s="30">
        <v>8</v>
      </c>
      <c r="F11" s="30">
        <v>0</v>
      </c>
      <c r="G11" s="30">
        <v>3</v>
      </c>
      <c r="H11" s="30">
        <v>9</v>
      </c>
      <c r="I11" s="30">
        <v>25</v>
      </c>
      <c r="J11" s="39">
        <v>0.56818181818181823</v>
      </c>
      <c r="K11" s="23">
        <v>44</v>
      </c>
      <c r="L11" s="88"/>
      <c r="M11" s="18"/>
      <c r="N11" s="18"/>
      <c r="O11" s="18"/>
      <c r="Q11" s="30"/>
      <c r="R11" s="30"/>
      <c r="S11" s="31"/>
      <c r="T11" s="30"/>
      <c r="U11" s="30"/>
      <c r="V11" s="104"/>
      <c r="W11" s="29"/>
      <c r="X11" s="30">
        <v>2001</v>
      </c>
      <c r="Y11" s="30" t="s">
        <v>45</v>
      </c>
      <c r="Z11" s="41" t="s">
        <v>59</v>
      </c>
      <c r="AA11" s="30">
        <v>2</v>
      </c>
      <c r="AB11" s="30">
        <v>0</v>
      </c>
      <c r="AC11" s="30">
        <v>3</v>
      </c>
      <c r="AD11" s="30">
        <v>3</v>
      </c>
      <c r="AE11" s="30">
        <v>13</v>
      </c>
      <c r="AF11" s="34">
        <v>0.76470000000000005</v>
      </c>
      <c r="AG11" s="23">
        <v>17</v>
      </c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3"/>
      <c r="AS11" s="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1"/>
      <c r="D12" s="41"/>
      <c r="E12" s="30"/>
      <c r="F12" s="31"/>
      <c r="G12" s="31"/>
      <c r="H12" s="30"/>
      <c r="I12" s="30"/>
      <c r="J12" s="39"/>
      <c r="K12" s="23"/>
      <c r="L12" s="88"/>
      <c r="M12" s="18"/>
      <c r="N12" s="18"/>
      <c r="O12" s="18"/>
      <c r="Q12" s="30"/>
      <c r="R12" s="30"/>
      <c r="S12" s="31"/>
      <c r="T12" s="30"/>
      <c r="U12" s="30"/>
      <c r="V12" s="104"/>
      <c r="W12" s="29"/>
      <c r="X12" s="30">
        <v>2002</v>
      </c>
      <c r="Y12" s="30" t="s">
        <v>61</v>
      </c>
      <c r="Z12" s="41" t="s">
        <v>103</v>
      </c>
      <c r="AA12" s="30">
        <v>18</v>
      </c>
      <c r="AB12" s="30">
        <v>1</v>
      </c>
      <c r="AC12" s="30">
        <v>13</v>
      </c>
      <c r="AD12" s="30">
        <v>16</v>
      </c>
      <c r="AE12" s="30">
        <v>84</v>
      </c>
      <c r="AF12" s="34">
        <v>0.60429999999999995</v>
      </c>
      <c r="AG12" s="23">
        <v>139</v>
      </c>
      <c r="AH12" s="18"/>
      <c r="AI12" s="18"/>
      <c r="AJ12" s="18"/>
      <c r="AK12" s="18" t="s">
        <v>41</v>
      </c>
      <c r="AL12" s="23"/>
      <c r="AM12" s="30"/>
      <c r="AN12" s="30"/>
      <c r="AO12" s="30"/>
      <c r="AP12" s="30"/>
      <c r="AQ12" s="30"/>
      <c r="AR12" s="123"/>
      <c r="AS12" s="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1"/>
      <c r="D13" s="41"/>
      <c r="E13" s="30"/>
      <c r="F13" s="31"/>
      <c r="G13" s="31"/>
      <c r="H13" s="30"/>
      <c r="I13" s="30"/>
      <c r="J13" s="39"/>
      <c r="K13" s="23"/>
      <c r="L13" s="88"/>
      <c r="M13" s="18"/>
      <c r="N13" s="18"/>
      <c r="O13" s="18"/>
      <c r="Q13" s="30"/>
      <c r="R13" s="30"/>
      <c r="S13" s="31"/>
      <c r="T13" s="30"/>
      <c r="U13" s="30"/>
      <c r="V13" s="104"/>
      <c r="W13" s="29"/>
      <c r="X13" s="30">
        <v>2003</v>
      </c>
      <c r="Y13" s="30" t="s">
        <v>43</v>
      </c>
      <c r="Z13" s="41" t="s">
        <v>57</v>
      </c>
      <c r="AA13" s="30">
        <v>18</v>
      </c>
      <c r="AB13" s="30">
        <v>1</v>
      </c>
      <c r="AC13" s="30">
        <v>20</v>
      </c>
      <c r="AD13" s="30">
        <v>17</v>
      </c>
      <c r="AE13" s="30">
        <v>88</v>
      </c>
      <c r="AF13" s="34">
        <v>0.64700000000000002</v>
      </c>
      <c r="AG13" s="23">
        <v>136</v>
      </c>
      <c r="AH13" s="18"/>
      <c r="AI13" s="18"/>
      <c r="AJ13" s="18" t="s">
        <v>104</v>
      </c>
      <c r="AK13" s="18" t="s">
        <v>35</v>
      </c>
      <c r="AL13" s="23"/>
      <c r="AM13" s="30"/>
      <c r="AN13" s="30"/>
      <c r="AO13" s="30"/>
      <c r="AP13" s="30"/>
      <c r="AQ13" s="30"/>
      <c r="AR13" s="123"/>
      <c r="AS13" s="1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1"/>
      <c r="D14" s="41"/>
      <c r="E14" s="30"/>
      <c r="F14" s="31"/>
      <c r="G14" s="31"/>
      <c r="H14" s="30"/>
      <c r="I14" s="30"/>
      <c r="J14" s="39"/>
      <c r="K14" s="23"/>
      <c r="L14" s="88"/>
      <c r="M14" s="18"/>
      <c r="N14" s="18"/>
      <c r="O14" s="18"/>
      <c r="Q14" s="30"/>
      <c r="R14" s="30"/>
      <c r="S14" s="31"/>
      <c r="T14" s="30"/>
      <c r="U14" s="30"/>
      <c r="V14" s="104"/>
      <c r="W14" s="29"/>
      <c r="X14" s="30">
        <v>2004</v>
      </c>
      <c r="Y14" s="30" t="s">
        <v>44</v>
      </c>
      <c r="Z14" s="41" t="s">
        <v>57</v>
      </c>
      <c r="AA14" s="30">
        <v>15</v>
      </c>
      <c r="AB14" s="30">
        <v>1</v>
      </c>
      <c r="AC14" s="30">
        <v>21</v>
      </c>
      <c r="AD14" s="30">
        <v>17</v>
      </c>
      <c r="AE14" s="30">
        <v>80</v>
      </c>
      <c r="AF14" s="34">
        <v>0.70789999999999997</v>
      </c>
      <c r="AG14" s="23">
        <v>113</v>
      </c>
      <c r="AH14" s="18"/>
      <c r="AI14" s="18"/>
      <c r="AJ14" s="18"/>
      <c r="AK14" s="18" t="s">
        <v>104</v>
      </c>
      <c r="AL14" s="23"/>
      <c r="AM14" s="30">
        <v>2</v>
      </c>
      <c r="AN14" s="30">
        <v>0</v>
      </c>
      <c r="AO14" s="30">
        <v>4</v>
      </c>
      <c r="AP14" s="30">
        <v>2</v>
      </c>
      <c r="AQ14" s="30">
        <v>17</v>
      </c>
      <c r="AR14" s="123">
        <v>0.85</v>
      </c>
      <c r="AS14" s="1">
        <v>20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30"/>
      <c r="C15" s="31"/>
      <c r="D15" s="41"/>
      <c r="E15" s="30"/>
      <c r="F15" s="31"/>
      <c r="G15" s="31"/>
      <c r="H15" s="30"/>
      <c r="I15" s="30"/>
      <c r="J15" s="39"/>
      <c r="K15" s="23"/>
      <c r="L15" s="88"/>
      <c r="M15" s="18"/>
      <c r="N15" s="18"/>
      <c r="O15" s="18"/>
      <c r="Q15" s="30"/>
      <c r="R15" s="30"/>
      <c r="S15" s="31"/>
      <c r="T15" s="30"/>
      <c r="U15" s="30"/>
      <c r="V15" s="104"/>
      <c r="W15" s="29"/>
      <c r="X15" s="30">
        <v>2005</v>
      </c>
      <c r="Y15" s="30" t="s">
        <v>62</v>
      </c>
      <c r="Z15" s="41" t="s">
        <v>57</v>
      </c>
      <c r="AA15" s="30">
        <v>14</v>
      </c>
      <c r="AB15" s="30">
        <v>2</v>
      </c>
      <c r="AC15" s="30">
        <v>18</v>
      </c>
      <c r="AD15" s="30">
        <v>14</v>
      </c>
      <c r="AE15" s="30">
        <v>85</v>
      </c>
      <c r="AF15" s="34">
        <v>0.73270000000000002</v>
      </c>
      <c r="AG15" s="23">
        <v>116</v>
      </c>
      <c r="AH15" s="18"/>
      <c r="AI15" s="18"/>
      <c r="AJ15" s="18"/>
      <c r="AK15" s="18" t="s">
        <v>104</v>
      </c>
      <c r="AL15" s="23"/>
      <c r="AM15" s="30">
        <v>4</v>
      </c>
      <c r="AN15" s="30">
        <v>0</v>
      </c>
      <c r="AO15" s="30">
        <v>3</v>
      </c>
      <c r="AP15" s="30">
        <v>3</v>
      </c>
      <c r="AQ15" s="30">
        <v>18</v>
      </c>
      <c r="AR15" s="123">
        <v>0.72</v>
      </c>
      <c r="AS15" s="1">
        <v>25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0">
        <v>2006</v>
      </c>
      <c r="C16" s="31" t="s">
        <v>41</v>
      </c>
      <c r="D16" s="41" t="s">
        <v>57</v>
      </c>
      <c r="E16" s="30">
        <v>17</v>
      </c>
      <c r="F16" s="31">
        <v>0</v>
      </c>
      <c r="G16" s="31">
        <v>13</v>
      </c>
      <c r="H16" s="30">
        <v>3</v>
      </c>
      <c r="I16" s="30">
        <v>83</v>
      </c>
      <c r="J16" s="39">
        <v>0.64341085271317833</v>
      </c>
      <c r="K16" s="82">
        <v>129</v>
      </c>
      <c r="L16" s="88"/>
      <c r="M16" s="18"/>
      <c r="N16" s="18"/>
      <c r="O16" s="18"/>
      <c r="Q16" s="38"/>
      <c r="R16" s="30"/>
      <c r="S16" s="31"/>
      <c r="T16" s="30"/>
      <c r="U16" s="30"/>
      <c r="V16" s="104"/>
      <c r="W16" s="29"/>
      <c r="X16" s="30"/>
      <c r="Y16" s="32"/>
      <c r="Z16" s="41"/>
      <c r="AA16" s="30"/>
      <c r="AB16" s="30"/>
      <c r="AC16" s="30"/>
      <c r="AD16" s="31"/>
      <c r="AE16" s="30"/>
      <c r="AF16" s="39"/>
      <c r="AG16" s="29"/>
      <c r="AH16" s="88"/>
      <c r="AI16" s="18"/>
      <c r="AJ16" s="18"/>
      <c r="AK16" s="18"/>
      <c r="AM16" s="30"/>
      <c r="AN16" s="30"/>
      <c r="AO16" s="31"/>
      <c r="AP16" s="30"/>
      <c r="AQ16" s="30"/>
      <c r="AR16" s="31"/>
      <c r="AS16" s="2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105" t="s">
        <v>99</v>
      </c>
      <c r="C17" s="81"/>
      <c r="D17" s="80"/>
      <c r="E17" s="106">
        <f>SUM(E4:E16)</f>
        <v>118</v>
      </c>
      <c r="F17" s="106">
        <f>SUM(F4:F16)</f>
        <v>6</v>
      </c>
      <c r="G17" s="106">
        <f>SUM(G4:G16)</f>
        <v>44</v>
      </c>
      <c r="H17" s="106">
        <f>SUM(H4:H16)</f>
        <v>98</v>
      </c>
      <c r="I17" s="106">
        <f>SUM(I4:I16)</f>
        <v>472</v>
      </c>
      <c r="J17" s="107"/>
      <c r="K17" s="82">
        <f>SUM(K4:K16)</f>
        <v>173</v>
      </c>
      <c r="L17" s="22"/>
      <c r="M17" s="20"/>
      <c r="N17" s="84"/>
      <c r="O17" s="85"/>
      <c r="P17" s="23"/>
      <c r="Q17" s="106">
        <f>SUM(Q4:Q16)</f>
        <v>0</v>
      </c>
      <c r="R17" s="106">
        <f>SUM(R4:R16)</f>
        <v>0</v>
      </c>
      <c r="S17" s="106">
        <f>SUM(S4:S16)</f>
        <v>0</v>
      </c>
      <c r="T17" s="106">
        <f>SUM(T4:T16)</f>
        <v>0</v>
      </c>
      <c r="U17" s="106">
        <f>SUM(U4:U16)</f>
        <v>0</v>
      </c>
      <c r="V17" s="47">
        <v>0</v>
      </c>
      <c r="W17" s="82">
        <f>SUM(W4:W16)</f>
        <v>0</v>
      </c>
      <c r="X17" s="16" t="s">
        <v>99</v>
      </c>
      <c r="Y17" s="17"/>
      <c r="Z17" s="15"/>
      <c r="AA17" s="106">
        <f>SUM(AA4:AA16)</f>
        <v>88</v>
      </c>
      <c r="AB17" s="106">
        <f>SUM(AB4:AB16)</f>
        <v>8</v>
      </c>
      <c r="AC17" s="106">
        <f>SUM(AC4:AC16)</f>
        <v>88</v>
      </c>
      <c r="AD17" s="106">
        <f>SUM(AD4:AD16)</f>
        <v>81</v>
      </c>
      <c r="AE17" s="106">
        <f>SUM(AE4:AE16)</f>
        <v>350</v>
      </c>
      <c r="AF17" s="107">
        <f>PRODUCT(AE17/AG17)</f>
        <v>0.67178502879078694</v>
      </c>
      <c r="AG17" s="82">
        <f>SUM(AG4:AG16)</f>
        <v>521</v>
      </c>
      <c r="AH17" s="22"/>
      <c r="AI17" s="20"/>
      <c r="AJ17" s="84"/>
      <c r="AK17" s="85"/>
      <c r="AL17" s="23"/>
      <c r="AM17" s="106">
        <f>SUM(AM4:AM16)</f>
        <v>6</v>
      </c>
      <c r="AN17" s="106">
        <f>SUM(AN4:AN16)</f>
        <v>0</v>
      </c>
      <c r="AO17" s="106">
        <f>SUM(AO4:AO16)</f>
        <v>7</v>
      </c>
      <c r="AP17" s="106">
        <f>SUM(AP4:AP16)</f>
        <v>5</v>
      </c>
      <c r="AQ17" s="106">
        <f>SUM(AQ4:AQ16)</f>
        <v>35</v>
      </c>
      <c r="AR17" s="107">
        <f>PRODUCT(AQ17/AS17)</f>
        <v>0.77777777777777779</v>
      </c>
      <c r="AS17" s="103">
        <f>SUM(AS4:AS16)</f>
        <v>45</v>
      </c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50"/>
      <c r="K18" s="29"/>
      <c r="L18" s="23"/>
      <c r="M18" s="23"/>
      <c r="N18" s="23"/>
      <c r="O18" s="23"/>
      <c r="P18" s="49"/>
      <c r="Q18" s="49"/>
      <c r="R18" s="52"/>
      <c r="S18" s="49"/>
      <c r="T18" s="49"/>
      <c r="U18" s="23"/>
      <c r="V18" s="23"/>
      <c r="W18" s="29"/>
      <c r="X18" s="49"/>
      <c r="Y18" s="49"/>
      <c r="Z18" s="49"/>
      <c r="AA18" s="49"/>
      <c r="AB18" s="49"/>
      <c r="AC18" s="49"/>
      <c r="AD18" s="49"/>
      <c r="AE18" s="49"/>
      <c r="AF18" s="50"/>
      <c r="AG18" s="29"/>
      <c r="AH18" s="23"/>
      <c r="AI18" s="23"/>
      <c r="AJ18" s="23"/>
      <c r="AK18" s="23"/>
      <c r="AL18" s="49"/>
      <c r="AM18" s="49"/>
      <c r="AN18" s="52"/>
      <c r="AO18" s="49"/>
      <c r="AP18" s="49"/>
      <c r="AQ18" s="23"/>
      <c r="AR18" s="23"/>
      <c r="AS18" s="2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08" t="s">
        <v>100</v>
      </c>
      <c r="C19" s="109"/>
      <c r="D19" s="110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101</v>
      </c>
      <c r="O19" s="18" t="s">
        <v>102</v>
      </c>
      <c r="Q19" s="52"/>
      <c r="R19" s="52" t="s">
        <v>63</v>
      </c>
      <c r="S19" s="52"/>
      <c r="T19" s="73" t="s">
        <v>107</v>
      </c>
      <c r="U19" s="23"/>
      <c r="V19" s="29"/>
      <c r="W19" s="29"/>
      <c r="X19" s="111"/>
      <c r="Y19" s="111"/>
      <c r="Z19" s="111"/>
      <c r="AA19" s="111"/>
      <c r="AB19" s="111"/>
      <c r="AC19" s="49"/>
      <c r="AD19" s="49"/>
      <c r="AE19" s="49"/>
      <c r="AF19" s="49"/>
      <c r="AG19" s="49"/>
      <c r="AH19" s="49"/>
      <c r="AI19" s="49"/>
      <c r="AJ19" s="49"/>
      <c r="AK19" s="49"/>
      <c r="AM19" s="29"/>
      <c r="AN19" s="111"/>
      <c r="AO19" s="111"/>
      <c r="AP19" s="111"/>
      <c r="AQ19" s="111"/>
      <c r="AR19" s="111"/>
      <c r="AS19" s="111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55" t="s">
        <v>12</v>
      </c>
      <c r="C20" s="12"/>
      <c r="D20" s="57"/>
      <c r="E20" s="112">
        <v>97</v>
      </c>
      <c r="F20" s="112">
        <v>4</v>
      </c>
      <c r="G20" s="112">
        <v>23</v>
      </c>
      <c r="H20" s="112">
        <v>34</v>
      </c>
      <c r="I20" s="112">
        <v>254</v>
      </c>
      <c r="J20" s="113">
        <v>0.42699999999999999</v>
      </c>
      <c r="K20" s="49">
        <f>PRODUCT(I20/J20)</f>
        <v>594.84777517564407</v>
      </c>
      <c r="L20" s="114">
        <f>PRODUCT((F20+G20)/E20)</f>
        <v>0.27835051546391754</v>
      </c>
      <c r="M20" s="114">
        <f>PRODUCT(H20/E20)</f>
        <v>0.35051546391752575</v>
      </c>
      <c r="N20" s="114">
        <f>PRODUCT((F20+G20+H20)/E20)</f>
        <v>0.62886597938144329</v>
      </c>
      <c r="O20" s="114">
        <f>PRODUCT(I20/E20)</f>
        <v>2.6185567010309279</v>
      </c>
      <c r="Q20" s="52"/>
      <c r="R20" s="52"/>
      <c r="S20" s="52"/>
      <c r="T20" s="49" t="s">
        <v>64</v>
      </c>
      <c r="U20" s="49"/>
      <c r="V20" s="49"/>
      <c r="W20" s="49"/>
      <c r="X20" s="52"/>
      <c r="Y20" s="52"/>
      <c r="Z20" s="52"/>
      <c r="AA20" s="52"/>
      <c r="AB20" s="52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2"/>
      <c r="AO20" s="52"/>
      <c r="AP20" s="52"/>
      <c r="AQ20" s="52"/>
      <c r="AR20" s="52"/>
      <c r="AS20" s="52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15" t="s">
        <v>71</v>
      </c>
      <c r="C21" s="116"/>
      <c r="D21" s="117"/>
      <c r="E21" s="112">
        <f>PRODUCT(E17+Q17)</f>
        <v>118</v>
      </c>
      <c r="F21" s="112">
        <f>PRODUCT(F17+R17)</f>
        <v>6</v>
      </c>
      <c r="G21" s="112">
        <f>PRODUCT(G17+S17)</f>
        <v>44</v>
      </c>
      <c r="H21" s="112">
        <f>PRODUCT(H17+T17)</f>
        <v>98</v>
      </c>
      <c r="I21" s="112">
        <f>PRODUCT(I17+U17)</f>
        <v>472</v>
      </c>
      <c r="J21" s="113"/>
      <c r="K21" s="49">
        <f>PRODUCT(K17+W17)</f>
        <v>173</v>
      </c>
      <c r="L21" s="114">
        <f>PRODUCT((F21+G21)/E21)</f>
        <v>0.42372881355932202</v>
      </c>
      <c r="M21" s="114">
        <f>PRODUCT(H21/E21)</f>
        <v>0.83050847457627119</v>
      </c>
      <c r="N21" s="114">
        <f>PRODUCT((F21+G21+H21)/E21)</f>
        <v>1.2542372881355932</v>
      </c>
      <c r="O21" s="114">
        <f>PRODUCT(I21/E21)</f>
        <v>4</v>
      </c>
      <c r="Q21" s="52"/>
      <c r="R21" s="52"/>
      <c r="S21" s="52"/>
      <c r="T21" s="49" t="s">
        <v>65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44" t="s">
        <v>97</v>
      </c>
      <c r="C22" s="118"/>
      <c r="D22" s="119"/>
      <c r="E22" s="112">
        <f>PRODUCT(AA17+AM17)</f>
        <v>94</v>
      </c>
      <c r="F22" s="112">
        <f>PRODUCT(AB17+AN17)</f>
        <v>8</v>
      </c>
      <c r="G22" s="112">
        <f>PRODUCT(AC17+AO17)</f>
        <v>95</v>
      </c>
      <c r="H22" s="112">
        <f>PRODUCT(AD17+AP17)</f>
        <v>86</v>
      </c>
      <c r="I22" s="112">
        <f>PRODUCT(AE17+AQ17)</f>
        <v>385</v>
      </c>
      <c r="J22" s="113">
        <f>PRODUCT(I22/K22)</f>
        <v>0.68021201413427557</v>
      </c>
      <c r="K22" s="23">
        <f>PRODUCT(AG17+AS17)</f>
        <v>566</v>
      </c>
      <c r="L22" s="114">
        <f>PRODUCT((F22+G22)/E22)</f>
        <v>1.0957446808510638</v>
      </c>
      <c r="M22" s="114">
        <f>PRODUCT(H22/E22)</f>
        <v>0.91489361702127658</v>
      </c>
      <c r="N22" s="114">
        <f>PRODUCT((F22+G22+H22)/E22)</f>
        <v>2.0106382978723403</v>
      </c>
      <c r="O22" s="114">
        <f>PRODUCT(I22/73)</f>
        <v>5.2739726027397262</v>
      </c>
      <c r="Q22" s="52"/>
      <c r="R22" s="52"/>
      <c r="S22" s="49"/>
      <c r="T22" s="49" t="s">
        <v>66</v>
      </c>
      <c r="U22" s="23"/>
      <c r="V22" s="23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23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20" t="s">
        <v>99</v>
      </c>
      <c r="C23" s="121"/>
      <c r="D23" s="122"/>
      <c r="E23" s="112">
        <f>SUM(E20:E22)</f>
        <v>309</v>
      </c>
      <c r="F23" s="112">
        <f t="shared" ref="F23:I23" si="0">SUM(F20:F22)</f>
        <v>18</v>
      </c>
      <c r="G23" s="112">
        <f t="shared" si="0"/>
        <v>162</v>
      </c>
      <c r="H23" s="112">
        <f t="shared" si="0"/>
        <v>218</v>
      </c>
      <c r="I23" s="112">
        <f t="shared" si="0"/>
        <v>1111</v>
      </c>
      <c r="J23" s="113"/>
      <c r="K23" s="49">
        <f>SUM(K20:K22)</f>
        <v>1333.8477751756441</v>
      </c>
      <c r="L23" s="114">
        <f>PRODUCT((F23+G23)/E23)</f>
        <v>0.58252427184466016</v>
      </c>
      <c r="M23" s="114">
        <f>PRODUCT(H23/E23)</f>
        <v>0.70550161812297729</v>
      </c>
      <c r="N23" s="114">
        <f>PRODUCT((F23+G23+H23)/E23)</f>
        <v>1.2880258899676376</v>
      </c>
      <c r="O23" s="114">
        <f>PRODUCT(I23/288)</f>
        <v>3.8576388888888888</v>
      </c>
      <c r="Q23" s="23"/>
      <c r="R23" s="23"/>
      <c r="S23" s="23"/>
      <c r="T23" s="49" t="s">
        <v>74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23"/>
      <c r="F24" s="23"/>
      <c r="G24" s="23"/>
      <c r="H24" s="23"/>
      <c r="I24" s="23"/>
      <c r="J24" s="49"/>
      <c r="K24" s="49"/>
      <c r="L24" s="23"/>
      <c r="M24" s="23"/>
      <c r="N24" s="23"/>
      <c r="O24" s="23"/>
      <c r="P24" s="49"/>
      <c r="Q24" s="49"/>
      <c r="R24" s="49"/>
      <c r="S24" s="49"/>
      <c r="T24" s="49" t="s">
        <v>67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 t="s">
        <v>69</v>
      </c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73" t="s">
        <v>73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C62" s="49"/>
      <c r="AD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C63" s="49"/>
      <c r="AD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C64" s="49"/>
      <c r="AD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C65" s="49"/>
      <c r="AD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C66" s="49"/>
      <c r="AD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C67" s="49"/>
      <c r="AD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C68" s="49"/>
      <c r="AD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C69" s="49"/>
      <c r="AD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C70" s="49"/>
      <c r="AD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C71" s="49"/>
      <c r="AD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C72" s="49"/>
      <c r="AD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C73" s="49"/>
      <c r="AD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C74" s="49"/>
      <c r="AD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C75" s="49"/>
      <c r="AD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C76" s="49"/>
      <c r="AD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C77" s="49"/>
      <c r="AD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C78" s="49"/>
      <c r="AD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C79" s="49"/>
      <c r="AD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C80" s="49"/>
      <c r="AD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C81" s="49"/>
      <c r="AD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C82" s="49"/>
      <c r="AD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C83" s="49"/>
      <c r="AD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C84" s="49"/>
      <c r="AD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C85" s="49"/>
      <c r="AD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C86" s="49"/>
      <c r="AD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C87" s="49"/>
      <c r="AD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C88" s="49"/>
      <c r="AD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C89" s="49"/>
      <c r="AD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C90" s="49"/>
      <c r="AD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C91" s="49"/>
      <c r="AD91" s="49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C92" s="49"/>
      <c r="AD92" s="49"/>
      <c r="AH92" s="49"/>
      <c r="AI92" s="49"/>
      <c r="AJ92" s="49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C93" s="49"/>
      <c r="AD93" s="49"/>
      <c r="AH93" s="49"/>
      <c r="AI93" s="49"/>
      <c r="AJ93" s="49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C94" s="49"/>
      <c r="AD94" s="49"/>
      <c r="AH94" s="49"/>
      <c r="AI94" s="49"/>
      <c r="AJ94" s="49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C95" s="49"/>
      <c r="AD95" s="49"/>
      <c r="AH95" s="49"/>
      <c r="AI95" s="49"/>
      <c r="AJ95" s="49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C96" s="49"/>
      <c r="AD96" s="49"/>
      <c r="AH96" s="49"/>
      <c r="AI96" s="49"/>
      <c r="AJ96" s="49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C97" s="49"/>
      <c r="AD97" s="49"/>
      <c r="AH97" s="49"/>
      <c r="AI97" s="49"/>
      <c r="AJ97" s="49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C98" s="49"/>
      <c r="AD98" s="49"/>
      <c r="AH98" s="49"/>
      <c r="AI98" s="49"/>
      <c r="AJ98" s="49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C99" s="49"/>
      <c r="AD99" s="49"/>
      <c r="AH99" s="49"/>
      <c r="AI99" s="49"/>
      <c r="AJ99" s="49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C100" s="49"/>
      <c r="AD100" s="49"/>
      <c r="AH100" s="49"/>
      <c r="AI100" s="49"/>
      <c r="AJ100" s="49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C101" s="49"/>
      <c r="AD101" s="49"/>
      <c r="AH101" s="49"/>
      <c r="AI101" s="49"/>
      <c r="AJ101" s="49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C102" s="49"/>
      <c r="AD102" s="49"/>
      <c r="AH102" s="49"/>
      <c r="AI102" s="49"/>
      <c r="AJ102" s="49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C103" s="49"/>
      <c r="AD103" s="49"/>
      <c r="AH103" s="49"/>
      <c r="AI103" s="49"/>
      <c r="AJ103" s="49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C104" s="49"/>
      <c r="AD104" s="49"/>
      <c r="AH104" s="49"/>
      <c r="AI104" s="49"/>
      <c r="AJ104" s="49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C105" s="49"/>
      <c r="AD105" s="49"/>
      <c r="AH105" s="49"/>
      <c r="AI105" s="49"/>
      <c r="AJ105" s="49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C106" s="49"/>
      <c r="AD106" s="49"/>
      <c r="AH106" s="49"/>
      <c r="AI106" s="49"/>
      <c r="AJ106" s="49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C107" s="49"/>
      <c r="AD107" s="49"/>
      <c r="AH107" s="49"/>
      <c r="AI107" s="49"/>
      <c r="AJ107" s="49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C108" s="49"/>
      <c r="AD108" s="49"/>
      <c r="AH108" s="49"/>
      <c r="AI108" s="49"/>
      <c r="AJ108" s="49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C109" s="49"/>
      <c r="AD109" s="49"/>
      <c r="AH109" s="49"/>
      <c r="AI109" s="49"/>
      <c r="AJ109" s="49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C110" s="49"/>
      <c r="AD110" s="49"/>
      <c r="AH110" s="49"/>
      <c r="AI110" s="49"/>
      <c r="AJ110" s="49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C111" s="49"/>
      <c r="AD111" s="49"/>
      <c r="AH111" s="49"/>
      <c r="AI111" s="49"/>
      <c r="AJ111" s="49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C112" s="49"/>
      <c r="AD112" s="49"/>
      <c r="AH112" s="49"/>
      <c r="AI112" s="49"/>
      <c r="AJ112" s="49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C113" s="49"/>
      <c r="AD113" s="49"/>
      <c r="AH113" s="49"/>
      <c r="AI113" s="49"/>
      <c r="AJ113" s="49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C114" s="49"/>
      <c r="AD114" s="49"/>
      <c r="AH114" s="49"/>
      <c r="AI114" s="49"/>
      <c r="AJ114" s="49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C115" s="49"/>
      <c r="AD115" s="49"/>
      <c r="AH115" s="49"/>
      <c r="AI115" s="49"/>
      <c r="AJ115" s="49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C116" s="49"/>
      <c r="AD116" s="49"/>
      <c r="AH116" s="49"/>
      <c r="AI116" s="49"/>
      <c r="AJ116" s="49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C117" s="49"/>
      <c r="AD117" s="49"/>
      <c r="AH117" s="49"/>
      <c r="AI117" s="49"/>
      <c r="AJ117" s="49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C118" s="49"/>
      <c r="AD118" s="49"/>
      <c r="AH118" s="49"/>
      <c r="AI118" s="49"/>
      <c r="AJ118" s="49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C119" s="49"/>
      <c r="AD119" s="49"/>
      <c r="AH119" s="49"/>
      <c r="AI119" s="49"/>
      <c r="AJ119" s="49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C120" s="49"/>
      <c r="AD120" s="49"/>
      <c r="AH120" s="49"/>
      <c r="AI120" s="49"/>
      <c r="AJ120" s="49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C121" s="49"/>
      <c r="AD121" s="49"/>
      <c r="AH121" s="49"/>
      <c r="AI121" s="49"/>
      <c r="AJ121" s="49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C122" s="49"/>
      <c r="AD122" s="49"/>
      <c r="AH122" s="49"/>
      <c r="AI122" s="49"/>
      <c r="AJ122" s="49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C123" s="49"/>
      <c r="AD123" s="49"/>
      <c r="AH123" s="49"/>
      <c r="AI123" s="49"/>
      <c r="AJ123" s="49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C124" s="49"/>
      <c r="AD124" s="49"/>
      <c r="AH124" s="49"/>
      <c r="AI124" s="49"/>
      <c r="AJ124" s="49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C125" s="49"/>
      <c r="AD125" s="49"/>
      <c r="AH125" s="49"/>
      <c r="AI125" s="49"/>
      <c r="AJ125" s="49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C126" s="49"/>
      <c r="AD126" s="49"/>
      <c r="AH126" s="49"/>
      <c r="AI126" s="49"/>
      <c r="AJ126" s="49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C127" s="49"/>
      <c r="AD127" s="49"/>
      <c r="AH127" s="49"/>
      <c r="AI127" s="49"/>
      <c r="AJ127" s="49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C128" s="49"/>
      <c r="AD128" s="49"/>
      <c r="AH128" s="49"/>
      <c r="AI128" s="49"/>
      <c r="AJ128" s="49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C129" s="49"/>
      <c r="AD129" s="49"/>
      <c r="AH129" s="49"/>
      <c r="AI129" s="49"/>
      <c r="AJ129" s="49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C130" s="49"/>
      <c r="AD130" s="49"/>
      <c r="AH130" s="49"/>
      <c r="AI130" s="49"/>
      <c r="AJ130" s="49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C131" s="49"/>
      <c r="AD131" s="49"/>
      <c r="AH131" s="49"/>
      <c r="AI131" s="49"/>
      <c r="AJ131" s="49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C132" s="49"/>
      <c r="AD132" s="49"/>
      <c r="AH132" s="49"/>
      <c r="AI132" s="49"/>
      <c r="AJ132" s="49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C133" s="49"/>
      <c r="AD133" s="49"/>
      <c r="AH133" s="49"/>
      <c r="AI133" s="49"/>
      <c r="AJ133" s="49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C134" s="49"/>
      <c r="AD134" s="49"/>
      <c r="AH134" s="49"/>
      <c r="AI134" s="49"/>
      <c r="AJ134" s="49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C135" s="49"/>
      <c r="AD135" s="49"/>
      <c r="AH135" s="49"/>
      <c r="AI135" s="49"/>
      <c r="AJ135" s="49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C136" s="49"/>
      <c r="AD136" s="49"/>
      <c r="AH136" s="49"/>
      <c r="AI136" s="49"/>
      <c r="AJ136" s="49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C137" s="49"/>
      <c r="AD137" s="49"/>
      <c r="AH137" s="49"/>
      <c r="AI137" s="49"/>
      <c r="AJ137" s="49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C138" s="49"/>
      <c r="AD138" s="49"/>
      <c r="AH138" s="49"/>
      <c r="AI138" s="49"/>
      <c r="AJ138" s="49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C139" s="49"/>
      <c r="AD139" s="49"/>
      <c r="AH139" s="49"/>
      <c r="AI139" s="49"/>
      <c r="AJ139" s="49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C140" s="49"/>
      <c r="AD140" s="49"/>
      <c r="AH140" s="49"/>
      <c r="AI140" s="49"/>
      <c r="AJ140" s="49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C141" s="49"/>
      <c r="AD141" s="49"/>
      <c r="AH141" s="49"/>
      <c r="AI141" s="49"/>
      <c r="AJ141" s="49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C142" s="49"/>
      <c r="AD142" s="49"/>
      <c r="AH142" s="49"/>
      <c r="AI142" s="49"/>
      <c r="AJ142" s="49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C143" s="49"/>
      <c r="AD143" s="49"/>
      <c r="AH143" s="49"/>
      <c r="AI143" s="49"/>
      <c r="AJ143" s="49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C144" s="49"/>
      <c r="AD144" s="49"/>
      <c r="AH144" s="49"/>
      <c r="AI144" s="49"/>
      <c r="AJ144" s="49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C145" s="49"/>
      <c r="AD145" s="49"/>
      <c r="AH145" s="49"/>
      <c r="AI145" s="49"/>
      <c r="AJ145" s="49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C146" s="49"/>
      <c r="AD146" s="49"/>
      <c r="AH146" s="49"/>
      <c r="AI146" s="49"/>
      <c r="AJ146" s="49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C147" s="49"/>
      <c r="AD147" s="49"/>
      <c r="AH147" s="49"/>
      <c r="AI147" s="49"/>
      <c r="AJ147" s="49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C148" s="49"/>
      <c r="AD148" s="49"/>
      <c r="AH148" s="49"/>
      <c r="AI148" s="49"/>
      <c r="AJ148" s="49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C149" s="49"/>
      <c r="AD149" s="49"/>
      <c r="AH149" s="49"/>
      <c r="AI149" s="49"/>
      <c r="AJ149" s="49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C150" s="49"/>
      <c r="AD150" s="49"/>
      <c r="AH150" s="49"/>
      <c r="AI150" s="49"/>
      <c r="AJ150" s="49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C151" s="49"/>
      <c r="AD151" s="49"/>
      <c r="AH151" s="49"/>
      <c r="AI151" s="49"/>
      <c r="AJ151" s="49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C152" s="49"/>
      <c r="AD152" s="49"/>
      <c r="AH152" s="49"/>
      <c r="AI152" s="49"/>
      <c r="AJ152" s="49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C153" s="49"/>
      <c r="AD153" s="49"/>
      <c r="AH153" s="49"/>
      <c r="AI153" s="49"/>
      <c r="AJ153" s="49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C154" s="49"/>
      <c r="AD154" s="49"/>
      <c r="AH154" s="49"/>
      <c r="AI154" s="49"/>
      <c r="AJ154" s="49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C155" s="49"/>
      <c r="AD155" s="49"/>
      <c r="AH155" s="49"/>
      <c r="AI155" s="49"/>
      <c r="AJ155" s="49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C156" s="49"/>
      <c r="AD156" s="49"/>
      <c r="AH156" s="49"/>
      <c r="AI156" s="49"/>
      <c r="AJ156" s="49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C157" s="49"/>
      <c r="AD157" s="49"/>
      <c r="AH157" s="49"/>
      <c r="AI157" s="49"/>
      <c r="AJ157" s="49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C158" s="49"/>
      <c r="AD158" s="49"/>
      <c r="AH158" s="49"/>
      <c r="AI158" s="49"/>
      <c r="AJ158" s="49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C159" s="49"/>
      <c r="AD159" s="49"/>
      <c r="AH159" s="49"/>
      <c r="AI159" s="49"/>
      <c r="AJ159" s="49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C160" s="49"/>
      <c r="AD160" s="49"/>
      <c r="AH160" s="49"/>
      <c r="AI160" s="49"/>
      <c r="AJ160" s="49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C161" s="49"/>
      <c r="AD161" s="49"/>
      <c r="AH161" s="49"/>
      <c r="AI161" s="49"/>
      <c r="AJ161" s="49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C162" s="49"/>
      <c r="AD162" s="49"/>
      <c r="AH162" s="49"/>
      <c r="AI162" s="49"/>
      <c r="AJ162" s="49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C163" s="49"/>
      <c r="AD163" s="49"/>
      <c r="AH163" s="49"/>
      <c r="AI163" s="49"/>
      <c r="AJ163" s="49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C164" s="49"/>
      <c r="AD164" s="49"/>
      <c r="AH164" s="49"/>
      <c r="AI164" s="49"/>
      <c r="AJ164" s="49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C165" s="49"/>
      <c r="AD165" s="49"/>
      <c r="AH165" s="49"/>
      <c r="AI165" s="49"/>
      <c r="AJ165" s="49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C166" s="49"/>
      <c r="AD166" s="49"/>
      <c r="AH166" s="49"/>
      <c r="AI166" s="49"/>
      <c r="AJ166" s="49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C167" s="49"/>
      <c r="AD167" s="49"/>
      <c r="AH167" s="49"/>
      <c r="AI167" s="49"/>
      <c r="AJ167" s="49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9"/>
      <c r="AD168" s="49"/>
      <c r="AH168" s="49"/>
      <c r="AI168" s="49"/>
      <c r="AJ168" s="49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9"/>
      <c r="AD169" s="49"/>
      <c r="AH169" s="49"/>
      <c r="AI169" s="49"/>
      <c r="AJ169" s="49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9"/>
      <c r="AD170" s="49"/>
      <c r="AH170" s="49"/>
      <c r="AI170" s="49"/>
      <c r="AJ170" s="49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9"/>
      <c r="AD171" s="49"/>
      <c r="AH171" s="49"/>
      <c r="AI171" s="49"/>
      <c r="AJ171" s="49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9"/>
      <c r="AD172" s="49"/>
      <c r="AH172" s="49"/>
      <c r="AI172" s="49"/>
      <c r="AJ172" s="49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9"/>
      <c r="AD173" s="49"/>
      <c r="AH173" s="49"/>
      <c r="AI173" s="49"/>
      <c r="AJ173" s="49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9"/>
      <c r="AD174" s="49"/>
      <c r="AH174" s="49"/>
      <c r="AI174" s="49"/>
      <c r="AJ174" s="49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9"/>
      <c r="AD175" s="49"/>
      <c r="AH175" s="49"/>
      <c r="AI175" s="49"/>
      <c r="AJ175" s="49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9"/>
      <c r="AD176" s="49"/>
      <c r="AH176" s="49"/>
      <c r="AI176" s="49"/>
      <c r="AJ176" s="49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9"/>
      <c r="AD177" s="49"/>
      <c r="AH177" s="49"/>
      <c r="AI177" s="49"/>
      <c r="AJ177" s="49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9"/>
      <c r="AD178" s="49"/>
      <c r="AH178" s="49"/>
      <c r="AI178" s="49"/>
      <c r="AJ178" s="49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9"/>
      <c r="AD179" s="49"/>
      <c r="AH179" s="49"/>
      <c r="AI179" s="49"/>
      <c r="AJ179" s="49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9"/>
      <c r="AD180" s="49"/>
      <c r="AH180" s="49"/>
      <c r="AI180" s="49"/>
      <c r="AJ180" s="49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9"/>
      <c r="AI181" s="49"/>
      <c r="AJ181" s="49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9"/>
      <c r="AI182" s="49"/>
      <c r="AJ182" s="49"/>
      <c r="AK182" s="49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AH183" s="49"/>
      <c r="AI183" s="49"/>
      <c r="AJ183" s="49"/>
      <c r="AK183" s="49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49"/>
      <c r="AI184" s="49"/>
      <c r="AJ184" s="49"/>
      <c r="AK184" s="49"/>
      <c r="AL184" s="23"/>
    </row>
    <row r="185" spans="1:57" ht="14.25" x14ac:dyDescent="0.2">
      <c r="L185" s="23"/>
      <c r="M185" s="23"/>
      <c r="N185" s="23"/>
      <c r="O185" s="23"/>
      <c r="P185" s="23"/>
      <c r="AH185" s="49"/>
      <c r="AI185" s="49"/>
      <c r="AJ185" s="49"/>
      <c r="AK185" s="49"/>
      <c r="AL185" s="23"/>
    </row>
    <row r="186" spans="1:57" ht="14.25" x14ac:dyDescent="0.2">
      <c r="L186" s="23"/>
      <c r="M186" s="23"/>
      <c r="N186" s="23"/>
      <c r="O186" s="23"/>
      <c r="P186" s="23"/>
      <c r="AH186" s="49"/>
      <c r="AI186" s="49"/>
      <c r="AJ186" s="49"/>
      <c r="AK186" s="49"/>
      <c r="AL186" s="23"/>
    </row>
    <row r="187" spans="1:57" ht="14.25" x14ac:dyDescent="0.2">
      <c r="L187" s="23"/>
      <c r="M187" s="23"/>
      <c r="N187" s="23"/>
      <c r="O187" s="23"/>
      <c r="P187" s="23"/>
      <c r="AH187" s="49"/>
      <c r="AI187" s="49"/>
      <c r="AJ187" s="49"/>
      <c r="AK187" s="49"/>
      <c r="AL187" s="23"/>
    </row>
    <row r="188" spans="1:57" ht="14.25" x14ac:dyDescent="0.2">
      <c r="L188" s="23"/>
      <c r="M188" s="23"/>
      <c r="N188" s="23"/>
      <c r="O188" s="23"/>
      <c r="P188" s="23"/>
      <c r="AH188" s="23"/>
      <c r="AI188" s="23"/>
      <c r="AJ188" s="23"/>
      <c r="AK188" s="23"/>
      <c r="AL188" s="23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2020-09-11T08:08:21Z</dcterms:modified>
</cp:coreProperties>
</file>