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D7" i="2" l="1"/>
  <c r="AC7" i="2"/>
  <c r="AB7" i="2"/>
  <c r="AA7" i="2"/>
  <c r="K10" i="2" l="1"/>
  <c r="AS7" i="2"/>
  <c r="AQ7" i="2"/>
  <c r="AP7" i="2"/>
  <c r="AO7" i="2"/>
  <c r="AN7" i="2"/>
  <c r="AM7" i="2"/>
  <c r="AG7" i="2"/>
  <c r="K12" i="2" s="1"/>
  <c r="AE7" i="2"/>
  <c r="I12" i="2" s="1"/>
  <c r="G12" i="2"/>
  <c r="E12" i="2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O12" i="2" l="1"/>
  <c r="K13" i="2"/>
  <c r="F12" i="2"/>
  <c r="L12" i="2" s="1"/>
  <c r="H12" i="2"/>
  <c r="H13" i="2" s="1"/>
  <c r="M13" i="2" s="1"/>
  <c r="I13" i="2"/>
  <c r="M12" i="2" l="1"/>
  <c r="N12" i="2"/>
  <c r="F13" i="2"/>
  <c r="O13" i="2"/>
  <c r="J13" i="2"/>
  <c r="L13" i="2" l="1"/>
  <c r="N13" i="2"/>
</calcChain>
</file>

<file path=xl/sharedStrings.xml><?xml version="1.0" encoding="utf-8"?>
<sst xmlns="http://schemas.openxmlformats.org/spreadsheetml/2006/main" count="159" uniqueCount="68">
  <si>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</si>
  <si>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</si>
  <si>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</si>
  <si>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</si>
  <si>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</si>
  <si>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</si>
  <si>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</si>
  <si>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</si>
  <si>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</si>
  <si>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</si>
  <si>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</si>
  <si>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</si>
  <si>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</si>
  <si>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</si>
  <si>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</si>
  <si>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</si>
  <si>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</si>
  <si>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</si>
  <si>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</si>
  <si>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</si>
  <si>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</si>
  <si>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</si>
  <si>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</si>
  <si>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</si>
  <si>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</si>
  <si>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</si>
  <si>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</si>
  <si>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</si>
  <si>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</si>
  <si>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</si>
  <si>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</si>
  <si>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</si>
  <si>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</si>
  <si>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</si>
  <si>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Hänninen</t>
  </si>
  <si>
    <t>12.</t>
  </si>
  <si>
    <t>SiiPe</t>
  </si>
  <si>
    <t>14.</t>
  </si>
  <si>
    <t>19.05. 1992  SoJy - SiiPe  11-2</t>
  </si>
  <si>
    <t>02.05. 1993  SiiPe - KaMa  8-7</t>
  </si>
  <si>
    <t>2.  ottelu</t>
  </si>
  <si>
    <t xml:space="preserve">  21 v   8 kk 24 pv</t>
  </si>
  <si>
    <t xml:space="preserve">  22 v   8 kk   7 pv</t>
  </si>
  <si>
    <t>Seurat</t>
  </si>
  <si>
    <t>SiiPe =Siilinjärven Pesis  (1987)</t>
  </si>
  <si>
    <t>25.8.1970</t>
  </si>
  <si>
    <t>YKKÖSPESIS</t>
  </si>
  <si>
    <t>10.</t>
  </si>
  <si>
    <t>KeMu</t>
  </si>
  <si>
    <t>KeMu = Kuopion Kelta-Mustat  (1950)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</si>
  <si>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</si>
  <si>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</si>
  <si>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</si>
  <si>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</si>
  <si>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</si>
  <si>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</si>
  <si>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</si>
  <si>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</si>
  <si>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</si>
  <si>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</si>
  <si>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</si>
  <si>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</si>
  <si>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</si>
  <si>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</si>
  <si>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</si>
  <si>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</si>
  <si>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SiiPe 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</si>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</sst>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5" fontId="2" fillId="3" borderId="13" xfId="1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140625" style="71" customWidth="1"/>
    <col min="5" max="8" width="5.7109375" style="70" customWidth="1"/>
    <col min="9" max="9" width="5.1406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9" customWidth="1"/>
    <col min="16" max="20" width="5.7109375" style="70" customWidth="1"/>
    <col min="21" max="21" width="8.7109375" style="70" customWidth="1"/>
    <col min="22" max="22" width="0.5703125" style="29" customWidth="1"/>
    <col min="23" max="27" width="5.7109375" style="70" customWidth="1"/>
    <col min="28" max="28" width="8.7109375" style="70" customWidth="1"/>
    <col min="29" max="29" width="0.5703125" style="29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3"/>
      <c r="W2" s="22" t="s">
        <v>16</v>
      </c>
      <c r="X2" s="14"/>
      <c r="Y2" s="14"/>
      <c r="Z2" s="14"/>
      <c r="AA2" s="14"/>
      <c r="AB2" s="15"/>
      <c r="AC2" s="83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30">
        <v>1992</v>
      </c>
      <c r="C4" s="130" t="s">
        <v>65</v>
      </c>
      <c r="D4" s="131" t="s">
        <v>66</v>
      </c>
      <c r="E4" s="130"/>
      <c r="F4" s="130"/>
      <c r="G4" s="122"/>
      <c r="H4" s="130"/>
      <c r="I4" s="130"/>
      <c r="J4" s="130"/>
      <c r="K4" s="130"/>
      <c r="L4" s="130"/>
      <c r="M4" s="130"/>
      <c r="N4" s="132"/>
      <c r="O4" s="24"/>
      <c r="P4" s="25"/>
      <c r="Q4" s="25"/>
      <c r="R4" s="25"/>
      <c r="S4" s="25"/>
      <c r="T4" s="25"/>
      <c r="U4" s="27"/>
      <c r="V4" s="24"/>
      <c r="W4" s="58"/>
      <c r="X4" s="58"/>
      <c r="Y4" s="30"/>
      <c r="Z4" s="58"/>
      <c r="AA4" s="30"/>
      <c r="AB4" s="84"/>
      <c r="AC4" s="24"/>
      <c r="AD4" s="25"/>
      <c r="AE4" s="25"/>
      <c r="AF4" s="25"/>
      <c r="AG4" s="25"/>
      <c r="AH4" s="25"/>
      <c r="AI4" s="25"/>
      <c r="AJ4" s="9"/>
    </row>
    <row r="5" spans="1:37" s="23" customFormat="1" ht="15" customHeight="1" x14ac:dyDescent="0.2">
      <c r="A5" s="9"/>
      <c r="B5" s="25">
        <v>1992</v>
      </c>
      <c r="C5" s="25" t="s">
        <v>35</v>
      </c>
      <c r="D5" s="26" t="s">
        <v>36</v>
      </c>
      <c r="E5" s="25">
        <v>1</v>
      </c>
      <c r="F5" s="25">
        <v>0</v>
      </c>
      <c r="G5" s="27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8">
        <v>0</v>
      </c>
      <c r="O5" s="24"/>
      <c r="P5" s="25"/>
      <c r="Q5" s="25"/>
      <c r="R5" s="25"/>
      <c r="S5" s="25"/>
      <c r="T5" s="25"/>
      <c r="U5" s="27"/>
      <c r="V5" s="24"/>
      <c r="W5" s="58"/>
      <c r="X5" s="58"/>
      <c r="Y5" s="30"/>
      <c r="Z5" s="58"/>
      <c r="AA5" s="30"/>
      <c r="AB5" s="84"/>
      <c r="AC5" s="24"/>
      <c r="AD5" s="25"/>
      <c r="AE5" s="25"/>
      <c r="AF5" s="25"/>
      <c r="AG5" s="25"/>
      <c r="AH5" s="25"/>
      <c r="AI5" s="25"/>
      <c r="AJ5" s="9"/>
    </row>
    <row r="6" spans="1:37" s="23" customFormat="1" ht="15" customHeight="1" x14ac:dyDescent="0.2">
      <c r="A6" s="9"/>
      <c r="B6" s="25">
        <v>1993</v>
      </c>
      <c r="C6" s="25" t="s">
        <v>37</v>
      </c>
      <c r="D6" s="26" t="s">
        <v>36</v>
      </c>
      <c r="E6" s="25">
        <v>27</v>
      </c>
      <c r="F6" s="25">
        <v>1</v>
      </c>
      <c r="G6" s="27">
        <v>9</v>
      </c>
      <c r="H6" s="25">
        <v>5</v>
      </c>
      <c r="I6" s="25">
        <v>41</v>
      </c>
      <c r="J6" s="25">
        <v>6</v>
      </c>
      <c r="K6" s="25">
        <v>14</v>
      </c>
      <c r="L6" s="25">
        <v>11</v>
      </c>
      <c r="M6" s="25">
        <v>10</v>
      </c>
      <c r="N6" s="28">
        <v>0.40200000000000002</v>
      </c>
      <c r="O6" s="24"/>
      <c r="P6" s="25"/>
      <c r="Q6" s="25"/>
      <c r="R6" s="25"/>
      <c r="S6" s="25"/>
      <c r="T6" s="25"/>
      <c r="U6" s="27"/>
      <c r="V6" s="24"/>
      <c r="W6" s="58"/>
      <c r="X6" s="58"/>
      <c r="Y6" s="30"/>
      <c r="Z6" s="58"/>
      <c r="AA6" s="30"/>
      <c r="AB6" s="84"/>
      <c r="AC6" s="24"/>
      <c r="AD6" s="25"/>
      <c r="AE6" s="25"/>
      <c r="AF6" s="25"/>
      <c r="AG6" s="25"/>
      <c r="AH6" s="25"/>
      <c r="AI6" s="25"/>
      <c r="AJ6" s="9"/>
    </row>
    <row r="7" spans="1:37" s="23" customFormat="1" ht="15" customHeight="1" x14ac:dyDescent="0.2">
      <c r="A7" s="9"/>
      <c r="B7" s="25">
        <v>1994</v>
      </c>
      <c r="C7" s="27"/>
      <c r="D7" s="26"/>
      <c r="E7" s="25"/>
      <c r="F7" s="25"/>
      <c r="G7" s="25"/>
      <c r="H7" s="25"/>
      <c r="I7" s="25"/>
      <c r="J7" s="25"/>
      <c r="K7" s="25"/>
      <c r="L7" s="25"/>
      <c r="M7" s="25"/>
      <c r="N7" s="28"/>
      <c r="O7" s="24"/>
      <c r="P7" s="25"/>
      <c r="Q7" s="25"/>
      <c r="R7" s="25"/>
      <c r="S7" s="25"/>
      <c r="T7" s="25"/>
      <c r="U7" s="27"/>
      <c r="V7" s="24"/>
      <c r="W7" s="58"/>
      <c r="X7" s="58"/>
      <c r="Y7" s="30"/>
      <c r="Z7" s="58"/>
      <c r="AA7" s="30"/>
      <c r="AB7" s="84"/>
      <c r="AC7" s="24"/>
      <c r="AD7" s="25"/>
      <c r="AE7" s="25"/>
      <c r="AF7" s="25"/>
      <c r="AG7" s="25"/>
      <c r="AH7" s="25"/>
      <c r="AI7" s="25"/>
      <c r="AJ7" s="9"/>
    </row>
    <row r="8" spans="1:37" s="23" customFormat="1" ht="15" customHeight="1" x14ac:dyDescent="0.2">
      <c r="A8" s="9"/>
      <c r="B8" s="25">
        <v>1995</v>
      </c>
      <c r="C8" s="27"/>
      <c r="D8" s="26"/>
      <c r="E8" s="25"/>
      <c r="F8" s="25"/>
      <c r="G8" s="25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7"/>
      <c r="V8" s="24"/>
      <c r="W8" s="58"/>
      <c r="X8" s="58"/>
      <c r="Y8" s="30"/>
      <c r="Z8" s="58"/>
      <c r="AA8" s="30"/>
      <c r="AB8" s="84"/>
      <c r="AC8" s="24"/>
      <c r="AD8" s="25"/>
      <c r="AE8" s="25"/>
      <c r="AF8" s="25"/>
      <c r="AG8" s="25"/>
      <c r="AH8" s="25"/>
      <c r="AI8" s="25"/>
      <c r="AJ8" s="9"/>
    </row>
    <row r="9" spans="1:37" s="23" customFormat="1" ht="15" customHeight="1" x14ac:dyDescent="0.2">
      <c r="A9" s="9"/>
      <c r="B9" s="25">
        <v>1996</v>
      </c>
      <c r="C9" s="27"/>
      <c r="D9" s="26"/>
      <c r="E9" s="25"/>
      <c r="F9" s="25"/>
      <c r="G9" s="25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7"/>
      <c r="V9" s="24"/>
      <c r="W9" s="58"/>
      <c r="X9" s="58"/>
      <c r="Y9" s="30"/>
      <c r="Z9" s="58"/>
      <c r="AA9" s="30"/>
      <c r="AB9" s="84"/>
      <c r="AC9" s="24"/>
      <c r="AD9" s="25"/>
      <c r="AE9" s="25"/>
      <c r="AF9" s="25"/>
      <c r="AG9" s="25"/>
      <c r="AH9" s="25"/>
      <c r="AI9" s="25"/>
      <c r="AJ9" s="9"/>
    </row>
    <row r="10" spans="1:37" s="23" customFormat="1" ht="15" customHeight="1" x14ac:dyDescent="0.2">
      <c r="A10" s="9"/>
      <c r="B10" s="25">
        <v>1997</v>
      </c>
      <c r="C10" s="27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8"/>
      <c r="O10" s="24"/>
      <c r="P10" s="25"/>
      <c r="Q10" s="25"/>
      <c r="R10" s="25"/>
      <c r="S10" s="25"/>
      <c r="T10" s="25"/>
      <c r="U10" s="27"/>
      <c r="V10" s="24"/>
      <c r="W10" s="58"/>
      <c r="X10" s="58"/>
      <c r="Y10" s="30"/>
      <c r="Z10" s="58"/>
      <c r="AA10" s="30"/>
      <c r="AB10" s="84"/>
      <c r="AC10" s="24"/>
      <c r="AD10" s="25"/>
      <c r="AE10" s="25"/>
      <c r="AF10" s="25"/>
      <c r="AG10" s="25"/>
      <c r="AH10" s="25"/>
      <c r="AI10" s="25"/>
      <c r="AJ10" s="9"/>
    </row>
    <row r="11" spans="1:37" s="23" customFormat="1" ht="15" customHeight="1" x14ac:dyDescent="0.2">
      <c r="A11" s="9"/>
      <c r="B11" s="25">
        <v>1998</v>
      </c>
      <c r="C11" s="27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8"/>
      <c r="O11" s="24"/>
      <c r="P11" s="25"/>
      <c r="Q11" s="25"/>
      <c r="R11" s="25"/>
      <c r="S11" s="25"/>
      <c r="T11" s="25"/>
      <c r="U11" s="27"/>
      <c r="V11" s="24"/>
      <c r="W11" s="58"/>
      <c r="X11" s="58"/>
      <c r="Y11" s="30"/>
      <c r="Z11" s="58"/>
      <c r="AA11" s="30"/>
      <c r="AB11" s="84"/>
      <c r="AC11" s="24"/>
      <c r="AD11" s="25"/>
      <c r="AE11" s="25"/>
      <c r="AF11" s="25"/>
      <c r="AG11" s="25"/>
      <c r="AH11" s="25"/>
      <c r="AI11" s="25"/>
      <c r="AJ11" s="9"/>
    </row>
    <row r="12" spans="1:37" s="23" customFormat="1" ht="15" customHeight="1" x14ac:dyDescent="0.2">
      <c r="A12" s="9"/>
      <c r="B12" s="76">
        <v>1999</v>
      </c>
      <c r="C12" s="78" t="s">
        <v>47</v>
      </c>
      <c r="D12" s="77" t="s">
        <v>48</v>
      </c>
      <c r="E12" s="76"/>
      <c r="F12" s="80" t="s">
        <v>50</v>
      </c>
      <c r="G12" s="79"/>
      <c r="H12" s="78"/>
      <c r="I12" s="76"/>
      <c r="J12" s="76"/>
      <c r="K12" s="76"/>
      <c r="L12" s="76"/>
      <c r="M12" s="76"/>
      <c r="N12" s="81"/>
      <c r="O12" s="24"/>
      <c r="P12" s="25"/>
      <c r="Q12" s="25"/>
      <c r="R12" s="25"/>
      <c r="S12" s="25"/>
      <c r="T12" s="25"/>
      <c r="U12" s="27"/>
      <c r="V12" s="24"/>
      <c r="W12" s="58"/>
      <c r="X12" s="58"/>
      <c r="Y12" s="30"/>
      <c r="Z12" s="58"/>
      <c r="AA12" s="30"/>
      <c r="AB12" s="84"/>
      <c r="AC12" s="24"/>
      <c r="AD12" s="25"/>
      <c r="AE12" s="25"/>
      <c r="AF12" s="25"/>
      <c r="AG12" s="25"/>
      <c r="AH12" s="25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28</v>
      </c>
      <c r="F13" s="18">
        <v>1</v>
      </c>
      <c r="G13" s="18">
        <v>9</v>
      </c>
      <c r="H13" s="18">
        <v>5</v>
      </c>
      <c r="I13" s="18">
        <v>41</v>
      </c>
      <c r="J13" s="18">
        <v>6</v>
      </c>
      <c r="K13" s="18">
        <v>14</v>
      </c>
      <c r="L13" s="18">
        <v>11</v>
      </c>
      <c r="M13" s="18">
        <v>10</v>
      </c>
      <c r="N13" s="32">
        <v>0.39400000000000002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3" t="s">
        <v>2</v>
      </c>
      <c r="C14" s="31"/>
      <c r="D14" s="34">
        <v>34.666666666666671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29"/>
      <c r="P14" s="35"/>
      <c r="Q14" s="38"/>
      <c r="R14" s="35"/>
      <c r="S14" s="35"/>
      <c r="T14" s="35"/>
      <c r="U14" s="35"/>
      <c r="V14" s="29"/>
      <c r="W14" s="35"/>
      <c r="X14" s="35"/>
      <c r="Y14" s="35"/>
      <c r="Z14" s="35"/>
      <c r="AA14" s="35"/>
      <c r="AB14" s="35"/>
      <c r="AC14" s="29"/>
      <c r="AD14" s="35"/>
      <c r="AE14" s="35"/>
      <c r="AF14" s="35"/>
      <c r="AG14" s="35"/>
      <c r="AH14" s="35"/>
      <c r="AI14" s="35"/>
      <c r="AJ14" s="9"/>
    </row>
    <row r="15" spans="1:37" s="23" customFormat="1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9"/>
      <c r="P15" s="35"/>
      <c r="Q15" s="38"/>
      <c r="R15" s="35"/>
      <c r="S15" s="35"/>
      <c r="T15" s="35"/>
      <c r="U15" s="35"/>
      <c r="V15" s="29"/>
      <c r="W15" s="35"/>
      <c r="X15" s="35"/>
      <c r="Y15" s="35"/>
      <c r="Z15" s="35"/>
      <c r="AA15" s="35"/>
      <c r="AB15" s="35"/>
      <c r="AC15" s="29"/>
      <c r="AD15" s="35"/>
      <c r="AE15" s="35"/>
      <c r="AF15" s="35"/>
      <c r="AG15" s="35"/>
      <c r="AH15" s="35"/>
      <c r="AI15" s="35"/>
      <c r="AJ15" s="9"/>
    </row>
    <row r="16" spans="1:37" ht="15" customHeight="1" x14ac:dyDescent="0.25">
      <c r="A16" s="9"/>
      <c r="B16" s="22" t="s">
        <v>25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5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0" t="s">
        <v>30</v>
      </c>
      <c r="Q16" s="12"/>
      <c r="R16" s="12"/>
      <c r="S16" s="12"/>
      <c r="T16" s="41"/>
      <c r="U16" s="41"/>
      <c r="V16" s="41"/>
      <c r="W16" s="41"/>
      <c r="X16" s="41"/>
      <c r="Y16" s="41"/>
      <c r="Z16" s="41"/>
      <c r="AA16" s="12"/>
      <c r="AB16" s="12"/>
      <c r="AC16" s="41"/>
      <c r="AD16" s="12"/>
      <c r="AE16" s="12"/>
      <c r="AF16" s="12"/>
      <c r="AG16" s="12"/>
      <c r="AH16" s="12"/>
      <c r="AI16" s="42"/>
      <c r="AJ16" s="9"/>
      <c r="AK16" s="35"/>
    </row>
    <row r="17" spans="1:37" ht="15" customHeight="1" x14ac:dyDescent="0.2">
      <c r="A17" s="9"/>
      <c r="B17" s="40" t="s">
        <v>13</v>
      </c>
      <c r="C17" s="12"/>
      <c r="D17" s="42"/>
      <c r="E17" s="25">
        <v>28</v>
      </c>
      <c r="F17" s="25">
        <v>1</v>
      </c>
      <c r="G17" s="25">
        <v>9</v>
      </c>
      <c r="H17" s="25">
        <v>5</v>
      </c>
      <c r="I17" s="25">
        <v>41</v>
      </c>
      <c r="J17" s="35"/>
      <c r="K17" s="43">
        <v>0.35714285714285715</v>
      </c>
      <c r="L17" s="43">
        <v>0.17857142857142858</v>
      </c>
      <c r="M17" s="43">
        <v>1.4642857142857142</v>
      </c>
      <c r="N17" s="28">
        <v>0.39400000000000002</v>
      </c>
      <c r="O17" s="24"/>
      <c r="P17" s="44" t="s">
        <v>9</v>
      </c>
      <c r="Q17" s="45"/>
      <c r="R17" s="46" t="s">
        <v>38</v>
      </c>
      <c r="S17" s="46"/>
      <c r="T17" s="46"/>
      <c r="U17" s="46"/>
      <c r="V17" s="46"/>
      <c r="W17" s="46"/>
      <c r="X17" s="85"/>
      <c r="Y17" s="47" t="s">
        <v>11</v>
      </c>
      <c r="Z17" s="46"/>
      <c r="AA17" s="86" t="s">
        <v>41</v>
      </c>
      <c r="AB17" s="85"/>
      <c r="AC17" s="85"/>
      <c r="AD17" s="87"/>
      <c r="AE17" s="47"/>
      <c r="AF17" s="87"/>
      <c r="AG17" s="87"/>
      <c r="AH17" s="46"/>
      <c r="AI17" s="88"/>
      <c r="AJ17" s="9"/>
      <c r="AK17" s="35"/>
    </row>
    <row r="18" spans="1:37" ht="15" customHeight="1" x14ac:dyDescent="0.2">
      <c r="A18" s="9"/>
      <c r="B18" s="48" t="s">
        <v>15</v>
      </c>
      <c r="C18" s="49"/>
      <c r="D18" s="50"/>
      <c r="E18" s="25"/>
      <c r="F18" s="25"/>
      <c r="G18" s="25"/>
      <c r="H18" s="25"/>
      <c r="I18" s="25"/>
      <c r="J18" s="35"/>
      <c r="K18" s="43"/>
      <c r="L18" s="43"/>
      <c r="M18" s="43"/>
      <c r="N18" s="28"/>
      <c r="O18" s="24"/>
      <c r="P18" s="51" t="s">
        <v>53</v>
      </c>
      <c r="Q18" s="52"/>
      <c r="R18" s="53" t="s">
        <v>39</v>
      </c>
      <c r="S18" s="53"/>
      <c r="T18" s="53"/>
      <c r="U18" s="53"/>
      <c r="V18" s="53"/>
      <c r="W18" s="53"/>
      <c r="X18" s="53"/>
      <c r="Y18" s="54" t="s">
        <v>40</v>
      </c>
      <c r="Z18" s="53"/>
      <c r="AA18" s="89" t="s">
        <v>42</v>
      </c>
      <c r="AB18" s="54"/>
      <c r="AC18" s="54"/>
      <c r="AD18" s="90"/>
      <c r="AE18" s="54"/>
      <c r="AF18" s="90"/>
      <c r="AG18" s="90"/>
      <c r="AH18" s="54"/>
      <c r="AI18" s="91"/>
      <c r="AJ18" s="9"/>
      <c r="AK18" s="35"/>
    </row>
    <row r="19" spans="1:37" ht="15" customHeight="1" x14ac:dyDescent="0.2">
      <c r="A19" s="9"/>
      <c r="B19" s="55" t="s">
        <v>16</v>
      </c>
      <c r="C19" s="56"/>
      <c r="D19" s="57"/>
      <c r="E19" s="58"/>
      <c r="F19" s="58"/>
      <c r="G19" s="58"/>
      <c r="H19" s="58"/>
      <c r="I19" s="58"/>
      <c r="J19" s="35"/>
      <c r="K19" s="59"/>
      <c r="L19" s="59"/>
      <c r="M19" s="59"/>
      <c r="N19" s="60"/>
      <c r="O19" s="24"/>
      <c r="P19" s="51" t="s">
        <v>54</v>
      </c>
      <c r="Q19" s="52"/>
      <c r="R19" s="53" t="s">
        <v>39</v>
      </c>
      <c r="S19" s="53"/>
      <c r="T19" s="53"/>
      <c r="U19" s="53"/>
      <c r="V19" s="53"/>
      <c r="W19" s="53"/>
      <c r="X19" s="53"/>
      <c r="Y19" s="54" t="s">
        <v>40</v>
      </c>
      <c r="Z19" s="53"/>
      <c r="AA19" s="89" t="s">
        <v>42</v>
      </c>
      <c r="AB19" s="54"/>
      <c r="AC19" s="54"/>
      <c r="AD19" s="90"/>
      <c r="AE19" s="54"/>
      <c r="AF19" s="90"/>
      <c r="AG19" s="53"/>
      <c r="AH19" s="54"/>
      <c r="AI19" s="91"/>
      <c r="AJ19" s="9"/>
      <c r="AK19" s="35"/>
    </row>
    <row r="20" spans="1:37" ht="15" customHeight="1" x14ac:dyDescent="0.2">
      <c r="A20" s="9"/>
      <c r="B20" s="61" t="s">
        <v>26</v>
      </c>
      <c r="C20" s="62"/>
      <c r="D20" s="63"/>
      <c r="E20" s="18">
        <v>28</v>
      </c>
      <c r="F20" s="18">
        <v>1</v>
      </c>
      <c r="G20" s="18">
        <v>9</v>
      </c>
      <c r="H20" s="18">
        <v>5</v>
      </c>
      <c r="I20" s="18">
        <v>41</v>
      </c>
      <c r="J20" s="35"/>
      <c r="K20" s="64">
        <v>0.35714285714285715</v>
      </c>
      <c r="L20" s="64">
        <v>0.17857142857142858</v>
      </c>
      <c r="M20" s="64">
        <v>1.4642857142857142</v>
      </c>
      <c r="N20" s="32">
        <v>0.39400000000000002</v>
      </c>
      <c r="O20" s="24"/>
      <c r="P20" s="65" t="s">
        <v>10</v>
      </c>
      <c r="Q20" s="66"/>
      <c r="R20" s="67" t="s">
        <v>39</v>
      </c>
      <c r="S20" s="67"/>
      <c r="T20" s="67"/>
      <c r="U20" s="67"/>
      <c r="V20" s="67"/>
      <c r="W20" s="67"/>
      <c r="X20" s="67"/>
      <c r="Y20" s="68" t="s">
        <v>40</v>
      </c>
      <c r="Z20" s="67"/>
      <c r="AA20" s="92" t="s">
        <v>42</v>
      </c>
      <c r="AB20" s="68"/>
      <c r="AC20" s="68"/>
      <c r="AD20" s="93"/>
      <c r="AE20" s="68"/>
      <c r="AF20" s="93"/>
      <c r="AG20" s="67"/>
      <c r="AH20" s="68"/>
      <c r="AI20" s="94"/>
      <c r="AJ20" s="9"/>
      <c r="AK20" s="35"/>
    </row>
    <row r="21" spans="1:37" ht="15" customHeight="1" x14ac:dyDescent="0.2">
      <c r="A21" s="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/>
      <c r="P21" s="35"/>
      <c r="Q21" s="38"/>
      <c r="R21" s="35"/>
      <c r="S21" s="35"/>
      <c r="T21" s="24"/>
      <c r="U21" s="24"/>
      <c r="V21" s="38"/>
      <c r="W21" s="35"/>
      <c r="X21" s="35"/>
      <c r="Y21" s="24"/>
      <c r="Z21" s="24"/>
      <c r="AA21" s="24"/>
      <c r="AB21" s="24"/>
      <c r="AC21" s="24"/>
      <c r="AD21" s="24"/>
      <c r="AE21" s="35"/>
      <c r="AF21" s="35"/>
      <c r="AG21" s="35"/>
      <c r="AH21" s="35"/>
      <c r="AI21" s="35"/>
      <c r="AJ21" s="9"/>
      <c r="AK21" s="24"/>
    </row>
    <row r="22" spans="1:37" ht="15" customHeight="1" x14ac:dyDescent="0.2">
      <c r="A22" s="9"/>
      <c r="B22" s="38" t="s">
        <v>43</v>
      </c>
      <c r="C22" s="35"/>
      <c r="D22" s="35" t="s">
        <v>49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24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">
      <c r="A23" s="9"/>
      <c r="B23" s="38"/>
      <c r="C23" s="35"/>
      <c r="D23" s="35" t="s">
        <v>44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69"/>
      <c r="V24" s="24"/>
      <c r="W24" s="24"/>
      <c r="X24" s="69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  <c r="AJ24" s="9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24"/>
      <c r="T25" s="24"/>
      <c r="U25" s="69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45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5" t="s">
        <v>46</v>
      </c>
      <c r="C2" s="96"/>
      <c r="D2" s="97"/>
      <c r="E2" s="13" t="s">
        <v>13</v>
      </c>
      <c r="F2" s="14"/>
      <c r="G2" s="14"/>
      <c r="H2" s="14"/>
      <c r="I2" s="20"/>
      <c r="J2" s="15"/>
      <c r="K2" s="82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8" t="s">
        <v>58</v>
      </c>
      <c r="Y2" s="99"/>
      <c r="Z2" s="100"/>
      <c r="AA2" s="13" t="s">
        <v>13</v>
      </c>
      <c r="AB2" s="14"/>
      <c r="AC2" s="14"/>
      <c r="AD2" s="14"/>
      <c r="AE2" s="20"/>
      <c r="AF2" s="15"/>
      <c r="AG2" s="82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10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1999</v>
      </c>
      <c r="C4" s="31" t="s">
        <v>47</v>
      </c>
      <c r="D4" s="33" t="s">
        <v>48</v>
      </c>
      <c r="E4" s="25"/>
      <c r="F4" s="25"/>
      <c r="G4" s="25"/>
      <c r="H4" s="27"/>
      <c r="I4" s="25"/>
      <c r="J4" s="25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04"/>
      <c r="W4" s="29"/>
      <c r="X4" s="25"/>
      <c r="Y4" s="25"/>
      <c r="Z4" s="33"/>
      <c r="AA4" s="25"/>
      <c r="AB4" s="25"/>
      <c r="AC4" s="25"/>
      <c r="AD4" s="25"/>
      <c r="AE4" s="25"/>
      <c r="AF4" s="102"/>
      <c r="AG4" s="29"/>
      <c r="AH4" s="103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25"/>
      <c r="K5" s="24"/>
      <c r="L5" s="18"/>
      <c r="M5" s="18"/>
      <c r="N5" s="18"/>
      <c r="O5" s="18"/>
      <c r="P5" s="24"/>
      <c r="Q5" s="126"/>
      <c r="R5" s="126"/>
      <c r="S5" s="127"/>
      <c r="T5" s="126"/>
      <c r="U5" s="126"/>
      <c r="V5" s="104"/>
      <c r="W5" s="29"/>
      <c r="X5" s="25"/>
      <c r="Y5" s="25"/>
      <c r="Z5" s="33"/>
      <c r="AA5" s="25"/>
      <c r="AB5" s="25"/>
      <c r="AC5" s="126"/>
      <c r="AD5" s="127"/>
      <c r="AE5" s="126"/>
      <c r="AF5" s="128"/>
      <c r="AG5" s="29"/>
      <c r="AH5" s="103"/>
      <c r="AI5" s="18"/>
      <c r="AJ5" s="18"/>
      <c r="AK5" s="18"/>
      <c r="AL5" s="24"/>
      <c r="AM5" s="126"/>
      <c r="AN5" s="126"/>
      <c r="AO5" s="127"/>
      <c r="AP5" s="126"/>
      <c r="AQ5" s="126"/>
      <c r="AR5" s="27"/>
      <c r="AS5" s="2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5"/>
      <c r="D6" s="33"/>
      <c r="E6" s="25"/>
      <c r="F6" s="25"/>
      <c r="G6" s="25"/>
      <c r="H6" s="25"/>
      <c r="I6" s="25"/>
      <c r="J6" s="102"/>
      <c r="K6" s="29"/>
      <c r="L6" s="103"/>
      <c r="M6" s="18"/>
      <c r="N6" s="18"/>
      <c r="O6" s="18"/>
      <c r="P6" s="24"/>
      <c r="Q6" s="126"/>
      <c r="R6" s="126"/>
      <c r="S6" s="127"/>
      <c r="T6" s="126"/>
      <c r="U6" s="126"/>
      <c r="V6" s="104"/>
      <c r="W6" s="29"/>
      <c r="X6" s="25">
        <v>1992</v>
      </c>
      <c r="Y6" s="25" t="s">
        <v>65</v>
      </c>
      <c r="Z6" s="26" t="s">
        <v>66</v>
      </c>
      <c r="AA6" s="25">
        <v>21</v>
      </c>
      <c r="AB6" s="25">
        <v>6</v>
      </c>
      <c r="AC6" s="126">
        <v>41</v>
      </c>
      <c r="AD6" s="127">
        <v>25</v>
      </c>
      <c r="AE6" s="126"/>
      <c r="AF6" s="129"/>
      <c r="AG6" s="83"/>
      <c r="AH6" s="25" t="s">
        <v>67</v>
      </c>
      <c r="AI6" s="16"/>
      <c r="AJ6" s="18" t="s">
        <v>65</v>
      </c>
      <c r="AK6" s="18"/>
      <c r="AL6" s="24"/>
      <c r="AM6" s="126"/>
      <c r="AN6" s="126"/>
      <c r="AO6" s="127"/>
      <c r="AP6" s="126"/>
      <c r="AQ6" s="126"/>
      <c r="AR6" s="27"/>
      <c r="AS6" s="2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105" t="s">
        <v>61</v>
      </c>
      <c r="C7" s="75"/>
      <c r="D7" s="74"/>
      <c r="E7" s="106">
        <f>SUM(E4:E4)</f>
        <v>0</v>
      </c>
      <c r="F7" s="106">
        <f>SUM(F4:F4)</f>
        <v>0</v>
      </c>
      <c r="G7" s="106">
        <f>SUM(G4:G4)</f>
        <v>0</v>
      </c>
      <c r="H7" s="106">
        <f>SUM(H4:H4)</f>
        <v>0</v>
      </c>
      <c r="I7" s="106">
        <f>SUM(I4:I4)</f>
        <v>0</v>
      </c>
      <c r="J7" s="107">
        <v>0</v>
      </c>
      <c r="K7" s="82">
        <f>SUM(K4:K4)</f>
        <v>0</v>
      </c>
      <c r="L7" s="22"/>
      <c r="M7" s="20"/>
      <c r="N7" s="108"/>
      <c r="O7" s="109"/>
      <c r="P7" s="24"/>
      <c r="Q7" s="106">
        <f>SUM(Q4:Q4)</f>
        <v>0</v>
      </c>
      <c r="R7" s="106">
        <f>SUM(R4:R4)</f>
        <v>0</v>
      </c>
      <c r="S7" s="106">
        <f>SUM(S4:S4)</f>
        <v>0</v>
      </c>
      <c r="T7" s="106">
        <f>SUM(T4:T4)</f>
        <v>0</v>
      </c>
      <c r="U7" s="106">
        <f>SUM(U4:U4)</f>
        <v>0</v>
      </c>
      <c r="V7" s="32">
        <v>0</v>
      </c>
      <c r="W7" s="82">
        <f>SUM(W4:W4)</f>
        <v>0</v>
      </c>
      <c r="X7" s="16" t="s">
        <v>61</v>
      </c>
      <c r="Y7" s="17"/>
      <c r="Z7" s="15"/>
      <c r="AA7" s="106">
        <f>SUM(AA6)</f>
        <v>21</v>
      </c>
      <c r="AB7" s="106">
        <f t="shared" ref="AB7:AD7" si="0">SUM(AB6)</f>
        <v>6</v>
      </c>
      <c r="AC7" s="106">
        <f t="shared" si="0"/>
        <v>41</v>
      </c>
      <c r="AD7" s="106">
        <f t="shared" si="0"/>
        <v>25</v>
      </c>
      <c r="AE7" s="106">
        <f>SUM(AE4:AE4)</f>
        <v>0</v>
      </c>
      <c r="AF7" s="107">
        <v>0</v>
      </c>
      <c r="AG7" s="82">
        <f>SUM(AG4:AG4)</f>
        <v>0</v>
      </c>
      <c r="AH7" s="22"/>
      <c r="AI7" s="20"/>
      <c r="AJ7" s="108"/>
      <c r="AK7" s="109"/>
      <c r="AL7" s="24"/>
      <c r="AM7" s="106">
        <f>SUM(AM4:AM4)</f>
        <v>0</v>
      </c>
      <c r="AN7" s="106">
        <f>SUM(AN4:AN4)</f>
        <v>0</v>
      </c>
      <c r="AO7" s="106">
        <f>SUM(AO4:AO4)</f>
        <v>0</v>
      </c>
      <c r="AP7" s="106">
        <f>SUM(AP4:AP4)</f>
        <v>0</v>
      </c>
      <c r="AQ7" s="106">
        <f>SUM(AQ4:AQ4)</f>
        <v>0</v>
      </c>
      <c r="AR7" s="32">
        <v>0</v>
      </c>
      <c r="AS7" s="101">
        <f>SUM(AS4:AS4)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9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29"/>
      <c r="X8" s="35"/>
      <c r="Y8" s="35"/>
      <c r="Z8" s="35"/>
      <c r="AA8" s="35"/>
      <c r="AB8" s="35"/>
      <c r="AC8" s="35"/>
      <c r="AD8" s="35"/>
      <c r="AE8" s="35"/>
      <c r="AF8" s="36"/>
      <c r="AG8" s="29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2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10" t="s">
        <v>62</v>
      </c>
      <c r="C9" s="111"/>
      <c r="D9" s="112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63</v>
      </c>
      <c r="O9" s="18" t="s">
        <v>64</v>
      </c>
      <c r="Q9" s="38"/>
      <c r="R9" s="38" t="s">
        <v>43</v>
      </c>
      <c r="S9" s="38"/>
      <c r="T9" s="35" t="s">
        <v>49</v>
      </c>
      <c r="U9" s="35"/>
      <c r="V9" s="35"/>
      <c r="W9" s="35"/>
      <c r="X9" s="38"/>
      <c r="Y9" s="38"/>
      <c r="Z9" s="38"/>
      <c r="AA9" s="38"/>
      <c r="AB9" s="113"/>
      <c r="AC9" s="35"/>
      <c r="AD9" s="35"/>
      <c r="AE9" s="35"/>
      <c r="AF9" s="35"/>
      <c r="AG9" s="35"/>
      <c r="AH9" s="35"/>
      <c r="AI9" s="35"/>
      <c r="AJ9" s="35"/>
      <c r="AK9" s="35"/>
      <c r="AM9" s="29"/>
      <c r="AN9" s="113"/>
      <c r="AO9" s="113"/>
      <c r="AP9" s="113"/>
      <c r="AQ9" s="113"/>
      <c r="AR9" s="113"/>
      <c r="AS9" s="11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12</v>
      </c>
      <c r="C10" s="12"/>
      <c r="D10" s="42"/>
      <c r="E10" s="114">
        <v>28</v>
      </c>
      <c r="F10" s="114">
        <v>1</v>
      </c>
      <c r="G10" s="114">
        <v>9</v>
      </c>
      <c r="H10" s="114">
        <v>5</v>
      </c>
      <c r="I10" s="114">
        <v>41</v>
      </c>
      <c r="J10" s="115">
        <v>0.39400000000000002</v>
      </c>
      <c r="K10" s="35">
        <f>PRODUCT(I10/J10)</f>
        <v>104.06091370558376</v>
      </c>
      <c r="L10" s="116">
        <v>0</v>
      </c>
      <c r="M10" s="116">
        <v>0</v>
      </c>
      <c r="N10" s="116">
        <v>0</v>
      </c>
      <c r="O10" s="116">
        <v>0</v>
      </c>
      <c r="Q10" s="38"/>
      <c r="R10" s="38"/>
      <c r="S10" s="38"/>
      <c r="T10" s="35" t="s">
        <v>44</v>
      </c>
      <c r="U10" s="24"/>
      <c r="V10" s="29"/>
      <c r="W10" s="29"/>
      <c r="X10" s="113"/>
      <c r="Y10" s="113"/>
      <c r="Z10" s="113"/>
      <c r="AA10" s="113"/>
      <c r="AB10" s="38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7" t="s">
        <v>46</v>
      </c>
      <c r="C11" s="118"/>
      <c r="D11" s="119"/>
      <c r="E11" s="114">
        <f>PRODUCT(E7+Q7)</f>
        <v>0</v>
      </c>
      <c r="F11" s="114">
        <f>PRODUCT(F7+R7)</f>
        <v>0</v>
      </c>
      <c r="G11" s="114">
        <f>PRODUCT(G7+S7)</f>
        <v>0</v>
      </c>
      <c r="H11" s="114">
        <f>PRODUCT(H7+T7)</f>
        <v>0</v>
      </c>
      <c r="I11" s="114">
        <f>PRODUCT(I7+U7)</f>
        <v>0</v>
      </c>
      <c r="J11" s="115">
        <v>0</v>
      </c>
      <c r="K11" s="35">
        <f>PRODUCT(K7+W7)</f>
        <v>0</v>
      </c>
      <c r="L11" s="116">
        <v>0</v>
      </c>
      <c r="M11" s="116">
        <v>0</v>
      </c>
      <c r="N11" s="116">
        <v>0</v>
      </c>
      <c r="O11" s="116">
        <v>0</v>
      </c>
      <c r="Q11" s="38"/>
      <c r="R11" s="38"/>
      <c r="S11" s="38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20" t="s">
        <v>58</v>
      </c>
      <c r="C12" s="121"/>
      <c r="D12" s="122"/>
      <c r="E12" s="114">
        <f>PRODUCT(AA7+AM7)</f>
        <v>21</v>
      </c>
      <c r="F12" s="114">
        <f>PRODUCT(AB7+AN7)</f>
        <v>6</v>
      </c>
      <c r="G12" s="114">
        <f>PRODUCT(AC7+AO7)</f>
        <v>41</v>
      </c>
      <c r="H12" s="114">
        <f>PRODUCT(AD7+AP7)</f>
        <v>25</v>
      </c>
      <c r="I12" s="114">
        <f>PRODUCT(AE7+AQ7)</f>
        <v>0</v>
      </c>
      <c r="J12" s="115">
        <v>0</v>
      </c>
      <c r="K12" s="24">
        <f>PRODUCT(AG7+AS7)</f>
        <v>0</v>
      </c>
      <c r="L12" s="116">
        <f>PRODUCT((F12+G12)/E12)</f>
        <v>2.2380952380952381</v>
      </c>
      <c r="M12" s="116">
        <f>PRODUCT(H12/E12)</f>
        <v>1.1904761904761905</v>
      </c>
      <c r="N12" s="116">
        <f>PRODUCT((F12+G12+H12)/E12)</f>
        <v>3.4285714285714284</v>
      </c>
      <c r="O12" s="116">
        <f>PRODUCT(I12/E12)</f>
        <v>0</v>
      </c>
      <c r="Q12" s="38"/>
      <c r="R12" s="3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23" t="s">
        <v>61</v>
      </c>
      <c r="C13" s="124"/>
      <c r="D13" s="125"/>
      <c r="E13" s="114">
        <f>SUM(E10:E12)</f>
        <v>49</v>
      </c>
      <c r="F13" s="114">
        <f t="shared" ref="F13:I13" si="1">SUM(F10:F12)</f>
        <v>7</v>
      </c>
      <c r="G13" s="114">
        <f t="shared" si="1"/>
        <v>50</v>
      </c>
      <c r="H13" s="114">
        <f t="shared" si="1"/>
        <v>30</v>
      </c>
      <c r="I13" s="114">
        <f t="shared" si="1"/>
        <v>41</v>
      </c>
      <c r="J13" s="115">
        <f>PRODUCT(I13/K13)</f>
        <v>0.39400000000000002</v>
      </c>
      <c r="K13" s="35">
        <f>SUM(K10:K12)</f>
        <v>104.06091370558376</v>
      </c>
      <c r="L13" s="116">
        <f>PRODUCT((F13+G13)/E13)</f>
        <v>1.1632653061224489</v>
      </c>
      <c r="M13" s="116">
        <f>PRODUCT(H13/E13)</f>
        <v>0.61224489795918369</v>
      </c>
      <c r="N13" s="116">
        <f>PRODUCT((F13+G13+H13)/E13)</f>
        <v>1.7755102040816326</v>
      </c>
      <c r="O13" s="116">
        <f>PRODUCT(I13/E13)</f>
        <v>0.83673469387755106</v>
      </c>
      <c r="Q13" s="24"/>
      <c r="R13" s="24"/>
      <c r="S13" s="2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H86" s="35"/>
      <c r="AI86" s="35"/>
      <c r="AJ86" s="35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5"/>
      <c r="AI172" s="35"/>
      <c r="AJ172" s="35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5"/>
      <c r="AI173" s="35"/>
      <c r="AJ173" s="35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5"/>
      <c r="AI174" s="35"/>
      <c r="AJ174" s="35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AH178" s="24"/>
      <c r="AI178" s="24"/>
      <c r="AJ178" s="24"/>
      <c r="AK178" s="24"/>
      <c r="AL178" s="24"/>
    </row>
  </sheetData>
  <sortState ref="T9:AA10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2018-12-12T14:19:01Z</dcterms:modified>
</cp:coreProperties>
</file>