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O15" i="2" l="1"/>
  <c r="O12" i="2" l="1"/>
  <c r="N12" i="2"/>
  <c r="M12" i="2"/>
  <c r="L12" i="2"/>
  <c r="O13" i="2"/>
  <c r="N13" i="2"/>
  <c r="M13" i="2"/>
  <c r="L13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F14" i="2" l="1"/>
  <c r="H14" i="2"/>
  <c r="H15" i="2" s="1"/>
  <c r="M15" i="2" s="1"/>
  <c r="I15" i="2"/>
  <c r="F15" i="2" l="1"/>
  <c r="L15" i="2" l="1"/>
  <c r="N15" i="2"/>
  <c r="W26" i="4" l="1"/>
  <c r="V26" i="4"/>
  <c r="U26" i="4"/>
  <c r="T26" i="4"/>
  <c r="S26" i="4"/>
  <c r="R26" i="4"/>
  <c r="P26" i="4"/>
  <c r="G31" i="4" s="1"/>
  <c r="O26" i="4"/>
  <c r="F31" i="4" s="1"/>
  <c r="N26" i="4"/>
  <c r="E31" i="4" s="1"/>
  <c r="L26" i="4"/>
  <c r="G30" i="4" s="1"/>
  <c r="K26" i="4"/>
  <c r="F30" i="4" s="1"/>
  <c r="H30" i="4" s="1"/>
  <c r="J26" i="4"/>
  <c r="E30" i="4" s="1"/>
  <c r="G26" i="4"/>
  <c r="G29" i="4" s="1"/>
  <c r="G32" i="4" s="1"/>
  <c r="F26" i="4"/>
  <c r="F29" i="4" s="1"/>
  <c r="E26" i="4"/>
  <c r="E29" i="4" s="1"/>
  <c r="E32" i="4" s="1"/>
  <c r="M25" i="4"/>
  <c r="H25" i="4"/>
  <c r="M24" i="4"/>
  <c r="H24" i="4"/>
  <c r="Q23" i="4"/>
  <c r="H23" i="4"/>
  <c r="M22" i="4"/>
  <c r="H22" i="4"/>
  <c r="M21" i="4"/>
  <c r="H21" i="4"/>
  <c r="P17" i="4"/>
  <c r="O17" i="4"/>
  <c r="Q17" i="4" s="1"/>
  <c r="N17" i="4"/>
  <c r="Q16" i="4"/>
  <c r="F16" i="4"/>
  <c r="Q15" i="4"/>
  <c r="G15" i="4"/>
  <c r="E15" i="4"/>
  <c r="Q14" i="4"/>
  <c r="W11" i="4"/>
  <c r="V11" i="4"/>
  <c r="U11" i="4"/>
  <c r="S11" i="4"/>
  <c r="R11" i="4"/>
  <c r="P11" i="4"/>
  <c r="G16" i="4" s="1"/>
  <c r="O11" i="4"/>
  <c r="Q11" i="4" s="1"/>
  <c r="N11" i="4"/>
  <c r="E16" i="4" s="1"/>
  <c r="L11" i="4"/>
  <c r="K11" i="4"/>
  <c r="F15" i="4" s="1"/>
  <c r="H15" i="4" s="1"/>
  <c r="J11" i="4"/>
  <c r="G11" i="4"/>
  <c r="G14" i="4" s="1"/>
  <c r="G17" i="4" s="1"/>
  <c r="F11" i="4"/>
  <c r="F14" i="4" s="1"/>
  <c r="E11" i="4"/>
  <c r="E14" i="4" s="1"/>
  <c r="E17" i="4" s="1"/>
  <c r="M9" i="4"/>
  <c r="H9" i="4"/>
  <c r="H8" i="4"/>
  <c r="Q7" i="4"/>
  <c r="H7" i="4"/>
  <c r="Q5" i="4"/>
  <c r="F17" i="4" l="1"/>
  <c r="H17" i="4" s="1"/>
  <c r="H14" i="4"/>
  <c r="H16" i="4"/>
  <c r="F32" i="4"/>
  <c r="H32" i="4" s="1"/>
  <c r="H29" i="4"/>
  <c r="H31" i="4"/>
  <c r="H11" i="4"/>
  <c r="H26" i="4"/>
  <c r="M26" i="4"/>
  <c r="Q26" i="4"/>
  <c r="AA14" i="1" l="1"/>
  <c r="Z14" i="1"/>
  <c r="P12" i="3" l="1"/>
  <c r="O12" i="3"/>
  <c r="M12" i="3"/>
  <c r="G12" i="3"/>
  <c r="M6" i="3" l="1"/>
  <c r="G6" i="3"/>
</calcChain>
</file>

<file path=xl/sharedStrings.xml><?xml version="1.0" encoding="utf-8"?>
<sst xmlns="http://schemas.openxmlformats.org/spreadsheetml/2006/main" count="479" uniqueCount="180">
  <si>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</si>
  <si>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</si>
  <si>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</si>
  <si>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</si>
  <si>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</si>
  <si>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</si>
  <si>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</si>
  <si>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</si>
  <si>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</si>
  <si>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</si>
  <si>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</si>
  <si>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</si>
  <si>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</si>
  <si>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</si>
  <si>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</si>
  <si>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</si>
  <si>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</si>
  <si>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</si>
  <si>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</si>
  <si>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</si>
  <si>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</si>
  <si>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</si>
  <si>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</si>
  <si>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</si>
  <si>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</si>
  <si>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</si>
  <si>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</si>
  <si>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</si>
  <si>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</si>
  <si>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</si>
  <si>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</si>
  <si>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</si>
  <si>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Paavo Hämäläinen</t>
  </si>
  <si>
    <t>7.</t>
  </si>
  <si>
    <t>IPV</t>
  </si>
  <si>
    <t>1.</t>
  </si>
  <si>
    <t>6.</t>
  </si>
  <si>
    <t>2.</t>
  </si>
  <si>
    <t>06.05. 1984  IPV - ViVe  11-10</t>
  </si>
  <si>
    <t xml:space="preserve">  18 v   9 kk 26 pv</t>
  </si>
  <si>
    <t>01.07. 1984  HoNsU - IPV  6-4</t>
  </si>
  <si>
    <t xml:space="preserve">  19 v 11 kk 22 pv</t>
  </si>
  <si>
    <t>14.</t>
  </si>
  <si>
    <t>KPL</t>
  </si>
  <si>
    <t>ykköspesis</t>
  </si>
  <si>
    <t>KuPu</t>
  </si>
  <si>
    <t>4.</t>
  </si>
  <si>
    <t>suomensarja</t>
  </si>
  <si>
    <t>Seurat</t>
  </si>
  <si>
    <t>IPV = Imatran Pallo-Veikot  (1955)</t>
  </si>
  <si>
    <t>KPL = Kouvolan Pallonlyöjät  (1931)</t>
  </si>
  <si>
    <t>KuPu = Kuusankosken Puhti  (1910)</t>
  </si>
  <si>
    <t>YKKÖSPESIS</t>
  </si>
  <si>
    <t>ykkössarja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</si>
  <si>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</si>
  <si>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</si>
  <si>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</si>
  <si>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</si>
  <si>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</si>
  <si>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</si>
  <si>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</si>
  <si>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</si>
  <si>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</si>
  <si>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</si>
  <si>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</si>
  <si>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</si>
  <si>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</si>
  <si>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09.08. 1987  Stadion, Helsinki</t>
  </si>
  <si>
    <t xml:space="preserve">  7-5</t>
  </si>
  <si>
    <t>Itä</t>
  </si>
  <si>
    <t>jok</t>
  </si>
  <si>
    <t>13.08. 1989  Imatra</t>
  </si>
  <si>
    <t xml:space="preserve">  5-3</t>
  </si>
  <si>
    <t>Kari Stenberg</t>
  </si>
  <si>
    <t>Ikä ensimmäisessä ottelussa</t>
  </si>
  <si>
    <t>22 v  0 kk  30 pv</t>
  </si>
  <si>
    <t>PELINJOHTAJAKORTTI</t>
  </si>
  <si>
    <t>MSU</t>
  </si>
  <si>
    <t xml:space="preserve">   Mitalit</t>
  </si>
  <si>
    <t>Voitto-%</t>
  </si>
  <si>
    <t xml:space="preserve"> MYP,  26  ottelua</t>
  </si>
  <si>
    <t xml:space="preserve"> MYP,  24  ottelua</t>
  </si>
  <si>
    <t>13.</t>
  </si>
  <si>
    <t>Kiri</t>
  </si>
  <si>
    <t>9.</t>
  </si>
  <si>
    <t xml:space="preserve">PLAY OFF </t>
  </si>
  <si>
    <t>SARJAT</t>
  </si>
  <si>
    <t>Puolivälierät</t>
  </si>
  <si>
    <t>Välierät</t>
  </si>
  <si>
    <t>Finaalit</t>
  </si>
  <si>
    <t>NSU</t>
  </si>
  <si>
    <t>8.</t>
  </si>
  <si>
    <t>ViVe</t>
  </si>
  <si>
    <t>11.</t>
  </si>
  <si>
    <t>PLAY OFF</t>
  </si>
  <si>
    <t>2 - 1</t>
  </si>
  <si>
    <t>3 - 0</t>
  </si>
  <si>
    <t>1 - 2</t>
  </si>
  <si>
    <t>Seurat:</t>
  </si>
  <si>
    <t>Kiri = Jyväskylän Kiri  (1930)</t>
  </si>
  <si>
    <t>ViVe = Vimpelin Veto  (1934)</t>
  </si>
  <si>
    <t>URA SM-SARJASSA</t>
  </si>
  <si>
    <t>1 - 0</t>
  </si>
  <si>
    <t>0 - 1</t>
  </si>
  <si>
    <t xml:space="preserve"> ITÄ - LÄNSI - KORTTI</t>
  </si>
  <si>
    <t>B-POJAT</t>
  </si>
  <si>
    <t>A-POJAT</t>
  </si>
  <si>
    <t>25.07. 1981  Toholampi</t>
  </si>
  <si>
    <t xml:space="preserve"> 5-10</t>
  </si>
  <si>
    <t>I p</t>
  </si>
  <si>
    <t>Tommi Heinonen</t>
  </si>
  <si>
    <t>24.07. 1982  Seinäjoki</t>
  </si>
  <si>
    <t xml:space="preserve"> 14-4</t>
  </si>
  <si>
    <t>II p</t>
  </si>
  <si>
    <t>14.07. 1984  Pori</t>
  </si>
  <si>
    <t xml:space="preserve">  6-4</t>
  </si>
  <si>
    <t>vai</t>
  </si>
  <si>
    <t>----</t>
  </si>
  <si>
    <t>Pekka Arffman</t>
  </si>
  <si>
    <t>10.7.1965   Kouvola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</si>
  <si>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</si>
  <si>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</si>
  <si>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</si>
  <si>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</si>
  <si>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</si>
  <si>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3-2  KPL</t>
  </si>
  <si>
    <t xml:space="preserve"> 0-3  ViVe</t>
  </si>
  <si>
    <t xml:space="preserve"> 0-2  JoMa</t>
  </si>
  <si>
    <t>Pronssi</t>
  </si>
  <si>
    <t>hSM</t>
  </si>
  <si>
    <t xml:space="preserve">Kiri </t>
  </si>
  <si>
    <t xml:space="preserve"> 1-3  PeTo</t>
  </si>
  <si>
    <t xml:space="preserve"> 3-2  Lippo</t>
  </si>
  <si>
    <t xml:space="preserve"> 3-1  PattU</t>
  </si>
  <si>
    <t xml:space="preserve"> 0-3  Virkiä</t>
  </si>
  <si>
    <t xml:space="preserve"> 3-0  Fera</t>
  </si>
  <si>
    <t xml:space="preserve"> 4-0  PeTo</t>
  </si>
  <si>
    <t xml:space="preserve"> 3-0  TyTe</t>
  </si>
  <si>
    <t xml:space="preserve"> Jatkosarja</t>
  </si>
  <si>
    <t xml:space="preserve"> 3-0  SiiPe</t>
  </si>
  <si>
    <t xml:space="preserve"> 0-2  Virkiä</t>
  </si>
  <si>
    <t>Vesa Lipsanen</t>
  </si>
  <si>
    <t>0/1</t>
  </si>
  <si>
    <t>0/0</t>
  </si>
  <si>
    <t>2/3</t>
  </si>
  <si>
    <t>1/2</t>
  </si>
  <si>
    <t>1/1</t>
  </si>
  <si>
    <t>5/7</t>
  </si>
  <si>
    <t>SUPERPESIS</t>
  </si>
  <si>
    <t>Play off, voitot, voittoprosentti</t>
  </si>
  <si>
    <t xml:space="preserve">      Mitalit</t>
  </si>
  <si>
    <t>L+T</t>
  </si>
  <si>
    <t>0-0-0</t>
  </si>
  <si>
    <t>KAIKKIEN AIKOJEN TILASTOT, TOP-10</t>
  </si>
  <si>
    <t>PESISPÖRSSIRAJAT</t>
  </si>
  <si>
    <t>Lyöty</t>
  </si>
  <si>
    <t>Tuotu</t>
  </si>
  <si>
    <t>Loppusarja  3.</t>
  </si>
  <si>
    <t>2-0  SiiPo</t>
  </si>
  <si>
    <t>12-9  SiiPo</t>
  </si>
  <si>
    <t>3-13  SMJ</t>
  </si>
  <si>
    <t>4-5  Tahko</t>
  </si>
  <si>
    <t>1-2  SMJ</t>
  </si>
  <si>
    <t>2-0  KPL</t>
  </si>
  <si>
    <t>2-0  VM</t>
  </si>
  <si>
    <t>8-9  AA</t>
  </si>
  <si>
    <t xml:space="preserve">1.  ottelu  </t>
  </si>
  <si>
    <t xml:space="preserve">13.  ottelu  </t>
  </si>
  <si>
    <t xml:space="preserve">       Runkosarja TOP-30</t>
  </si>
  <si>
    <t>Ylempi loppusarja TOP-10</t>
  </si>
  <si>
    <t>5.</t>
  </si>
  <si>
    <t xml:space="preserve"> MYP,  27  ottelua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</si>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</sst>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302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8" xfId="0" applyFont="1" applyFill="1" applyBorder="1"/>
    <xf numFmtId="0" fontId="2" fillId="8" borderId="7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8" borderId="5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2" fillId="8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2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4" fillId="8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Fill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0" fillId="2" borderId="0" xfId="0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4" fillId="3" borderId="14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2" borderId="0" xfId="0" applyFont="1" applyFill="1"/>
    <xf numFmtId="0" fontId="11" fillId="8" borderId="2" xfId="0" applyFont="1" applyFill="1" applyBorder="1" applyAlignment="1"/>
    <xf numFmtId="0" fontId="12" fillId="8" borderId="3" xfId="0" applyFont="1" applyFill="1" applyBorder="1" applyAlignment="1">
      <alignment horizontal="center" vertical="top"/>
    </xf>
    <xf numFmtId="0" fontId="12" fillId="8" borderId="3" xfId="0" applyFont="1" applyFill="1" applyBorder="1" applyAlignment="1">
      <alignment vertical="top"/>
    </xf>
    <xf numFmtId="0" fontId="12" fillId="0" borderId="0" xfId="0" applyFont="1"/>
    <xf numFmtId="0" fontId="10" fillId="2" borderId="0" xfId="0" applyFont="1" applyFill="1"/>
    <xf numFmtId="0" fontId="10" fillId="3" borderId="1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left" vertical="top"/>
    </xf>
    <xf numFmtId="0" fontId="10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6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2" fillId="0" borderId="0" xfId="0" applyFont="1"/>
    <xf numFmtId="0" fontId="4" fillId="7" borderId="1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left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6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4" fillId="4" borderId="2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9" borderId="1" xfId="0" applyNumberFormat="1" applyFont="1" applyFill="1" applyBorder="1" applyAlignment="1">
      <alignment horizontal="center"/>
    </xf>
    <xf numFmtId="0" fontId="11" fillId="7" borderId="2" xfId="0" applyFont="1" applyFill="1" applyBorder="1"/>
    <xf numFmtId="0" fontId="4" fillId="2" borderId="1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49" fontId="4" fillId="9" borderId="2" xfId="0" applyNumberFormat="1" applyFont="1" applyFill="1" applyBorder="1" applyAlignment="1">
      <alignment horizontal="left"/>
    </xf>
    <xf numFmtId="165" fontId="4" fillId="9" borderId="4" xfId="2" applyNumberFormat="1" applyFont="1" applyFill="1" applyBorder="1" applyAlignment="1"/>
    <xf numFmtId="165" fontId="4" fillId="9" borderId="3" xfId="0" applyNumberFormat="1" applyFont="1" applyFill="1" applyBorder="1" applyAlignment="1">
      <alignment horizontal="center"/>
    </xf>
    <xf numFmtId="165" fontId="4" fillId="9" borderId="1" xfId="2" applyNumberFormat="1" applyFont="1" applyFill="1" applyBorder="1" applyAlignment="1"/>
    <xf numFmtId="0" fontId="4" fillId="9" borderId="1" xfId="0" applyFont="1" applyFill="1" applyBorder="1"/>
    <xf numFmtId="165" fontId="4" fillId="9" borderId="3" xfId="2" quotePrefix="1" applyNumberFormat="1" applyFont="1" applyFill="1" applyBorder="1" applyAlignment="1">
      <alignment horizontal="center"/>
    </xf>
    <xf numFmtId="0" fontId="12" fillId="8" borderId="3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12" fillId="0" borderId="0" xfId="0" applyFont="1" applyAlignment="1"/>
    <xf numFmtId="0" fontId="10" fillId="3" borderId="3" xfId="0" applyFont="1" applyFill="1" applyBorder="1" applyAlignment="1">
      <alignment horizontal="left"/>
    </xf>
    <xf numFmtId="0" fontId="10" fillId="0" borderId="0" xfId="0" applyFont="1" applyAlignment="1"/>
    <xf numFmtId="0" fontId="5" fillId="2" borderId="15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6" fillId="0" borderId="0" xfId="0" applyFont="1" applyAlignment="1"/>
    <xf numFmtId="0" fontId="4" fillId="4" borderId="1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2" fillId="0" borderId="0" xfId="0" applyFont="1" applyAlignment="1"/>
    <xf numFmtId="0" fontId="4" fillId="7" borderId="2" xfId="0" applyFont="1" applyFill="1" applyBorder="1" applyAlignment="1">
      <alignment horizontal="center" vertical="top"/>
    </xf>
    <xf numFmtId="165" fontId="4" fillId="7" borderId="4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49" fontId="4" fillId="4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 vertical="top"/>
    </xf>
    <xf numFmtId="49" fontId="4" fillId="4" borderId="2" xfId="0" applyNumberFormat="1" applyFont="1" applyFill="1" applyBorder="1" applyAlignment="1">
      <alignment horizontal="center" vertical="top"/>
    </xf>
    <xf numFmtId="0" fontId="4" fillId="2" borderId="0" xfId="0" applyFont="1" applyFill="1" applyAlignment="1"/>
    <xf numFmtId="0" fontId="4" fillId="2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9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13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13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8" borderId="7" xfId="0" applyFont="1" applyFill="1" applyBorder="1"/>
    <xf numFmtId="0" fontId="4" fillId="8" borderId="7" xfId="0" applyFont="1" applyFill="1" applyBorder="1" applyAlignment="1">
      <alignment horizontal="right"/>
    </xf>
    <xf numFmtId="0" fontId="4" fillId="8" borderId="14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/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14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83" customWidth="1"/>
    <col min="3" max="3" width="6.140625" style="82" customWidth="1"/>
    <col min="4" max="4" width="10.140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5.7109375" style="82" customWidth="1"/>
    <col min="34" max="34" width="13.42578125" style="82" customWidth="1"/>
    <col min="35" max="35" width="13" style="82" customWidth="1"/>
    <col min="36" max="36" width="12.1406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88" customWidth="1"/>
    <col min="45" max="16384" width="9.140625" style="88"/>
  </cols>
  <sheetData>
    <row r="1" spans="1:44" ht="17.25" customHeight="1" x14ac:dyDescent="0.25">
      <c r="A1" s="257"/>
      <c r="B1" s="2" t="s">
        <v>32</v>
      </c>
      <c r="C1" s="3"/>
      <c r="D1" s="4"/>
      <c r="E1" s="5" t="s">
        <v>119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</row>
    <row r="2" spans="1:44" s="262" customFormat="1" ht="15" customHeight="1" x14ac:dyDescent="0.25">
      <c r="A2" s="258"/>
      <c r="B2" s="10" t="s">
        <v>148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168</v>
      </c>
      <c r="Q2" s="14"/>
      <c r="R2" s="14"/>
      <c r="S2" s="21"/>
      <c r="T2" s="19"/>
      <c r="U2" s="20" t="s">
        <v>13</v>
      </c>
      <c r="V2" s="14"/>
      <c r="W2" s="14"/>
      <c r="X2" s="20"/>
      <c r="Y2" s="259"/>
      <c r="Z2" s="260"/>
      <c r="AA2" s="19"/>
      <c r="AB2" s="22" t="s">
        <v>169</v>
      </c>
      <c r="AC2" s="20"/>
      <c r="AD2" s="14"/>
      <c r="AE2" s="21"/>
      <c r="AF2" s="19"/>
      <c r="AG2" s="22" t="s">
        <v>149</v>
      </c>
      <c r="AH2" s="14"/>
      <c r="AI2" s="14"/>
      <c r="AJ2" s="15"/>
      <c r="AK2" s="19"/>
      <c r="AL2" s="22" t="s">
        <v>120</v>
      </c>
      <c r="AM2" s="20"/>
      <c r="AN2" s="14"/>
      <c r="AO2" s="261" t="s">
        <v>150</v>
      </c>
      <c r="AP2" s="14"/>
      <c r="AQ2" s="15"/>
      <c r="AR2" s="49"/>
    </row>
    <row r="3" spans="1:44" s="262" customFormat="1" ht="15" customHeight="1" x14ac:dyDescent="0.25">
      <c r="A3" s="25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3"/>
      <c r="P3" s="18" t="s">
        <v>5</v>
      </c>
      <c r="Q3" s="18" t="s">
        <v>6</v>
      </c>
      <c r="R3" s="18" t="s">
        <v>151</v>
      </c>
      <c r="S3" s="18" t="s">
        <v>15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3"/>
      <c r="AB3" s="18" t="s">
        <v>5</v>
      </c>
      <c r="AC3" s="18" t="s">
        <v>6</v>
      </c>
      <c r="AD3" s="18" t="s">
        <v>151</v>
      </c>
      <c r="AE3" s="18" t="s">
        <v>15</v>
      </c>
      <c r="AF3" s="23"/>
      <c r="AG3" s="18" t="s">
        <v>87</v>
      </c>
      <c r="AH3" s="18" t="s">
        <v>88</v>
      </c>
      <c r="AI3" s="15" t="s">
        <v>128</v>
      </c>
      <c r="AJ3" s="18" t="s">
        <v>89</v>
      </c>
      <c r="AK3" s="23"/>
      <c r="AL3" s="18" t="s">
        <v>21</v>
      </c>
      <c r="AM3" s="18" t="s">
        <v>22</v>
      </c>
      <c r="AN3" s="15" t="s">
        <v>129</v>
      </c>
      <c r="AO3" s="15" t="s">
        <v>29</v>
      </c>
      <c r="AP3" s="17" t="s">
        <v>30</v>
      </c>
      <c r="AQ3" s="18" t="s">
        <v>31</v>
      </c>
      <c r="AR3" s="49"/>
    </row>
    <row r="4" spans="1:44" s="262" customFormat="1" ht="15" customHeight="1" x14ac:dyDescent="0.25">
      <c r="A4" s="258"/>
      <c r="B4" s="33">
        <v>1983</v>
      </c>
      <c r="C4" s="33" t="s">
        <v>37</v>
      </c>
      <c r="D4" s="34" t="s">
        <v>45</v>
      </c>
      <c r="E4" s="33"/>
      <c r="F4" s="35" t="s">
        <v>47</v>
      </c>
      <c r="G4" s="36"/>
      <c r="H4" s="33"/>
      <c r="I4" s="33"/>
      <c r="J4" s="33"/>
      <c r="K4" s="33"/>
      <c r="L4" s="33"/>
      <c r="M4" s="33"/>
      <c r="N4" s="37"/>
      <c r="O4" s="23"/>
      <c r="P4" s="18"/>
      <c r="Q4" s="18"/>
      <c r="R4" s="18"/>
      <c r="S4" s="18"/>
      <c r="T4" s="23"/>
      <c r="U4" s="226"/>
      <c r="V4" s="25"/>
      <c r="W4" s="29"/>
      <c r="X4" s="25"/>
      <c r="Y4" s="25"/>
      <c r="Z4" s="263"/>
      <c r="AA4" s="23">
        <v>0</v>
      </c>
      <c r="AB4" s="18"/>
      <c r="AC4" s="18"/>
      <c r="AD4" s="18"/>
      <c r="AE4" s="18"/>
      <c r="AF4" s="23"/>
      <c r="AG4" s="226"/>
      <c r="AH4" s="226"/>
      <c r="AI4" s="226"/>
      <c r="AJ4" s="226"/>
      <c r="AK4" s="23"/>
      <c r="AL4" s="25"/>
      <c r="AM4" s="25"/>
      <c r="AN4" s="25"/>
      <c r="AO4" s="29"/>
      <c r="AP4" s="30"/>
      <c r="AQ4" s="25"/>
      <c r="AR4" s="49"/>
    </row>
    <row r="5" spans="1:44" s="262" customFormat="1" ht="15" customHeight="1" x14ac:dyDescent="0.25">
      <c r="A5" s="258"/>
      <c r="B5" s="24">
        <v>1984</v>
      </c>
      <c r="C5" s="25" t="s">
        <v>33</v>
      </c>
      <c r="D5" s="26" t="s">
        <v>34</v>
      </c>
      <c r="E5" s="25">
        <v>22</v>
      </c>
      <c r="F5" s="25">
        <v>2</v>
      </c>
      <c r="G5" s="25">
        <v>12</v>
      </c>
      <c r="H5" s="25">
        <v>18</v>
      </c>
      <c r="I5" s="25">
        <v>73</v>
      </c>
      <c r="J5" s="24">
        <v>21</v>
      </c>
      <c r="K5" s="24">
        <v>30</v>
      </c>
      <c r="L5" s="24">
        <v>8</v>
      </c>
      <c r="M5" s="24">
        <v>14</v>
      </c>
      <c r="N5" s="27">
        <v>0.39900000000000002</v>
      </c>
      <c r="O5" s="23"/>
      <c r="P5" s="18"/>
      <c r="Q5" s="18"/>
      <c r="R5" s="18"/>
      <c r="S5" s="18"/>
      <c r="T5" s="23"/>
      <c r="U5" s="226"/>
      <c r="V5" s="25"/>
      <c r="W5" s="29"/>
      <c r="X5" s="25"/>
      <c r="Y5" s="25"/>
      <c r="Z5" s="263"/>
      <c r="AA5" s="23"/>
      <c r="AB5" s="18"/>
      <c r="AC5" s="18"/>
      <c r="AD5" s="18"/>
      <c r="AE5" s="18"/>
      <c r="AF5" s="23"/>
      <c r="AG5" s="226"/>
      <c r="AH5" s="226"/>
      <c r="AI5" s="226"/>
      <c r="AJ5" s="226"/>
      <c r="AK5" s="23"/>
      <c r="AL5" s="25"/>
      <c r="AM5" s="25"/>
      <c r="AN5" s="25"/>
      <c r="AO5" s="29"/>
      <c r="AP5" s="30"/>
      <c r="AQ5" s="25"/>
      <c r="AR5" s="49"/>
    </row>
    <row r="6" spans="1:44" s="262" customFormat="1" ht="15" customHeight="1" x14ac:dyDescent="0.25">
      <c r="A6" s="258"/>
      <c r="B6" s="24">
        <v>1985</v>
      </c>
      <c r="C6" s="25" t="s">
        <v>33</v>
      </c>
      <c r="D6" s="26" t="s">
        <v>34</v>
      </c>
      <c r="E6" s="25">
        <v>22</v>
      </c>
      <c r="F6" s="25">
        <v>2</v>
      </c>
      <c r="G6" s="25">
        <v>11</v>
      </c>
      <c r="H6" s="25">
        <v>6</v>
      </c>
      <c r="I6" s="25">
        <v>67</v>
      </c>
      <c r="J6" s="24">
        <v>17</v>
      </c>
      <c r="K6" s="24">
        <v>14</v>
      </c>
      <c r="L6" s="24">
        <v>23</v>
      </c>
      <c r="M6" s="24">
        <v>13</v>
      </c>
      <c r="N6" s="27">
        <v>0.39600000000000002</v>
      </c>
      <c r="O6" s="23"/>
      <c r="P6" s="18"/>
      <c r="Q6" s="18"/>
      <c r="R6" s="18"/>
      <c r="S6" s="18"/>
      <c r="T6" s="23"/>
      <c r="U6" s="226"/>
      <c r="V6" s="25"/>
      <c r="W6" s="29"/>
      <c r="X6" s="25"/>
      <c r="Y6" s="25"/>
      <c r="Z6" s="263"/>
      <c r="AA6" s="23">
        <v>0</v>
      </c>
      <c r="AB6" s="18"/>
      <c r="AC6" s="18"/>
      <c r="AD6" s="18"/>
      <c r="AE6" s="18"/>
      <c r="AF6" s="23"/>
      <c r="AG6" s="226"/>
      <c r="AH6" s="226"/>
      <c r="AI6" s="226"/>
      <c r="AJ6" s="226"/>
      <c r="AK6" s="23"/>
      <c r="AL6" s="25"/>
      <c r="AM6" s="25"/>
      <c r="AN6" s="25"/>
      <c r="AO6" s="29"/>
      <c r="AP6" s="30"/>
      <c r="AQ6" s="25"/>
      <c r="AR6" s="49"/>
    </row>
    <row r="7" spans="1:44" s="262" customFormat="1" ht="15" customHeight="1" x14ac:dyDescent="0.25">
      <c r="A7" s="258"/>
      <c r="B7" s="24">
        <v>1986</v>
      </c>
      <c r="C7" s="25" t="s">
        <v>35</v>
      </c>
      <c r="D7" s="26" t="s">
        <v>34</v>
      </c>
      <c r="E7" s="25">
        <v>22</v>
      </c>
      <c r="F7" s="25">
        <v>0</v>
      </c>
      <c r="G7" s="25">
        <v>1</v>
      </c>
      <c r="H7" s="25">
        <v>6</v>
      </c>
      <c r="I7" s="25">
        <v>22</v>
      </c>
      <c r="J7" s="24">
        <v>8</v>
      </c>
      <c r="K7" s="24">
        <v>4</v>
      </c>
      <c r="L7" s="24">
        <v>9</v>
      </c>
      <c r="M7" s="24">
        <v>1</v>
      </c>
      <c r="N7" s="27">
        <v>0.36699999999999999</v>
      </c>
      <c r="O7" s="23"/>
      <c r="P7" s="18"/>
      <c r="Q7" s="18"/>
      <c r="R7" s="18"/>
      <c r="S7" s="18"/>
      <c r="T7" s="23"/>
      <c r="U7" s="25">
        <v>7</v>
      </c>
      <c r="V7" s="25">
        <v>0</v>
      </c>
      <c r="W7" s="29">
        <v>2</v>
      </c>
      <c r="X7" s="25">
        <v>1</v>
      </c>
      <c r="Y7" s="25">
        <v>6</v>
      </c>
      <c r="Z7" s="263">
        <v>0.33300000000000002</v>
      </c>
      <c r="AA7" s="23"/>
      <c r="AB7" s="18"/>
      <c r="AC7" s="18"/>
      <c r="AD7" s="18"/>
      <c r="AE7" s="18"/>
      <c r="AF7" s="23"/>
      <c r="AG7" s="226" t="s">
        <v>157</v>
      </c>
      <c r="AH7" s="226"/>
      <c r="AI7" s="226"/>
      <c r="AJ7" s="226" t="s">
        <v>158</v>
      </c>
      <c r="AK7" s="23"/>
      <c r="AL7" s="25"/>
      <c r="AM7" s="25"/>
      <c r="AN7" s="25"/>
      <c r="AO7" s="29">
        <v>1</v>
      </c>
      <c r="AP7" s="30"/>
      <c r="AQ7" s="25"/>
      <c r="AR7" s="49"/>
    </row>
    <row r="8" spans="1:44" s="262" customFormat="1" ht="15" customHeight="1" x14ac:dyDescent="0.25">
      <c r="A8" s="258"/>
      <c r="B8" s="24">
        <v>1987</v>
      </c>
      <c r="C8" s="25" t="s">
        <v>46</v>
      </c>
      <c r="D8" s="26" t="s">
        <v>34</v>
      </c>
      <c r="E8" s="25">
        <v>22</v>
      </c>
      <c r="F8" s="25">
        <v>0</v>
      </c>
      <c r="G8" s="25">
        <v>9</v>
      </c>
      <c r="H8" s="25">
        <v>6</v>
      </c>
      <c r="I8" s="25">
        <v>71</v>
      </c>
      <c r="J8" s="24">
        <v>25</v>
      </c>
      <c r="K8" s="24">
        <v>23</v>
      </c>
      <c r="L8" s="24">
        <v>14</v>
      </c>
      <c r="M8" s="24">
        <v>9</v>
      </c>
      <c r="N8" s="27">
        <v>0.45500000000000002</v>
      </c>
      <c r="O8" s="23"/>
      <c r="P8" s="18"/>
      <c r="Q8" s="18"/>
      <c r="R8" s="18"/>
      <c r="S8" s="18"/>
      <c r="T8" s="23"/>
      <c r="U8" s="31">
        <v>5</v>
      </c>
      <c r="V8" s="31">
        <v>0</v>
      </c>
      <c r="W8" s="32">
        <v>1</v>
      </c>
      <c r="X8" s="31">
        <v>0</v>
      </c>
      <c r="Y8" s="31">
        <v>9</v>
      </c>
      <c r="Z8" s="263">
        <v>0.23100000000000001</v>
      </c>
      <c r="AA8" s="23">
        <v>0</v>
      </c>
      <c r="AB8" s="18"/>
      <c r="AC8" s="18"/>
      <c r="AD8" s="18"/>
      <c r="AE8" s="18"/>
      <c r="AF8" s="23"/>
      <c r="AG8" s="226" t="s">
        <v>159</v>
      </c>
      <c r="AH8" s="226" t="s">
        <v>160</v>
      </c>
      <c r="AI8" s="226" t="s">
        <v>161</v>
      </c>
      <c r="AJ8" s="226"/>
      <c r="AK8" s="23"/>
      <c r="AL8" s="25">
        <v>1</v>
      </c>
      <c r="AM8" s="25"/>
      <c r="AN8" s="25"/>
      <c r="AO8" s="29"/>
      <c r="AP8" s="30"/>
      <c r="AQ8" s="25"/>
      <c r="AR8" s="49"/>
    </row>
    <row r="9" spans="1:44" s="262" customFormat="1" ht="15" customHeight="1" x14ac:dyDescent="0.25">
      <c r="A9" s="258"/>
      <c r="B9" s="24">
        <v>1988</v>
      </c>
      <c r="C9" s="25" t="s">
        <v>36</v>
      </c>
      <c r="D9" s="26" t="s">
        <v>34</v>
      </c>
      <c r="E9" s="25">
        <v>21</v>
      </c>
      <c r="F9" s="25">
        <v>0</v>
      </c>
      <c r="G9" s="25">
        <v>5</v>
      </c>
      <c r="H9" s="25">
        <v>5</v>
      </c>
      <c r="I9" s="25">
        <v>38</v>
      </c>
      <c r="J9" s="24">
        <v>11</v>
      </c>
      <c r="K9" s="24">
        <v>11</v>
      </c>
      <c r="L9" s="24">
        <v>11</v>
      </c>
      <c r="M9" s="24">
        <v>5</v>
      </c>
      <c r="N9" s="27">
        <v>0.30199999999999999</v>
      </c>
      <c r="O9" s="23"/>
      <c r="P9" s="18"/>
      <c r="Q9" s="18"/>
      <c r="R9" s="18"/>
      <c r="S9" s="18"/>
      <c r="T9" s="23"/>
      <c r="U9" s="25">
        <v>3</v>
      </c>
      <c r="V9" s="29">
        <v>0</v>
      </c>
      <c r="W9" s="29">
        <v>1</v>
      </c>
      <c r="X9" s="29">
        <v>2</v>
      </c>
      <c r="Y9" s="25">
        <v>8</v>
      </c>
      <c r="Z9" s="263">
        <v>0.5</v>
      </c>
      <c r="AA9" s="23">
        <v>0</v>
      </c>
      <c r="AB9" s="18"/>
      <c r="AC9" s="18"/>
      <c r="AD9" s="18"/>
      <c r="AE9" s="18"/>
      <c r="AF9" s="23"/>
      <c r="AG9" s="226" t="s">
        <v>162</v>
      </c>
      <c r="AH9" s="226"/>
      <c r="AI9" s="226"/>
      <c r="AJ9" s="226"/>
      <c r="AK9" s="23"/>
      <c r="AL9" s="25"/>
      <c r="AM9" s="25"/>
      <c r="AN9" s="25"/>
      <c r="AO9" s="29"/>
      <c r="AP9" s="30"/>
      <c r="AQ9" s="25"/>
      <c r="AR9" s="49"/>
    </row>
    <row r="10" spans="1:44" s="262" customFormat="1" ht="15" customHeight="1" x14ac:dyDescent="0.25">
      <c r="A10" s="258"/>
      <c r="B10" s="24">
        <v>1989</v>
      </c>
      <c r="C10" s="25" t="s">
        <v>37</v>
      </c>
      <c r="D10" s="26" t="s">
        <v>34</v>
      </c>
      <c r="E10" s="25">
        <v>22</v>
      </c>
      <c r="F10" s="25">
        <v>0</v>
      </c>
      <c r="G10" s="25">
        <v>11</v>
      </c>
      <c r="H10" s="25">
        <v>10</v>
      </c>
      <c r="I10" s="25">
        <v>65</v>
      </c>
      <c r="J10" s="24">
        <v>22</v>
      </c>
      <c r="K10" s="24">
        <v>13</v>
      </c>
      <c r="L10" s="24">
        <v>19</v>
      </c>
      <c r="M10" s="24">
        <v>11</v>
      </c>
      <c r="N10" s="27">
        <v>0.42799999999999999</v>
      </c>
      <c r="O10" s="23"/>
      <c r="P10" s="18"/>
      <c r="Q10" s="18"/>
      <c r="R10" s="18"/>
      <c r="S10" s="18"/>
      <c r="T10" s="23"/>
      <c r="U10" s="25">
        <v>6</v>
      </c>
      <c r="V10" s="25">
        <v>0</v>
      </c>
      <c r="W10" s="25">
        <v>3</v>
      </c>
      <c r="X10" s="25">
        <v>3</v>
      </c>
      <c r="Y10" s="29">
        <v>10</v>
      </c>
      <c r="Z10" s="263">
        <v>0.28599999999999998</v>
      </c>
      <c r="AA10" s="23">
        <v>66</v>
      </c>
      <c r="AB10" s="18"/>
      <c r="AC10" s="18"/>
      <c r="AD10" s="18"/>
      <c r="AE10" s="18"/>
      <c r="AF10" s="23"/>
      <c r="AG10" s="226" t="s">
        <v>163</v>
      </c>
      <c r="AH10" s="226" t="s">
        <v>164</v>
      </c>
      <c r="AI10" s="226"/>
      <c r="AJ10" s="226" t="s">
        <v>165</v>
      </c>
      <c r="AK10" s="23"/>
      <c r="AL10" s="25">
        <v>1</v>
      </c>
      <c r="AM10" s="25"/>
      <c r="AN10" s="25"/>
      <c r="AO10" s="29"/>
      <c r="AP10" s="30">
        <v>1</v>
      </c>
      <c r="AQ10" s="25"/>
      <c r="AR10" s="49"/>
    </row>
    <row r="11" spans="1:44" s="262" customFormat="1" ht="15" customHeight="1" x14ac:dyDescent="0.25">
      <c r="A11" s="258"/>
      <c r="B11" s="33">
        <v>1990</v>
      </c>
      <c r="C11" s="33" t="s">
        <v>35</v>
      </c>
      <c r="D11" s="34" t="s">
        <v>45</v>
      </c>
      <c r="E11" s="33"/>
      <c r="F11" s="35" t="s">
        <v>47</v>
      </c>
      <c r="G11" s="36"/>
      <c r="H11" s="33"/>
      <c r="I11" s="33"/>
      <c r="J11" s="33"/>
      <c r="K11" s="33"/>
      <c r="L11" s="33"/>
      <c r="M11" s="33"/>
      <c r="N11" s="37"/>
      <c r="O11" s="23"/>
      <c r="P11" s="18"/>
      <c r="Q11" s="18"/>
      <c r="R11" s="18"/>
      <c r="S11" s="18"/>
      <c r="T11" s="23"/>
      <c r="U11" s="25"/>
      <c r="V11" s="25"/>
      <c r="W11" s="29"/>
      <c r="X11" s="25"/>
      <c r="Y11" s="25"/>
      <c r="Z11" s="263"/>
      <c r="AA11" s="23"/>
      <c r="AB11" s="18"/>
      <c r="AC11" s="18"/>
      <c r="AD11" s="18"/>
      <c r="AE11" s="18"/>
      <c r="AF11" s="23"/>
      <c r="AG11" s="226"/>
      <c r="AH11" s="226"/>
      <c r="AI11" s="226"/>
      <c r="AJ11" s="226"/>
      <c r="AK11" s="23"/>
      <c r="AL11" s="25"/>
      <c r="AM11" s="25"/>
      <c r="AN11" s="29"/>
      <c r="AO11" s="29"/>
      <c r="AP11" s="30"/>
      <c r="AQ11" s="25"/>
      <c r="AR11" s="49"/>
    </row>
    <row r="12" spans="1:44" s="262" customFormat="1" ht="15" customHeight="1" x14ac:dyDescent="0.25">
      <c r="A12" s="258"/>
      <c r="B12" s="38">
        <v>1991</v>
      </c>
      <c r="C12" s="38" t="s">
        <v>36</v>
      </c>
      <c r="D12" s="39" t="s">
        <v>45</v>
      </c>
      <c r="E12" s="38"/>
      <c r="F12" s="40" t="s">
        <v>53</v>
      </c>
      <c r="G12" s="85"/>
      <c r="H12" s="84"/>
      <c r="I12" s="38"/>
      <c r="J12" s="38"/>
      <c r="K12" s="38"/>
      <c r="L12" s="38"/>
      <c r="M12" s="38"/>
      <c r="N12" s="41"/>
      <c r="O12" s="23"/>
      <c r="P12" s="18"/>
      <c r="Q12" s="18"/>
      <c r="R12" s="18"/>
      <c r="S12" s="18"/>
      <c r="T12" s="23"/>
      <c r="U12" s="25"/>
      <c r="V12" s="25"/>
      <c r="W12" s="29"/>
      <c r="X12" s="25"/>
      <c r="Y12" s="25"/>
      <c r="Z12" s="263"/>
      <c r="AA12" s="23"/>
      <c r="AB12" s="18"/>
      <c r="AC12" s="18"/>
      <c r="AD12" s="18"/>
      <c r="AE12" s="18"/>
      <c r="AF12" s="23"/>
      <c r="AG12" s="226"/>
      <c r="AH12" s="226"/>
      <c r="AI12" s="226"/>
      <c r="AJ12" s="226"/>
      <c r="AK12" s="23"/>
      <c r="AL12" s="25"/>
      <c r="AM12" s="25"/>
      <c r="AN12" s="25"/>
      <c r="AO12" s="29"/>
      <c r="AP12" s="30"/>
      <c r="AQ12" s="25"/>
      <c r="AR12" s="49"/>
    </row>
    <row r="13" spans="1:44" s="262" customFormat="1" ht="15" customHeight="1" x14ac:dyDescent="0.25">
      <c r="A13" s="258"/>
      <c r="B13" s="38">
        <v>1992</v>
      </c>
      <c r="C13" s="38" t="s">
        <v>42</v>
      </c>
      <c r="D13" s="39" t="s">
        <v>43</v>
      </c>
      <c r="E13" s="38"/>
      <c r="F13" s="40" t="s">
        <v>44</v>
      </c>
      <c r="G13" s="85"/>
      <c r="H13" s="84"/>
      <c r="I13" s="38"/>
      <c r="J13" s="38"/>
      <c r="K13" s="38"/>
      <c r="L13" s="38"/>
      <c r="M13" s="38"/>
      <c r="N13" s="41"/>
      <c r="O13" s="23"/>
      <c r="P13" s="18"/>
      <c r="Q13" s="18"/>
      <c r="R13" s="18"/>
      <c r="S13" s="18"/>
      <c r="T13" s="23"/>
      <c r="U13" s="25"/>
      <c r="V13" s="25"/>
      <c r="W13" s="29"/>
      <c r="X13" s="25"/>
      <c r="Y13" s="25"/>
      <c r="Z13" s="263"/>
      <c r="AA13" s="23"/>
      <c r="AB13" s="18"/>
      <c r="AC13" s="18"/>
      <c r="AD13" s="18"/>
      <c r="AE13" s="18"/>
      <c r="AF13" s="23"/>
      <c r="AG13" s="226"/>
      <c r="AH13" s="226"/>
      <c r="AI13" s="226"/>
      <c r="AJ13" s="226"/>
      <c r="AK13" s="23"/>
      <c r="AL13" s="25"/>
      <c r="AM13" s="25"/>
      <c r="AN13" s="25"/>
      <c r="AO13" s="29"/>
      <c r="AP13" s="30"/>
      <c r="AQ13" s="25"/>
      <c r="AR13" s="49"/>
    </row>
    <row r="14" spans="1:44" s="262" customFormat="1" ht="15" customHeight="1" x14ac:dyDescent="0.25">
      <c r="A14" s="97"/>
      <c r="B14" s="16" t="s">
        <v>7</v>
      </c>
      <c r="C14" s="17"/>
      <c r="D14" s="15"/>
      <c r="E14" s="18">
        <v>131</v>
      </c>
      <c r="F14" s="18">
        <v>4</v>
      </c>
      <c r="G14" s="18">
        <v>49</v>
      </c>
      <c r="H14" s="18">
        <v>51</v>
      </c>
      <c r="I14" s="18">
        <v>336</v>
      </c>
      <c r="J14" s="18">
        <v>104</v>
      </c>
      <c r="K14" s="18">
        <v>95</v>
      </c>
      <c r="L14" s="18">
        <v>84</v>
      </c>
      <c r="M14" s="18">
        <v>53</v>
      </c>
      <c r="N14" s="42">
        <v>0.3971631205673759</v>
      </c>
      <c r="O14" s="23"/>
      <c r="P14" s="110" t="s">
        <v>152</v>
      </c>
      <c r="Q14" s="110" t="s">
        <v>152</v>
      </c>
      <c r="R14" s="110" t="s">
        <v>152</v>
      </c>
      <c r="S14" s="110" t="s">
        <v>152</v>
      </c>
      <c r="T14" s="28"/>
      <c r="U14" s="18">
        <v>21</v>
      </c>
      <c r="V14" s="18">
        <v>0</v>
      </c>
      <c r="W14" s="18">
        <v>7</v>
      </c>
      <c r="X14" s="18">
        <v>6</v>
      </c>
      <c r="Y14" s="18">
        <v>33</v>
      </c>
      <c r="Z14" s="42">
        <f>PRODUCT(N20)</f>
        <v>0.30599999999999999</v>
      </c>
      <c r="AA14" s="264">
        <f>SUM(AA3:AA13)</f>
        <v>66</v>
      </c>
      <c r="AB14" s="110" t="s">
        <v>152</v>
      </c>
      <c r="AC14" s="110" t="s">
        <v>152</v>
      </c>
      <c r="AD14" s="110" t="s">
        <v>152</v>
      </c>
      <c r="AE14" s="110" t="s">
        <v>152</v>
      </c>
      <c r="AF14" s="23"/>
      <c r="AG14" s="110" t="s">
        <v>144</v>
      </c>
      <c r="AH14" s="110" t="s">
        <v>145</v>
      </c>
      <c r="AI14" s="110" t="s">
        <v>142</v>
      </c>
      <c r="AJ14" s="110" t="s">
        <v>145</v>
      </c>
      <c r="AK14" s="23"/>
      <c r="AL14" s="18">
        <v>2</v>
      </c>
      <c r="AM14" s="18">
        <v>0</v>
      </c>
      <c r="AN14" s="18">
        <v>0</v>
      </c>
      <c r="AO14" s="18">
        <v>1</v>
      </c>
      <c r="AP14" s="18">
        <v>1</v>
      </c>
      <c r="AQ14" s="18">
        <v>0</v>
      </c>
      <c r="AR14" s="49"/>
    </row>
    <row r="15" spans="1:44" s="262" customFormat="1" ht="15" customHeight="1" x14ac:dyDescent="0.25">
      <c r="A15" s="97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65"/>
      <c r="O15" s="23"/>
      <c r="P15" s="22"/>
      <c r="Q15" s="20"/>
      <c r="R15" s="259"/>
      <c r="S15" s="260"/>
      <c r="T15" s="23"/>
      <c r="U15" s="22"/>
      <c r="V15" s="20"/>
      <c r="W15" s="259"/>
      <c r="X15" s="20"/>
      <c r="Y15" s="259"/>
      <c r="Z15" s="260"/>
      <c r="AA15" s="23"/>
      <c r="AB15" s="228"/>
      <c r="AC15" s="266"/>
      <c r="AD15" s="259"/>
      <c r="AE15" s="260"/>
      <c r="AF15" s="23"/>
      <c r="AG15" s="267">
        <v>0.66700000000000004</v>
      </c>
      <c r="AH15" s="268">
        <v>0.5</v>
      </c>
      <c r="AI15" s="268">
        <v>0</v>
      </c>
      <c r="AJ15" s="269">
        <v>0.5</v>
      </c>
      <c r="AK15" s="23"/>
      <c r="AL15" s="17"/>
      <c r="AM15" s="14"/>
      <c r="AN15" s="14"/>
      <c r="AO15" s="14"/>
      <c r="AP15" s="14"/>
      <c r="AQ15" s="15"/>
      <c r="AR15" s="49"/>
    </row>
    <row r="16" spans="1:44" ht="15" customHeight="1" x14ac:dyDescent="0.25">
      <c r="A16" s="258"/>
      <c r="B16" s="43" t="s">
        <v>2</v>
      </c>
      <c r="C16" s="30"/>
      <c r="D16" s="44">
        <v>337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23"/>
      <c r="Q16" s="23"/>
      <c r="R16" s="23"/>
      <c r="S16" s="23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23"/>
      <c r="AG16" s="45"/>
      <c r="AH16" s="45"/>
      <c r="AI16" s="45"/>
      <c r="AJ16" s="45"/>
      <c r="AK16" s="23"/>
      <c r="AL16" s="45"/>
      <c r="AM16" s="45"/>
      <c r="AN16" s="45"/>
      <c r="AO16" s="45"/>
      <c r="AP16" s="45"/>
      <c r="AQ16" s="45"/>
      <c r="AR16" s="49"/>
    </row>
    <row r="17" spans="1:45" s="262" customFormat="1" ht="15" customHeight="1" x14ac:dyDescent="0.25">
      <c r="A17" s="258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8"/>
      <c r="P17" s="28"/>
      <c r="Q17" s="28"/>
      <c r="R17" s="28"/>
      <c r="S17" s="28"/>
      <c r="T17" s="28"/>
      <c r="U17" s="45"/>
      <c r="V17" s="48"/>
      <c r="W17" s="45"/>
      <c r="X17" s="45"/>
      <c r="Y17" s="45"/>
      <c r="Z17" s="45"/>
      <c r="AA17" s="45"/>
      <c r="AB17" s="45"/>
      <c r="AC17" s="45"/>
      <c r="AD17" s="45"/>
      <c r="AE17" s="45"/>
      <c r="AF17" s="23"/>
      <c r="AG17" s="45"/>
      <c r="AH17" s="45"/>
      <c r="AI17" s="45"/>
      <c r="AJ17" s="45"/>
      <c r="AK17" s="23"/>
      <c r="AL17" s="45"/>
      <c r="AM17" s="45"/>
      <c r="AN17" s="45"/>
      <c r="AO17" s="45"/>
      <c r="AP17" s="45"/>
      <c r="AQ17" s="45"/>
      <c r="AR17" s="49"/>
    </row>
    <row r="18" spans="1:45" ht="15" customHeight="1" x14ac:dyDescent="0.25">
      <c r="A18" s="258"/>
      <c r="B18" s="22" t="s">
        <v>101</v>
      </c>
      <c r="C18" s="50"/>
      <c r="D18" s="5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15</v>
      </c>
      <c r="J18" s="45"/>
      <c r="K18" s="18" t="s">
        <v>25</v>
      </c>
      <c r="L18" s="18" t="s">
        <v>26</v>
      </c>
      <c r="M18" s="18" t="s">
        <v>27</v>
      </c>
      <c r="N18" s="18" t="s">
        <v>20</v>
      </c>
      <c r="O18" s="23"/>
      <c r="P18" s="51" t="s">
        <v>28</v>
      </c>
      <c r="Q18" s="12"/>
      <c r="R18" s="12"/>
      <c r="S18" s="12"/>
      <c r="T18" s="52"/>
      <c r="U18" s="52"/>
      <c r="V18" s="52"/>
      <c r="W18" s="52"/>
      <c r="X18" s="52"/>
      <c r="Y18" s="12"/>
      <c r="Z18" s="12"/>
      <c r="AA18" s="12"/>
      <c r="AB18" s="52"/>
      <c r="AC18" s="52"/>
      <c r="AD18" s="12"/>
      <c r="AE18" s="53"/>
      <c r="AF18" s="23"/>
      <c r="AG18" s="51" t="s">
        <v>153</v>
      </c>
      <c r="AH18" s="12"/>
      <c r="AI18" s="52"/>
      <c r="AJ18" s="53"/>
      <c r="AK18" s="23"/>
      <c r="AL18" s="10" t="s">
        <v>154</v>
      </c>
      <c r="AM18" s="12"/>
      <c r="AN18" s="12"/>
      <c r="AO18" s="12"/>
      <c r="AP18" s="12"/>
      <c r="AQ18" s="53"/>
      <c r="AR18" s="49"/>
    </row>
    <row r="19" spans="1:45" ht="15" customHeight="1" x14ac:dyDescent="0.25">
      <c r="A19" s="258"/>
      <c r="B19" s="51" t="s">
        <v>11</v>
      </c>
      <c r="C19" s="12"/>
      <c r="D19" s="53"/>
      <c r="E19" s="25">
        <v>131</v>
      </c>
      <c r="F19" s="25">
        <v>4</v>
      </c>
      <c r="G19" s="25">
        <v>49</v>
      </c>
      <c r="H19" s="25">
        <v>51</v>
      </c>
      <c r="I19" s="25">
        <v>336</v>
      </c>
      <c r="J19" s="45"/>
      <c r="K19" s="54">
        <v>0.40458015267175573</v>
      </c>
      <c r="L19" s="54">
        <v>0.38931297709923662</v>
      </c>
      <c r="M19" s="54">
        <v>2.5648854961832059</v>
      </c>
      <c r="N19" s="27">
        <v>0.3971631205673759</v>
      </c>
      <c r="O19" s="23"/>
      <c r="P19" s="55" t="s">
        <v>9</v>
      </c>
      <c r="Q19" s="56"/>
      <c r="R19" s="57" t="s">
        <v>38</v>
      </c>
      <c r="S19" s="270"/>
      <c r="T19" s="270"/>
      <c r="U19" s="270"/>
      <c r="V19" s="270"/>
      <c r="W19" s="270"/>
      <c r="X19" s="270"/>
      <c r="Y19" s="58" t="s">
        <v>166</v>
      </c>
      <c r="Z19" s="271"/>
      <c r="AA19" s="59" t="s">
        <v>39</v>
      </c>
      <c r="AB19" s="270"/>
      <c r="AC19" s="270"/>
      <c r="AD19" s="271"/>
      <c r="AE19" s="272"/>
      <c r="AF19" s="23"/>
      <c r="AG19" s="63"/>
      <c r="AH19" s="273"/>
      <c r="AI19" s="270"/>
      <c r="AJ19" s="272"/>
      <c r="AK19" s="23"/>
      <c r="AL19" s="55"/>
      <c r="AM19" s="271"/>
      <c r="AN19" s="270"/>
      <c r="AO19" s="270"/>
      <c r="AP19" s="270"/>
      <c r="AQ19" s="272"/>
      <c r="AR19" s="49"/>
    </row>
    <row r="20" spans="1:45" ht="15" customHeight="1" x14ac:dyDescent="0.25">
      <c r="A20" s="258"/>
      <c r="B20" s="60" t="s">
        <v>13</v>
      </c>
      <c r="C20" s="61"/>
      <c r="D20" s="62"/>
      <c r="E20" s="25">
        <v>21</v>
      </c>
      <c r="F20" s="25">
        <v>0</v>
      </c>
      <c r="G20" s="25">
        <v>7</v>
      </c>
      <c r="H20" s="25">
        <v>6</v>
      </c>
      <c r="I20" s="25">
        <v>33</v>
      </c>
      <c r="J20" s="45"/>
      <c r="K20" s="54">
        <v>0.33333333333333331</v>
      </c>
      <c r="L20" s="54">
        <v>0.2857142857142857</v>
      </c>
      <c r="M20" s="54">
        <v>1.5714285714285714</v>
      </c>
      <c r="N20" s="27">
        <v>0.30599999999999999</v>
      </c>
      <c r="O20" s="23"/>
      <c r="P20" s="63" t="s">
        <v>155</v>
      </c>
      <c r="Q20" s="64"/>
      <c r="R20" s="57" t="s">
        <v>38</v>
      </c>
      <c r="S20" s="57"/>
      <c r="T20" s="57"/>
      <c r="U20" s="57"/>
      <c r="V20" s="57"/>
      <c r="W20" s="57"/>
      <c r="X20" s="57"/>
      <c r="Y20" s="58" t="s">
        <v>166</v>
      </c>
      <c r="Z20" s="58"/>
      <c r="AA20" s="59" t="s">
        <v>39</v>
      </c>
      <c r="AB20" s="57"/>
      <c r="AC20" s="57"/>
      <c r="AD20" s="58"/>
      <c r="AE20" s="274"/>
      <c r="AF20" s="23"/>
      <c r="AG20" s="63"/>
      <c r="AH20" s="275"/>
      <c r="AI20" s="57"/>
      <c r="AJ20" s="274"/>
      <c r="AK20" s="23"/>
      <c r="AL20" s="63"/>
      <c r="AM20" s="58"/>
      <c r="AN20" s="57"/>
      <c r="AO20" s="57"/>
      <c r="AP20" s="57"/>
      <c r="AQ20" s="274"/>
      <c r="AR20" s="49"/>
    </row>
    <row r="21" spans="1:45" ht="15" customHeight="1" x14ac:dyDescent="0.25">
      <c r="A21" s="258"/>
      <c r="B21" s="65" t="s">
        <v>14</v>
      </c>
      <c r="C21" s="66"/>
      <c r="D21" s="67"/>
      <c r="E21" s="68"/>
      <c r="F21" s="68"/>
      <c r="G21" s="68"/>
      <c r="H21" s="68"/>
      <c r="I21" s="68"/>
      <c r="J21" s="45"/>
      <c r="K21" s="69"/>
      <c r="L21" s="69"/>
      <c r="M21" s="69"/>
      <c r="N21" s="70"/>
      <c r="O21" s="23"/>
      <c r="P21" s="63" t="s">
        <v>156</v>
      </c>
      <c r="Q21" s="64"/>
      <c r="R21" s="57" t="s">
        <v>38</v>
      </c>
      <c r="S21" s="57"/>
      <c r="T21" s="57"/>
      <c r="U21" s="57"/>
      <c r="V21" s="57"/>
      <c r="W21" s="57"/>
      <c r="X21" s="57"/>
      <c r="Y21" s="58" t="s">
        <v>166</v>
      </c>
      <c r="Z21" s="58"/>
      <c r="AA21" s="59" t="s">
        <v>39</v>
      </c>
      <c r="AB21" s="57"/>
      <c r="AC21" s="57"/>
      <c r="AD21" s="58"/>
      <c r="AE21" s="274"/>
      <c r="AF21" s="23"/>
      <c r="AG21" s="276"/>
      <c r="AH21" s="275"/>
      <c r="AI21" s="57"/>
      <c r="AJ21" s="274"/>
      <c r="AK21" s="23"/>
      <c r="AL21" s="63"/>
      <c r="AM21" s="58"/>
      <c r="AN21" s="57"/>
      <c r="AO21" s="57"/>
      <c r="AP21" s="57"/>
      <c r="AQ21" s="274"/>
      <c r="AR21" s="49"/>
    </row>
    <row r="22" spans="1:45" ht="15" customHeight="1" x14ac:dyDescent="0.25">
      <c r="A22" s="258"/>
      <c r="B22" s="71" t="s">
        <v>24</v>
      </c>
      <c r="C22" s="72"/>
      <c r="D22" s="73"/>
      <c r="E22" s="18">
        <v>152</v>
      </c>
      <c r="F22" s="18">
        <v>4</v>
      </c>
      <c r="G22" s="18">
        <v>56</v>
      </c>
      <c r="H22" s="18">
        <v>57</v>
      </c>
      <c r="I22" s="18">
        <v>369</v>
      </c>
      <c r="J22" s="45"/>
      <c r="K22" s="74">
        <v>0.39473684210526316</v>
      </c>
      <c r="L22" s="74">
        <v>0.375</v>
      </c>
      <c r="M22" s="74">
        <v>2.4276315789473686</v>
      </c>
      <c r="N22" s="42">
        <v>0.38685606216338442</v>
      </c>
      <c r="O22" s="23"/>
      <c r="P22" s="75" t="s">
        <v>10</v>
      </c>
      <c r="Q22" s="76"/>
      <c r="R22" s="77" t="s">
        <v>40</v>
      </c>
      <c r="S22" s="77"/>
      <c r="T22" s="77"/>
      <c r="U22" s="77"/>
      <c r="V22" s="77"/>
      <c r="W22" s="77"/>
      <c r="X22" s="77"/>
      <c r="Y22" s="78" t="s">
        <v>167</v>
      </c>
      <c r="Z22" s="78"/>
      <c r="AA22" s="79" t="s">
        <v>41</v>
      </c>
      <c r="AB22" s="77"/>
      <c r="AC22" s="77"/>
      <c r="AD22" s="78"/>
      <c r="AE22" s="277"/>
      <c r="AF22" s="23"/>
      <c r="AG22" s="278"/>
      <c r="AH22" s="279"/>
      <c r="AI22" s="280"/>
      <c r="AJ22" s="277"/>
      <c r="AK22" s="23"/>
      <c r="AL22" s="75"/>
      <c r="AM22" s="78"/>
      <c r="AN22" s="77"/>
      <c r="AO22" s="77"/>
      <c r="AP22" s="77"/>
      <c r="AQ22" s="277"/>
      <c r="AR22" s="49"/>
    </row>
    <row r="23" spans="1:45" ht="15" customHeight="1" x14ac:dyDescent="0.25">
      <c r="A23" s="258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3"/>
      <c r="P23" s="45"/>
      <c r="Q23" s="48"/>
      <c r="R23" s="45"/>
      <c r="S23" s="45"/>
      <c r="T23" s="23"/>
      <c r="U23" s="23"/>
      <c r="V23" s="48"/>
      <c r="W23" s="45"/>
      <c r="X23" s="45"/>
      <c r="Y23" s="23"/>
      <c r="Z23" s="23"/>
      <c r="AA23" s="23"/>
      <c r="AB23" s="23"/>
      <c r="AC23" s="23"/>
      <c r="AD23" s="23"/>
      <c r="AE23" s="23"/>
      <c r="AF23" s="23"/>
      <c r="AG23" s="23"/>
      <c r="AH23" s="80"/>
      <c r="AI23" s="45"/>
      <c r="AJ23" s="45"/>
      <c r="AK23" s="23"/>
      <c r="AL23" s="45"/>
      <c r="AM23" s="45"/>
      <c r="AN23" s="45"/>
      <c r="AO23" s="45"/>
      <c r="AP23" s="45"/>
      <c r="AQ23" s="45"/>
      <c r="AR23" s="49"/>
    </row>
    <row r="24" spans="1:45" ht="15" customHeight="1" x14ac:dyDescent="0.2">
      <c r="A24" s="258"/>
      <c r="B24" s="45" t="s">
        <v>48</v>
      </c>
      <c r="C24" s="45"/>
      <c r="D24" s="45" t="s">
        <v>51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3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258"/>
      <c r="B25" s="45"/>
      <c r="C25" s="45"/>
      <c r="D25" s="81" t="s">
        <v>49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3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ht="15" customHeight="1" x14ac:dyDescent="0.2">
      <c r="A26" s="258"/>
      <c r="B26" s="45"/>
      <c r="C26" s="45"/>
      <c r="D26" s="45" t="s">
        <v>50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8" customFormat="1" ht="15" customHeight="1" x14ac:dyDescent="0.2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3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8" customFormat="1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3"/>
      <c r="P28" s="45"/>
      <c r="Q28" s="48"/>
      <c r="R28" s="45"/>
      <c r="S28" s="45"/>
      <c r="T28" s="23"/>
      <c r="U28" s="23"/>
      <c r="V28" s="80"/>
      <c r="W28" s="45"/>
      <c r="X28" s="45"/>
      <c r="Y28" s="45"/>
      <c r="Z28" s="45"/>
      <c r="AA28" s="45"/>
      <c r="AB28" s="45"/>
      <c r="AC28" s="45"/>
      <c r="AD28" s="45"/>
      <c r="AE28" s="45"/>
      <c r="AF28" s="49"/>
      <c r="AG28" s="1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9"/>
    </row>
    <row r="29" spans="1:45" s="8" customFormat="1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5"/>
      <c r="K29" s="48"/>
      <c r="L29" s="48"/>
      <c r="M29" s="48"/>
      <c r="N29" s="46"/>
      <c r="O29" s="23"/>
      <c r="P29" s="45"/>
      <c r="Q29" s="48"/>
      <c r="R29" s="45"/>
      <c r="S29" s="45"/>
      <c r="T29" s="23"/>
      <c r="U29" s="23"/>
      <c r="V29" s="80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9"/>
    </row>
    <row r="30" spans="1:45" s="8" customFormat="1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5"/>
      <c r="K30" s="48"/>
      <c r="L30" s="48"/>
      <c r="M30" s="48"/>
      <c r="N30" s="46"/>
      <c r="O30" s="23"/>
      <c r="P30" s="45"/>
      <c r="Q30" s="48"/>
      <c r="R30" s="45"/>
      <c r="S30" s="45"/>
      <c r="T30" s="23"/>
      <c r="U30" s="23"/>
      <c r="V30" s="80"/>
      <c r="W30" s="45"/>
      <c r="X30" s="45"/>
      <c r="Y30" s="45"/>
      <c r="Z30" s="45"/>
      <c r="AA30" s="45"/>
      <c r="AB30" s="45"/>
      <c r="AC30" s="45"/>
      <c r="AD30" s="45"/>
      <c r="AE30" s="45"/>
      <c r="AF30" s="49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8" customFormat="1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5"/>
      <c r="K31" s="48"/>
      <c r="L31" s="48"/>
      <c r="M31" s="48"/>
      <c r="N31" s="46"/>
      <c r="O31" s="23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8" customFormat="1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5"/>
      <c r="K32" s="48"/>
      <c r="L32" s="48"/>
      <c r="M32" s="48"/>
      <c r="N32" s="46"/>
      <c r="O32" s="23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8" customFormat="1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5"/>
      <c r="K33" s="48"/>
      <c r="L33" s="48"/>
      <c r="M33" s="48"/>
      <c r="N33" s="46"/>
      <c r="O33" s="23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8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3"/>
      <c r="AH36" s="80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3"/>
      <c r="AH37" s="80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3"/>
      <c r="AH38" s="80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3"/>
      <c r="AH39" s="80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3"/>
      <c r="AH40" s="80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3"/>
      <c r="AH41" s="80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3"/>
      <c r="AH42" s="80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80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80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80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80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80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80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80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80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80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80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80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80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80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80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80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80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80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80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80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80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80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80"/>
      <c r="AI64" s="45"/>
      <c r="AJ64" s="45"/>
      <c r="AK64" s="45"/>
      <c r="AL64" s="45"/>
      <c r="AM64" s="45"/>
      <c r="AN64" s="45"/>
      <c r="AO64" s="45"/>
      <c r="AP64" s="45"/>
      <c r="AQ64" s="45"/>
      <c r="AR64" s="88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80"/>
      <c r="AI65" s="45"/>
      <c r="AJ65" s="45"/>
      <c r="AK65" s="45"/>
      <c r="AL65" s="45"/>
      <c r="AM65" s="45"/>
      <c r="AN65" s="45"/>
      <c r="AO65" s="45"/>
      <c r="AP65" s="45"/>
      <c r="AQ65" s="45"/>
      <c r="AR65" s="88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80"/>
      <c r="AI66" s="45"/>
      <c r="AJ66" s="45"/>
      <c r="AK66" s="45"/>
      <c r="AL66" s="45"/>
      <c r="AM66" s="45"/>
      <c r="AN66" s="45"/>
      <c r="AO66" s="45"/>
      <c r="AP66" s="45"/>
      <c r="AQ66" s="45"/>
      <c r="AR66" s="88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80"/>
      <c r="AI67" s="45"/>
      <c r="AJ67" s="45"/>
      <c r="AK67" s="45"/>
      <c r="AL67" s="45"/>
      <c r="AM67" s="45"/>
      <c r="AN67" s="45"/>
      <c r="AO67" s="45"/>
      <c r="AP67" s="45"/>
      <c r="AQ67" s="45"/>
      <c r="AR67" s="88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80"/>
      <c r="AI68" s="45"/>
      <c r="AJ68" s="45"/>
      <c r="AK68" s="45"/>
      <c r="AL68" s="45"/>
      <c r="AM68" s="45"/>
      <c r="AN68" s="45"/>
      <c r="AO68" s="45"/>
      <c r="AP68" s="45"/>
      <c r="AQ68" s="45"/>
      <c r="AR68" s="88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80"/>
      <c r="AI69" s="45"/>
      <c r="AJ69" s="45"/>
      <c r="AK69" s="45"/>
      <c r="AL69" s="45"/>
      <c r="AM69" s="45"/>
      <c r="AN69" s="45"/>
      <c r="AO69" s="45"/>
      <c r="AP69" s="45"/>
      <c r="AQ69" s="45"/>
      <c r="AR69" s="88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80"/>
      <c r="AI70" s="45"/>
      <c r="AJ70" s="45"/>
      <c r="AK70" s="45"/>
      <c r="AL70" s="45"/>
      <c r="AM70" s="45"/>
      <c r="AN70" s="45"/>
      <c r="AO70" s="45"/>
      <c r="AP70" s="45"/>
      <c r="AQ70" s="45"/>
      <c r="AR70" s="88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80"/>
      <c r="AI71" s="45"/>
      <c r="AJ71" s="45"/>
      <c r="AK71" s="45"/>
      <c r="AL71" s="45"/>
      <c r="AM71" s="45"/>
      <c r="AN71" s="45"/>
      <c r="AO71" s="45"/>
      <c r="AP71" s="45"/>
      <c r="AQ71" s="45"/>
      <c r="AR71" s="88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80"/>
      <c r="AI72" s="45"/>
      <c r="AJ72" s="45"/>
      <c r="AK72" s="45"/>
      <c r="AL72" s="45"/>
      <c r="AM72" s="45"/>
      <c r="AN72" s="45"/>
      <c r="AO72" s="45"/>
      <c r="AP72" s="45"/>
      <c r="AQ72" s="45"/>
      <c r="AR72" s="88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80"/>
      <c r="AI73" s="45"/>
      <c r="AJ73" s="45"/>
      <c r="AK73" s="45"/>
      <c r="AL73" s="45"/>
      <c r="AM73" s="45"/>
      <c r="AN73" s="45"/>
      <c r="AO73" s="45"/>
      <c r="AP73" s="45"/>
      <c r="AQ73" s="45"/>
      <c r="AR73" s="88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80"/>
      <c r="AI74" s="45"/>
      <c r="AJ74" s="45"/>
      <c r="AK74" s="45"/>
      <c r="AL74" s="45"/>
      <c r="AM74" s="45"/>
      <c r="AN74" s="45"/>
      <c r="AO74" s="45"/>
      <c r="AP74" s="45"/>
      <c r="AQ74" s="45"/>
      <c r="AR74" s="88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80"/>
      <c r="AI75" s="45"/>
      <c r="AJ75" s="45"/>
      <c r="AK75" s="45"/>
      <c r="AL75" s="45"/>
      <c r="AM75" s="45"/>
      <c r="AN75" s="45"/>
      <c r="AO75" s="45"/>
      <c r="AP75" s="45"/>
      <c r="AQ75" s="45"/>
      <c r="AR75" s="88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80"/>
      <c r="AI76" s="45"/>
      <c r="AJ76" s="45"/>
      <c r="AK76" s="45"/>
      <c r="AL76" s="45"/>
      <c r="AM76" s="45"/>
      <c r="AN76" s="45"/>
      <c r="AO76" s="45"/>
      <c r="AP76" s="45"/>
      <c r="AQ76" s="45"/>
      <c r="AR76" s="88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80"/>
      <c r="AI77" s="45"/>
      <c r="AJ77" s="45"/>
      <c r="AK77" s="45"/>
      <c r="AL77" s="45"/>
      <c r="AM77" s="45"/>
      <c r="AN77" s="45"/>
      <c r="AO77" s="45"/>
      <c r="AP77" s="45"/>
      <c r="AQ77" s="45"/>
      <c r="AR77" s="88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80"/>
      <c r="AI78" s="45"/>
      <c r="AJ78" s="45"/>
      <c r="AK78" s="45"/>
      <c r="AL78" s="45"/>
      <c r="AM78" s="45"/>
      <c r="AN78" s="45"/>
      <c r="AO78" s="45"/>
      <c r="AP78" s="45"/>
      <c r="AQ78" s="45"/>
      <c r="AR78" s="88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80"/>
      <c r="AI79" s="45"/>
      <c r="AJ79" s="45"/>
      <c r="AK79" s="45"/>
      <c r="AL79" s="45"/>
      <c r="AM79" s="45"/>
      <c r="AN79" s="45"/>
      <c r="AO79" s="45"/>
      <c r="AP79" s="45"/>
      <c r="AQ79" s="45"/>
      <c r="AR79" s="88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80"/>
      <c r="AI80" s="45"/>
      <c r="AJ80" s="45"/>
      <c r="AK80" s="45"/>
      <c r="AL80" s="45"/>
      <c r="AM80" s="45"/>
      <c r="AN80" s="45"/>
      <c r="AO80" s="45"/>
      <c r="AP80" s="45"/>
      <c r="AQ80" s="45"/>
      <c r="AR80" s="88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80"/>
      <c r="AI81" s="45"/>
      <c r="AJ81" s="45"/>
      <c r="AK81" s="45"/>
      <c r="AL81" s="45"/>
      <c r="AM81" s="45"/>
      <c r="AN81" s="45"/>
      <c r="AO81" s="45"/>
      <c r="AP81" s="45"/>
      <c r="AQ81" s="45"/>
      <c r="AR81" s="88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80"/>
      <c r="AI82" s="45"/>
      <c r="AJ82" s="45"/>
      <c r="AK82" s="45"/>
      <c r="AL82" s="45"/>
      <c r="AM82" s="45"/>
      <c r="AN82" s="45"/>
      <c r="AO82" s="45"/>
      <c r="AP82" s="45"/>
      <c r="AQ82" s="45"/>
      <c r="AR82" s="88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23"/>
      <c r="Q83" s="23"/>
      <c r="R83" s="23"/>
      <c r="S83" s="23"/>
      <c r="T83" s="23"/>
      <c r="U83" s="45"/>
      <c r="V83" s="48"/>
      <c r="W83" s="45"/>
      <c r="X83" s="45"/>
      <c r="Y83" s="23"/>
      <c r="Z83" s="23"/>
      <c r="AA83" s="23"/>
      <c r="AB83" s="23"/>
      <c r="AC83" s="23"/>
      <c r="AD83" s="23"/>
      <c r="AE83" s="23"/>
      <c r="AF83" s="23"/>
      <c r="AG83" s="23"/>
      <c r="AH83" s="80"/>
      <c r="AI83" s="45"/>
      <c r="AJ83" s="45"/>
      <c r="AK83" s="23"/>
      <c r="AL83" s="23"/>
      <c r="AM83" s="23"/>
      <c r="AN83" s="23"/>
      <c r="AO83" s="23"/>
      <c r="AP83" s="23"/>
      <c r="AQ83" s="23"/>
      <c r="AR83" s="88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23"/>
      <c r="Q84" s="23"/>
      <c r="R84" s="23"/>
      <c r="S84" s="23"/>
      <c r="T84" s="23"/>
      <c r="U84" s="45"/>
      <c r="V84" s="48"/>
      <c r="W84" s="45"/>
      <c r="X84" s="45"/>
      <c r="Y84" s="23"/>
      <c r="Z84" s="23"/>
      <c r="AA84" s="23"/>
      <c r="AB84" s="23"/>
      <c r="AC84" s="23"/>
      <c r="AD84" s="23"/>
      <c r="AE84" s="23"/>
      <c r="AF84" s="23"/>
      <c r="AG84" s="23"/>
      <c r="AH84" s="80"/>
      <c r="AI84" s="45"/>
      <c r="AJ84" s="45"/>
      <c r="AK84" s="23"/>
      <c r="AL84" s="23"/>
      <c r="AM84" s="23"/>
      <c r="AN84" s="23"/>
      <c r="AO84" s="23"/>
      <c r="AP84" s="23"/>
      <c r="AQ84" s="23"/>
      <c r="AR84" s="88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23"/>
      <c r="Q85" s="23"/>
      <c r="R85" s="23"/>
      <c r="S85" s="23"/>
      <c r="T85" s="23"/>
      <c r="U85" s="45"/>
      <c r="V85" s="48"/>
      <c r="W85" s="45"/>
      <c r="X85" s="45"/>
      <c r="Y85" s="23"/>
      <c r="Z85" s="23"/>
      <c r="AA85" s="23"/>
      <c r="AB85" s="23"/>
      <c r="AC85" s="23"/>
      <c r="AD85" s="23"/>
      <c r="AE85" s="23"/>
      <c r="AF85" s="23"/>
      <c r="AG85" s="23"/>
      <c r="AH85" s="80"/>
      <c r="AI85" s="45"/>
      <c r="AJ85" s="45"/>
      <c r="AK85" s="23"/>
      <c r="AL85" s="23"/>
      <c r="AM85" s="23"/>
      <c r="AN85" s="23"/>
      <c r="AO85" s="23"/>
      <c r="AP85" s="23"/>
      <c r="AQ85" s="23"/>
      <c r="AR85" s="88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23"/>
      <c r="Q86" s="23"/>
      <c r="R86" s="23"/>
      <c r="S86" s="23"/>
      <c r="T86" s="23"/>
      <c r="U86" s="45"/>
      <c r="V86" s="48"/>
      <c r="W86" s="45"/>
      <c r="X86" s="45"/>
      <c r="Y86" s="23"/>
      <c r="Z86" s="23"/>
      <c r="AA86" s="23"/>
      <c r="AB86" s="23"/>
      <c r="AC86" s="23"/>
      <c r="AD86" s="23"/>
      <c r="AE86" s="23"/>
      <c r="AF86" s="23"/>
      <c r="AG86" s="23"/>
      <c r="AH86" s="80"/>
      <c r="AI86" s="45"/>
      <c r="AJ86" s="45"/>
      <c r="AK86" s="23"/>
      <c r="AL86" s="23"/>
      <c r="AM86" s="23"/>
      <c r="AN86" s="23"/>
      <c r="AO86" s="23"/>
      <c r="AP86" s="23"/>
      <c r="AQ86" s="23"/>
      <c r="AR86" s="88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23"/>
      <c r="Q87" s="23"/>
      <c r="R87" s="23"/>
      <c r="S87" s="23"/>
      <c r="T87" s="23"/>
      <c r="U87" s="45"/>
      <c r="V87" s="48"/>
      <c r="W87" s="45"/>
      <c r="X87" s="45"/>
      <c r="Y87" s="23"/>
      <c r="Z87" s="23"/>
      <c r="AA87" s="23"/>
      <c r="AB87" s="23"/>
      <c r="AC87" s="23"/>
      <c r="AD87" s="23"/>
      <c r="AE87" s="23"/>
      <c r="AF87" s="23"/>
      <c r="AG87" s="23"/>
      <c r="AH87" s="80"/>
      <c r="AI87" s="45"/>
      <c r="AJ87" s="45"/>
      <c r="AK87" s="23"/>
      <c r="AL87" s="23"/>
      <c r="AM87" s="23"/>
      <c r="AN87" s="23"/>
      <c r="AO87" s="23"/>
      <c r="AP87" s="23"/>
      <c r="AQ87" s="23"/>
      <c r="AR87" s="88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23"/>
      <c r="Q88" s="23"/>
      <c r="R88" s="23"/>
      <c r="S88" s="23"/>
      <c r="T88" s="23"/>
      <c r="U88" s="45"/>
      <c r="V88" s="48"/>
      <c r="W88" s="45"/>
      <c r="X88" s="45"/>
      <c r="Y88" s="23"/>
      <c r="Z88" s="23"/>
      <c r="AA88" s="23"/>
      <c r="AB88" s="23"/>
      <c r="AC88" s="23"/>
      <c r="AD88" s="23"/>
      <c r="AE88" s="23"/>
      <c r="AF88" s="23"/>
      <c r="AG88" s="23"/>
      <c r="AH88" s="80"/>
      <c r="AI88" s="45"/>
      <c r="AJ88" s="45"/>
      <c r="AK88" s="23"/>
      <c r="AL88" s="23"/>
      <c r="AM88" s="23"/>
      <c r="AN88" s="23"/>
      <c r="AO88" s="23"/>
      <c r="AP88" s="23"/>
      <c r="AQ88" s="23"/>
      <c r="AR88" s="88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23"/>
      <c r="Q89" s="23"/>
      <c r="R89" s="23"/>
      <c r="S89" s="23"/>
      <c r="T89" s="23"/>
      <c r="U89" s="45"/>
      <c r="V89" s="48"/>
      <c r="W89" s="45"/>
      <c r="X89" s="45"/>
      <c r="Y89" s="23"/>
      <c r="Z89" s="23"/>
      <c r="AA89" s="23"/>
      <c r="AB89" s="23"/>
      <c r="AC89" s="23"/>
      <c r="AD89" s="23"/>
      <c r="AE89" s="23"/>
      <c r="AF89" s="23"/>
      <c r="AG89" s="23"/>
      <c r="AH89" s="80"/>
      <c r="AI89" s="45"/>
      <c r="AJ89" s="45"/>
      <c r="AK89" s="23"/>
      <c r="AL89" s="23"/>
      <c r="AM89" s="23"/>
      <c r="AN89" s="23"/>
      <c r="AO89" s="23"/>
      <c r="AP89" s="23"/>
      <c r="AQ89" s="23"/>
      <c r="AR89" s="88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8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80"/>
      <c r="AI90" s="45"/>
      <c r="AJ90" s="45"/>
      <c r="AK90" s="23"/>
      <c r="AL90" s="23"/>
      <c r="AM90" s="23"/>
      <c r="AN90" s="23"/>
      <c r="AO90" s="23"/>
      <c r="AP90" s="23"/>
      <c r="AQ90" s="23"/>
      <c r="AR90" s="88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8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80"/>
      <c r="AI91" s="45"/>
      <c r="AJ91" s="45"/>
      <c r="AK91" s="23"/>
      <c r="AL91" s="23"/>
      <c r="AM91" s="23"/>
      <c r="AN91" s="23"/>
      <c r="AO91" s="23"/>
      <c r="AP91" s="23"/>
      <c r="AQ91" s="23"/>
      <c r="AR91" s="88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80"/>
      <c r="AI92" s="45"/>
      <c r="AJ92" s="45"/>
      <c r="AK92" s="23"/>
      <c r="AL92" s="23"/>
      <c r="AM92" s="23"/>
      <c r="AN92" s="23"/>
      <c r="AO92" s="23"/>
      <c r="AP92" s="23"/>
      <c r="AQ92" s="23"/>
      <c r="AR92" s="88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80"/>
      <c r="AI93" s="45"/>
      <c r="AJ93" s="45"/>
      <c r="AK93" s="23"/>
      <c r="AL93" s="23"/>
      <c r="AM93" s="23"/>
      <c r="AN93" s="23"/>
      <c r="AO93" s="23"/>
      <c r="AP93" s="23"/>
      <c r="AQ93" s="23"/>
      <c r="AR93" s="88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80"/>
      <c r="AI94" s="45"/>
      <c r="AJ94" s="45"/>
      <c r="AK94" s="23"/>
      <c r="AL94" s="23"/>
      <c r="AM94" s="23"/>
      <c r="AN94" s="23"/>
      <c r="AO94" s="23"/>
      <c r="AP94" s="23"/>
      <c r="AQ94" s="23"/>
      <c r="AR94" s="88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80"/>
      <c r="AI95" s="45"/>
      <c r="AJ95" s="45"/>
      <c r="AK95" s="23"/>
      <c r="AL95" s="23"/>
      <c r="AM95" s="23"/>
      <c r="AN95" s="23"/>
      <c r="AO95" s="23"/>
      <c r="AP95" s="23"/>
      <c r="AQ95" s="23"/>
      <c r="AR95" s="88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80"/>
      <c r="AI96" s="45"/>
      <c r="AJ96" s="45"/>
      <c r="AK96" s="23"/>
      <c r="AL96" s="23"/>
      <c r="AM96" s="23"/>
      <c r="AN96" s="23"/>
      <c r="AO96" s="23"/>
      <c r="AP96" s="23"/>
      <c r="AQ96" s="23"/>
      <c r="AR96" s="88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80"/>
      <c r="AI97" s="45"/>
      <c r="AJ97" s="45"/>
      <c r="AK97" s="23"/>
      <c r="AL97" s="23"/>
      <c r="AM97" s="23"/>
      <c r="AN97" s="23"/>
      <c r="AO97" s="23"/>
      <c r="AP97" s="23"/>
      <c r="AQ97" s="23"/>
      <c r="AR97" s="88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80"/>
      <c r="AI98" s="45"/>
      <c r="AJ98" s="45"/>
      <c r="AK98" s="23"/>
      <c r="AL98" s="23"/>
      <c r="AM98" s="23"/>
      <c r="AN98" s="23"/>
      <c r="AO98" s="23"/>
      <c r="AP98" s="23"/>
      <c r="AQ98" s="23"/>
      <c r="AR98" s="88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80"/>
      <c r="AI99" s="45"/>
      <c r="AJ99" s="45"/>
      <c r="AK99" s="23"/>
      <c r="AL99" s="23"/>
      <c r="AM99" s="23"/>
      <c r="AN99" s="23"/>
      <c r="AO99" s="23"/>
      <c r="AP99" s="23"/>
      <c r="AQ99" s="23"/>
      <c r="AR99" s="88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80"/>
      <c r="AI100" s="45"/>
      <c r="AJ100" s="45"/>
      <c r="AK100" s="23"/>
      <c r="AL100" s="23"/>
      <c r="AM100" s="23"/>
      <c r="AN100" s="23"/>
      <c r="AO100" s="23"/>
      <c r="AP100" s="23"/>
      <c r="AQ100" s="23"/>
      <c r="AR100" s="88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80"/>
      <c r="AI101" s="45"/>
      <c r="AJ101" s="45"/>
      <c r="AK101" s="23"/>
      <c r="AL101" s="23"/>
      <c r="AM101" s="23"/>
      <c r="AN101" s="23"/>
      <c r="AO101" s="23"/>
      <c r="AP101" s="23"/>
      <c r="AQ101" s="23"/>
      <c r="AR101" s="88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80"/>
      <c r="AI102" s="45"/>
      <c r="AJ102" s="45"/>
      <c r="AK102" s="23"/>
      <c r="AL102" s="23"/>
      <c r="AM102" s="23"/>
      <c r="AN102" s="23"/>
      <c r="AO102" s="23"/>
      <c r="AP102" s="23"/>
      <c r="AQ102" s="23"/>
      <c r="AR102" s="88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80"/>
      <c r="AI103" s="45"/>
      <c r="AJ103" s="45"/>
      <c r="AK103" s="23"/>
      <c r="AL103" s="23"/>
      <c r="AM103" s="23"/>
      <c r="AN103" s="23"/>
      <c r="AO103" s="23"/>
      <c r="AP103" s="23"/>
      <c r="AQ103" s="23"/>
      <c r="AR103" s="88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80"/>
      <c r="AI104" s="45"/>
      <c r="AJ104" s="45"/>
      <c r="AK104" s="23"/>
      <c r="AL104" s="23"/>
      <c r="AM104" s="23"/>
      <c r="AN104" s="23"/>
      <c r="AO104" s="23"/>
      <c r="AP104" s="23"/>
      <c r="AQ104" s="23"/>
      <c r="AR104" s="88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80"/>
      <c r="AI105" s="45"/>
      <c r="AJ105" s="45"/>
      <c r="AK105" s="23"/>
      <c r="AL105" s="23"/>
      <c r="AM105" s="23"/>
      <c r="AN105" s="23"/>
      <c r="AO105" s="23"/>
      <c r="AP105" s="23"/>
      <c r="AQ105" s="23"/>
      <c r="AR105" s="88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80"/>
      <c r="AI106" s="45"/>
      <c r="AJ106" s="45"/>
      <c r="AK106" s="23"/>
      <c r="AL106" s="23"/>
      <c r="AM106" s="23"/>
      <c r="AN106" s="23"/>
      <c r="AO106" s="23"/>
      <c r="AP106" s="23"/>
      <c r="AQ106" s="23"/>
      <c r="AR106" s="88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80"/>
      <c r="AI107" s="45"/>
      <c r="AJ107" s="45"/>
      <c r="AK107" s="23"/>
      <c r="AL107" s="23"/>
      <c r="AM107" s="23"/>
      <c r="AN107" s="23"/>
      <c r="AO107" s="23"/>
      <c r="AP107" s="23"/>
      <c r="AQ107" s="23"/>
      <c r="AR107" s="88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80"/>
      <c r="AI108" s="45"/>
      <c r="AJ108" s="45"/>
      <c r="AK108" s="23"/>
      <c r="AL108" s="23"/>
      <c r="AM108" s="23"/>
      <c r="AN108" s="23"/>
      <c r="AO108" s="23"/>
      <c r="AP108" s="23"/>
      <c r="AQ108" s="23"/>
      <c r="AR108" s="88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80"/>
      <c r="AI109" s="45"/>
      <c r="AJ109" s="45"/>
      <c r="AK109" s="23"/>
      <c r="AL109" s="23"/>
      <c r="AM109" s="23"/>
      <c r="AN109" s="23"/>
      <c r="AO109" s="23"/>
      <c r="AP109" s="23"/>
      <c r="AQ109" s="23"/>
      <c r="AR109" s="88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80"/>
      <c r="AI110" s="45"/>
      <c r="AJ110" s="45"/>
      <c r="AK110" s="23"/>
      <c r="AL110" s="23"/>
      <c r="AM110" s="23"/>
      <c r="AN110" s="23"/>
      <c r="AO110" s="23"/>
      <c r="AP110" s="23"/>
      <c r="AQ110" s="23"/>
      <c r="AR110" s="88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80"/>
      <c r="AI111" s="45"/>
      <c r="AJ111" s="45"/>
      <c r="AK111" s="23"/>
      <c r="AL111" s="23"/>
      <c r="AM111" s="23"/>
      <c r="AN111" s="23"/>
      <c r="AO111" s="23"/>
      <c r="AP111" s="23"/>
      <c r="AQ111" s="23"/>
      <c r="AR111" s="88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80"/>
      <c r="AI112" s="45"/>
      <c r="AJ112" s="45"/>
      <c r="AK112" s="23"/>
      <c r="AL112" s="23"/>
      <c r="AM112" s="23"/>
      <c r="AN112" s="23"/>
      <c r="AO112" s="23"/>
      <c r="AP112" s="23"/>
      <c r="AQ112" s="23"/>
      <c r="AR112" s="88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80"/>
      <c r="AI113" s="45"/>
      <c r="AJ113" s="45"/>
      <c r="AK113" s="23"/>
      <c r="AL113" s="23"/>
      <c r="AM113" s="23"/>
      <c r="AN113" s="23"/>
      <c r="AO113" s="23"/>
      <c r="AP113" s="23"/>
      <c r="AQ113" s="23"/>
      <c r="AR113" s="88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80"/>
      <c r="AI114" s="45"/>
      <c r="AJ114" s="45"/>
      <c r="AK114" s="23"/>
      <c r="AL114" s="23"/>
      <c r="AM114" s="23"/>
      <c r="AN114" s="23"/>
      <c r="AO114" s="23"/>
      <c r="AP114" s="23"/>
      <c r="AQ114" s="23"/>
      <c r="AR114" s="88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80"/>
      <c r="AI115" s="45"/>
      <c r="AJ115" s="45"/>
      <c r="AK115" s="23"/>
      <c r="AL115" s="23"/>
      <c r="AM115" s="23"/>
      <c r="AN115" s="23"/>
      <c r="AO115" s="23"/>
      <c r="AP115" s="23"/>
      <c r="AQ115" s="23"/>
      <c r="AR115" s="88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80"/>
      <c r="AI116" s="45"/>
      <c r="AJ116" s="45"/>
      <c r="AK116" s="23"/>
      <c r="AL116" s="23"/>
      <c r="AM116" s="23"/>
      <c r="AN116" s="23"/>
      <c r="AO116" s="23"/>
      <c r="AP116" s="23"/>
      <c r="AQ116" s="23"/>
      <c r="AR116" s="88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80"/>
      <c r="AI117" s="45"/>
      <c r="AJ117" s="45"/>
      <c r="AK117" s="23"/>
      <c r="AL117" s="23"/>
      <c r="AM117" s="23"/>
      <c r="AN117" s="23"/>
      <c r="AO117" s="23"/>
      <c r="AP117" s="23"/>
      <c r="AQ117" s="23"/>
      <c r="AR117" s="88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80"/>
      <c r="AI118" s="45"/>
      <c r="AJ118" s="45"/>
      <c r="AK118" s="23"/>
      <c r="AL118" s="23"/>
      <c r="AM118" s="23"/>
      <c r="AN118" s="23"/>
      <c r="AO118" s="23"/>
      <c r="AP118" s="23"/>
      <c r="AQ118" s="23"/>
      <c r="AR118" s="88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80"/>
      <c r="AI119" s="45"/>
      <c r="AJ119" s="45"/>
      <c r="AK119" s="23"/>
      <c r="AL119" s="23"/>
      <c r="AM119" s="23"/>
      <c r="AN119" s="23"/>
      <c r="AO119" s="23"/>
      <c r="AP119" s="23"/>
      <c r="AQ119" s="23"/>
      <c r="AR119" s="88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80"/>
      <c r="AI120" s="45"/>
      <c r="AJ120" s="45"/>
      <c r="AK120" s="23"/>
      <c r="AL120" s="23"/>
      <c r="AM120" s="23"/>
      <c r="AN120" s="23"/>
      <c r="AO120" s="23"/>
      <c r="AP120" s="23"/>
      <c r="AQ120" s="23"/>
      <c r="AR120" s="88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80"/>
      <c r="AI121" s="45"/>
      <c r="AJ121" s="45"/>
      <c r="AK121" s="23"/>
      <c r="AL121" s="23"/>
      <c r="AM121" s="23"/>
      <c r="AN121" s="23"/>
      <c r="AO121" s="23"/>
      <c r="AP121" s="23"/>
      <c r="AQ121" s="23"/>
      <c r="AR121" s="88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80"/>
      <c r="AI122" s="45"/>
      <c r="AJ122" s="45"/>
      <c r="AK122" s="23"/>
      <c r="AL122" s="23"/>
      <c r="AM122" s="23"/>
      <c r="AN122" s="23"/>
      <c r="AO122" s="23"/>
      <c r="AP122" s="23"/>
      <c r="AQ122" s="23"/>
      <c r="AR122" s="88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80"/>
      <c r="AI123" s="45"/>
      <c r="AJ123" s="45"/>
      <c r="AK123" s="23"/>
      <c r="AL123" s="23"/>
      <c r="AM123" s="23"/>
      <c r="AN123" s="23"/>
      <c r="AO123" s="23"/>
      <c r="AP123" s="23"/>
      <c r="AQ123" s="23"/>
      <c r="AR123" s="88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80"/>
      <c r="AI124" s="45"/>
      <c r="AJ124" s="45"/>
      <c r="AK124" s="23"/>
      <c r="AL124" s="23"/>
      <c r="AM124" s="23"/>
      <c r="AN124" s="23"/>
      <c r="AO124" s="23"/>
      <c r="AP124" s="23"/>
      <c r="AQ124" s="23"/>
      <c r="AR124" s="88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80"/>
      <c r="AI125" s="45"/>
      <c r="AJ125" s="45"/>
      <c r="AK125" s="23"/>
      <c r="AL125" s="23"/>
      <c r="AM125" s="23"/>
      <c r="AN125" s="23"/>
      <c r="AO125" s="23"/>
      <c r="AP125" s="23"/>
      <c r="AQ125" s="23"/>
      <c r="AR125" s="88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80"/>
      <c r="AI126" s="45"/>
      <c r="AJ126" s="45"/>
      <c r="AK126" s="23"/>
      <c r="AL126" s="23"/>
      <c r="AM126" s="23"/>
      <c r="AN126" s="23"/>
      <c r="AO126" s="23"/>
      <c r="AP126" s="23"/>
      <c r="AQ126" s="23"/>
      <c r="AR126" s="88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80"/>
      <c r="AI127" s="45"/>
      <c r="AJ127" s="45"/>
      <c r="AK127" s="23"/>
      <c r="AL127" s="23"/>
      <c r="AM127" s="23"/>
      <c r="AN127" s="23"/>
      <c r="AO127" s="23"/>
      <c r="AP127" s="23"/>
      <c r="AQ127" s="23"/>
      <c r="AR127" s="88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80"/>
      <c r="AI128" s="45"/>
      <c r="AJ128" s="45"/>
      <c r="AK128" s="23"/>
      <c r="AL128" s="23"/>
      <c r="AM128" s="23"/>
      <c r="AN128" s="23"/>
      <c r="AO128" s="23"/>
      <c r="AP128" s="23"/>
      <c r="AQ128" s="23"/>
      <c r="AR128" s="88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80"/>
      <c r="AI129" s="45"/>
      <c r="AJ129" s="45"/>
      <c r="AK129" s="23"/>
      <c r="AL129" s="23"/>
      <c r="AM129" s="23"/>
      <c r="AN129" s="23"/>
      <c r="AO129" s="23"/>
      <c r="AP129" s="23"/>
      <c r="AQ129" s="23"/>
      <c r="AR129" s="88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80"/>
      <c r="AI130" s="45"/>
      <c r="AJ130" s="45"/>
      <c r="AK130" s="23"/>
      <c r="AL130" s="23"/>
      <c r="AM130" s="23"/>
      <c r="AN130" s="23"/>
      <c r="AO130" s="23"/>
      <c r="AP130" s="23"/>
      <c r="AQ130" s="23"/>
      <c r="AR130" s="88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80"/>
      <c r="AI131" s="45"/>
      <c r="AJ131" s="45"/>
      <c r="AK131" s="23"/>
      <c r="AL131" s="23"/>
      <c r="AM131" s="23"/>
      <c r="AN131" s="23"/>
      <c r="AO131" s="23"/>
      <c r="AP131" s="23"/>
      <c r="AQ131" s="23"/>
      <c r="AR131" s="88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80"/>
      <c r="AI132" s="45"/>
      <c r="AJ132" s="45"/>
      <c r="AK132" s="23"/>
      <c r="AL132" s="23"/>
      <c r="AM132" s="23"/>
      <c r="AN132" s="23"/>
      <c r="AO132" s="23"/>
      <c r="AP132" s="23"/>
      <c r="AQ132" s="23"/>
      <c r="AR132" s="88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80"/>
      <c r="AI133" s="45"/>
      <c r="AJ133" s="45"/>
      <c r="AK133" s="23"/>
      <c r="AL133" s="23"/>
      <c r="AM133" s="23"/>
      <c r="AN133" s="23"/>
      <c r="AO133" s="23"/>
      <c r="AP133" s="23"/>
      <c r="AQ133" s="23"/>
      <c r="AR133" s="88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80"/>
      <c r="AI134" s="45"/>
      <c r="AJ134" s="45"/>
      <c r="AK134" s="23"/>
      <c r="AL134" s="23"/>
      <c r="AM134" s="23"/>
      <c r="AN134" s="23"/>
      <c r="AO134" s="23"/>
      <c r="AP134" s="23"/>
      <c r="AQ134" s="23"/>
      <c r="AR134" s="88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80"/>
      <c r="AI135" s="45"/>
      <c r="AJ135" s="45"/>
      <c r="AK135" s="23"/>
      <c r="AL135" s="23"/>
      <c r="AM135" s="23"/>
      <c r="AN135" s="23"/>
      <c r="AO135" s="23"/>
      <c r="AP135" s="23"/>
      <c r="AQ135" s="23"/>
      <c r="AR135" s="88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80"/>
      <c r="AI136" s="45"/>
      <c r="AJ136" s="45"/>
      <c r="AK136" s="23"/>
      <c r="AL136" s="23"/>
      <c r="AM136" s="23"/>
      <c r="AN136" s="23"/>
      <c r="AO136" s="23"/>
      <c r="AP136" s="23"/>
      <c r="AQ136" s="23"/>
      <c r="AR136" s="88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80"/>
      <c r="AI137" s="45"/>
      <c r="AJ137" s="45"/>
      <c r="AK137" s="23"/>
      <c r="AL137" s="23"/>
      <c r="AM137" s="23"/>
      <c r="AN137" s="23"/>
      <c r="AO137" s="23"/>
      <c r="AP137" s="23"/>
      <c r="AQ137" s="23"/>
      <c r="AR137" s="88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80"/>
      <c r="AI138" s="45"/>
      <c r="AJ138" s="45"/>
      <c r="AK138" s="23"/>
      <c r="AL138" s="23"/>
      <c r="AM138" s="23"/>
      <c r="AN138" s="23"/>
      <c r="AO138" s="23"/>
      <c r="AP138" s="23"/>
      <c r="AQ138" s="23"/>
      <c r="AR138" s="88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80"/>
      <c r="AI139" s="45"/>
      <c r="AJ139" s="45"/>
      <c r="AK139" s="23"/>
      <c r="AL139" s="23"/>
      <c r="AM139" s="23"/>
      <c r="AN139" s="23"/>
      <c r="AO139" s="23"/>
      <c r="AP139" s="23"/>
      <c r="AQ139" s="23"/>
      <c r="AR139" s="88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80"/>
      <c r="AI140" s="45"/>
      <c r="AJ140" s="45"/>
      <c r="AK140" s="23"/>
      <c r="AL140" s="23"/>
      <c r="AM140" s="23"/>
      <c r="AN140" s="23"/>
      <c r="AO140" s="23"/>
      <c r="AP140" s="23"/>
      <c r="AQ140" s="23"/>
      <c r="AR140" s="88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80"/>
      <c r="AI141" s="45"/>
      <c r="AJ141" s="45"/>
      <c r="AK141" s="23"/>
      <c r="AL141" s="23"/>
      <c r="AM141" s="23"/>
      <c r="AN141" s="23"/>
      <c r="AO141" s="23"/>
      <c r="AP141" s="23"/>
      <c r="AQ141" s="23"/>
      <c r="AR141" s="88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80"/>
      <c r="AI142" s="45"/>
      <c r="AJ142" s="45"/>
      <c r="AK142" s="23"/>
      <c r="AL142" s="23"/>
      <c r="AM142" s="23"/>
      <c r="AN142" s="23"/>
      <c r="AO142" s="23"/>
      <c r="AP142" s="23"/>
      <c r="AQ142" s="23"/>
      <c r="AR142" s="88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80"/>
      <c r="AI143" s="45"/>
      <c r="AJ143" s="45"/>
      <c r="AK143" s="23"/>
      <c r="AL143" s="23"/>
      <c r="AM143" s="23"/>
      <c r="AN143" s="23"/>
      <c r="AO143" s="23"/>
      <c r="AP143" s="23"/>
      <c r="AQ143" s="23"/>
      <c r="AR143" s="88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80"/>
      <c r="AI144" s="45"/>
      <c r="AJ144" s="45"/>
      <c r="AK144" s="23"/>
      <c r="AL144" s="23"/>
      <c r="AM144" s="23"/>
      <c r="AN144" s="23"/>
      <c r="AO144" s="23"/>
      <c r="AP144" s="23"/>
      <c r="AQ144" s="23"/>
      <c r="AR144" s="88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80"/>
      <c r="AI145" s="45"/>
      <c r="AJ145" s="45"/>
      <c r="AK145" s="23"/>
      <c r="AL145" s="23"/>
      <c r="AM145" s="23"/>
      <c r="AN145" s="23"/>
      <c r="AO145" s="23"/>
      <c r="AP145" s="23"/>
      <c r="AQ145" s="23"/>
      <c r="AR145" s="88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80"/>
      <c r="AI146" s="45"/>
      <c r="AJ146" s="45"/>
      <c r="AK146" s="23"/>
      <c r="AL146" s="23"/>
      <c r="AM146" s="23"/>
      <c r="AN146" s="23"/>
      <c r="AO146" s="23"/>
      <c r="AP146" s="23"/>
      <c r="AQ146" s="23"/>
      <c r="AR146" s="88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80"/>
      <c r="AI147" s="45"/>
      <c r="AJ147" s="45"/>
      <c r="AK147" s="23"/>
      <c r="AL147" s="23"/>
      <c r="AM147" s="23"/>
      <c r="AN147" s="23"/>
      <c r="AO147" s="23"/>
      <c r="AP147" s="23"/>
      <c r="AQ147" s="23"/>
      <c r="AR147" s="88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80"/>
      <c r="AI148" s="45"/>
      <c r="AJ148" s="45"/>
      <c r="AK148" s="23"/>
      <c r="AL148" s="23"/>
      <c r="AM148" s="23"/>
      <c r="AN148" s="23"/>
      <c r="AO148" s="23"/>
      <c r="AP148" s="23"/>
      <c r="AQ148" s="23"/>
      <c r="AR148" s="88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80"/>
      <c r="AI149" s="45"/>
      <c r="AJ149" s="45"/>
      <c r="AK149" s="23"/>
      <c r="AL149" s="23"/>
      <c r="AM149" s="23"/>
      <c r="AN149" s="23"/>
      <c r="AO149" s="23"/>
      <c r="AP149" s="23"/>
      <c r="AQ149" s="23"/>
      <c r="AR149" s="88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80"/>
      <c r="AI150" s="45"/>
      <c r="AJ150" s="45"/>
      <c r="AK150" s="23"/>
      <c r="AL150" s="23"/>
      <c r="AM150" s="23"/>
      <c r="AN150" s="23"/>
      <c r="AO150" s="23"/>
      <c r="AP150" s="23"/>
      <c r="AQ150" s="23"/>
      <c r="AR150" s="88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80"/>
      <c r="AI151" s="45"/>
      <c r="AJ151" s="45"/>
      <c r="AK151" s="23"/>
      <c r="AL151" s="23"/>
      <c r="AM151" s="23"/>
      <c r="AN151" s="23"/>
      <c r="AO151" s="23"/>
      <c r="AP151" s="23"/>
      <c r="AQ151" s="23"/>
      <c r="AR151" s="88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80"/>
      <c r="AI152" s="45"/>
      <c r="AJ152" s="45"/>
      <c r="AK152" s="23"/>
      <c r="AL152" s="23"/>
      <c r="AM152" s="23"/>
      <c r="AN152" s="23"/>
      <c r="AO152" s="23"/>
      <c r="AP152" s="23"/>
      <c r="AQ152" s="23"/>
      <c r="AR152" s="88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80"/>
      <c r="AI153" s="45"/>
      <c r="AJ153" s="45"/>
      <c r="AK153" s="23"/>
      <c r="AL153" s="23"/>
      <c r="AM153" s="23"/>
      <c r="AN153" s="23"/>
      <c r="AO153" s="23"/>
      <c r="AP153" s="23"/>
      <c r="AQ153" s="23"/>
      <c r="AR153" s="88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80"/>
      <c r="AI154" s="45"/>
      <c r="AJ154" s="45"/>
      <c r="AK154" s="23"/>
      <c r="AL154" s="23"/>
      <c r="AM154" s="23"/>
      <c r="AN154" s="23"/>
      <c r="AO154" s="23"/>
      <c r="AP154" s="23"/>
      <c r="AQ154" s="23"/>
      <c r="AR154" s="88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80"/>
      <c r="AI155" s="45"/>
      <c r="AJ155" s="45"/>
      <c r="AK155" s="23"/>
      <c r="AL155" s="23"/>
      <c r="AM155" s="23"/>
      <c r="AN155" s="23"/>
      <c r="AO155" s="23"/>
      <c r="AP155" s="23"/>
      <c r="AQ155" s="23"/>
      <c r="AR155" s="88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80"/>
      <c r="AI156" s="45"/>
      <c r="AJ156" s="45"/>
      <c r="AK156" s="23"/>
      <c r="AL156" s="23"/>
      <c r="AM156" s="23"/>
      <c r="AN156" s="23"/>
      <c r="AO156" s="23"/>
      <c r="AP156" s="23"/>
      <c r="AQ156" s="23"/>
      <c r="AR156" s="88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80"/>
      <c r="AI157" s="45"/>
      <c r="AJ157" s="45"/>
      <c r="AK157" s="23"/>
      <c r="AL157" s="23"/>
      <c r="AM157" s="23"/>
      <c r="AN157" s="23"/>
      <c r="AO157" s="23"/>
      <c r="AP157" s="23"/>
      <c r="AQ157" s="23"/>
      <c r="AR157" s="88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80"/>
      <c r="AI158" s="45"/>
      <c r="AJ158" s="45"/>
      <c r="AK158" s="23"/>
      <c r="AL158" s="23"/>
      <c r="AM158" s="23"/>
      <c r="AN158" s="23"/>
      <c r="AO158" s="23"/>
      <c r="AP158" s="23"/>
      <c r="AQ158" s="23"/>
      <c r="AR158" s="88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80"/>
      <c r="AI159" s="45"/>
      <c r="AJ159" s="45"/>
      <c r="AK159" s="23"/>
      <c r="AL159" s="23"/>
      <c r="AM159" s="23"/>
      <c r="AN159" s="23"/>
      <c r="AO159" s="23"/>
      <c r="AP159" s="23"/>
      <c r="AQ159" s="23"/>
      <c r="AR159" s="88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80"/>
      <c r="AI160" s="45"/>
      <c r="AJ160" s="45"/>
      <c r="AK160" s="23"/>
      <c r="AL160" s="23"/>
      <c r="AM160" s="23"/>
      <c r="AN160" s="23"/>
      <c r="AO160" s="23"/>
      <c r="AP160" s="23"/>
      <c r="AQ160" s="23"/>
      <c r="AR160" s="88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80"/>
      <c r="AI161" s="45"/>
      <c r="AJ161" s="45"/>
      <c r="AK161" s="23"/>
      <c r="AL161" s="23"/>
      <c r="AM161" s="23"/>
      <c r="AN161" s="23"/>
      <c r="AO161" s="23"/>
      <c r="AP161" s="23"/>
      <c r="AQ161" s="23"/>
      <c r="AR161" s="88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80"/>
      <c r="AI162" s="45"/>
      <c r="AJ162" s="45"/>
      <c r="AK162" s="23"/>
      <c r="AL162" s="23"/>
      <c r="AM162" s="23"/>
      <c r="AN162" s="23"/>
      <c r="AO162" s="23"/>
      <c r="AP162" s="23"/>
      <c r="AQ162" s="23"/>
      <c r="AR162" s="88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80"/>
      <c r="AI163" s="45"/>
      <c r="AJ163" s="45"/>
      <c r="AK163" s="23"/>
      <c r="AL163" s="23"/>
      <c r="AM163" s="23"/>
      <c r="AN163" s="23"/>
      <c r="AO163" s="23"/>
      <c r="AP163" s="23"/>
      <c r="AQ163" s="23"/>
      <c r="AR163" s="88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80"/>
      <c r="AI164" s="45"/>
      <c r="AJ164" s="45"/>
      <c r="AK164" s="23"/>
      <c r="AL164" s="23"/>
      <c r="AM164" s="23"/>
      <c r="AN164" s="23"/>
      <c r="AO164" s="23"/>
      <c r="AP164" s="23"/>
      <c r="AQ164" s="23"/>
      <c r="AR164" s="88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80"/>
      <c r="AI165" s="45"/>
      <c r="AJ165" s="45"/>
      <c r="AK165" s="23"/>
      <c r="AL165" s="23"/>
      <c r="AM165" s="23"/>
      <c r="AN165" s="23"/>
      <c r="AO165" s="23"/>
      <c r="AP165" s="23"/>
      <c r="AQ165" s="23"/>
      <c r="AR165" s="88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80"/>
      <c r="AI166" s="45"/>
      <c r="AJ166" s="45"/>
      <c r="AK166" s="23"/>
      <c r="AL166" s="23"/>
      <c r="AM166" s="23"/>
      <c r="AN166" s="23"/>
      <c r="AO166" s="23"/>
      <c r="AP166" s="23"/>
      <c r="AQ166" s="23"/>
      <c r="AR166" s="88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80"/>
      <c r="AI167" s="45"/>
      <c r="AJ167" s="45"/>
      <c r="AK167" s="23"/>
      <c r="AL167" s="23"/>
      <c r="AM167" s="23"/>
      <c r="AN167" s="23"/>
      <c r="AO167" s="23"/>
      <c r="AP167" s="23"/>
      <c r="AQ167" s="23"/>
      <c r="AR167" s="88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80"/>
      <c r="AI168" s="45"/>
      <c r="AJ168" s="45"/>
      <c r="AK168" s="23"/>
      <c r="AL168" s="23"/>
      <c r="AM168" s="23"/>
      <c r="AN168" s="23"/>
      <c r="AO168" s="23"/>
      <c r="AP168" s="23"/>
      <c r="AQ168" s="23"/>
      <c r="AR168" s="88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80"/>
      <c r="AI169" s="45"/>
      <c r="AJ169" s="45"/>
      <c r="AK169" s="23"/>
      <c r="AL169" s="23"/>
      <c r="AM169" s="23"/>
      <c r="AN169" s="23"/>
      <c r="AO169" s="23"/>
      <c r="AP169" s="23"/>
      <c r="AQ169" s="23"/>
      <c r="AR169" s="88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80"/>
      <c r="AI170" s="45"/>
      <c r="AJ170" s="45"/>
      <c r="AK170" s="23"/>
      <c r="AL170" s="23"/>
      <c r="AM170" s="23"/>
      <c r="AN170" s="23"/>
      <c r="AO170" s="23"/>
      <c r="AP170" s="23"/>
      <c r="AQ170" s="23"/>
      <c r="AR170" s="88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80"/>
      <c r="AI171" s="45"/>
      <c r="AJ171" s="45"/>
      <c r="AK171" s="23"/>
      <c r="AL171" s="23"/>
      <c r="AM171" s="23"/>
      <c r="AN171" s="23"/>
      <c r="AO171" s="23"/>
      <c r="AP171" s="23"/>
      <c r="AQ171" s="23"/>
      <c r="AR171" s="88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80"/>
      <c r="AI172" s="45"/>
      <c r="AJ172" s="45"/>
      <c r="AK172" s="23"/>
      <c r="AL172" s="23"/>
      <c r="AM172" s="23"/>
      <c r="AN172" s="23"/>
      <c r="AO172" s="23"/>
      <c r="AP172" s="23"/>
      <c r="AQ172" s="23"/>
      <c r="AR172" s="88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80"/>
      <c r="AI173" s="45"/>
      <c r="AJ173" s="45"/>
      <c r="AK173" s="23"/>
      <c r="AL173" s="23"/>
      <c r="AM173" s="23"/>
      <c r="AN173" s="23"/>
      <c r="AO173" s="23"/>
      <c r="AP173" s="23"/>
      <c r="AQ173" s="23"/>
      <c r="AR173" s="88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80"/>
      <c r="AI174" s="45"/>
      <c r="AJ174" s="45"/>
      <c r="AK174" s="23"/>
      <c r="AL174" s="23"/>
      <c r="AM174" s="23"/>
      <c r="AN174" s="23"/>
      <c r="AO174" s="23"/>
      <c r="AP174" s="23"/>
      <c r="AQ174" s="23"/>
      <c r="AR174" s="88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80"/>
      <c r="AI175" s="45"/>
      <c r="AJ175" s="45"/>
      <c r="AK175" s="23"/>
      <c r="AL175" s="23"/>
      <c r="AM175" s="23"/>
      <c r="AN175" s="23"/>
      <c r="AO175" s="23"/>
      <c r="AP175" s="23"/>
      <c r="AQ175" s="23"/>
      <c r="AR175" s="88"/>
    </row>
    <row r="176" spans="1:44" ht="15" customHeight="1" x14ac:dyDescent="0.25">
      <c r="AG176" s="23"/>
      <c r="AH176" s="80"/>
      <c r="AI176" s="45"/>
      <c r="AJ176" s="45"/>
    </row>
    <row r="177" spans="33:36" ht="15" customHeight="1" x14ac:dyDescent="0.25">
      <c r="AG177" s="23"/>
      <c r="AH177" s="80"/>
      <c r="AI177" s="45"/>
      <c r="AJ177" s="45"/>
    </row>
    <row r="178" spans="33:36" ht="15" customHeight="1" x14ac:dyDescent="0.25">
      <c r="AG178" s="23"/>
      <c r="AH178" s="80"/>
      <c r="AI178" s="45"/>
      <c r="AJ178" s="45"/>
    </row>
    <row r="179" spans="33:36" ht="15" customHeight="1" x14ac:dyDescent="0.25">
      <c r="AG179" s="23"/>
      <c r="AH179" s="80"/>
      <c r="AI179" s="45"/>
      <c r="AJ179" s="45"/>
    </row>
    <row r="180" spans="33:36" ht="15" customHeight="1" x14ac:dyDescent="0.25">
      <c r="AG180" s="23"/>
      <c r="AH180" s="80"/>
      <c r="AI180" s="45"/>
      <c r="AJ180" s="45"/>
    </row>
    <row r="181" spans="33:36" ht="15" customHeight="1" x14ac:dyDescent="0.25">
      <c r="AG181" s="23"/>
      <c r="AH181" s="80"/>
      <c r="AI181" s="45"/>
      <c r="AJ181" s="45"/>
    </row>
    <row r="182" spans="33:36" ht="15" customHeight="1" x14ac:dyDescent="0.25">
      <c r="AG182" s="23"/>
      <c r="AH182" s="80"/>
      <c r="AI182" s="45"/>
      <c r="AJ182" s="45"/>
    </row>
  </sheetData>
  <sortState ref="D24:K25">
    <sortCondition descending="1" ref="D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2" t="s">
        <v>32</v>
      </c>
      <c r="C1" s="3"/>
      <c r="D1" s="4"/>
      <c r="E1" s="5" t="s">
        <v>119</v>
      </c>
      <c r="F1" s="86"/>
      <c r="G1" s="87"/>
      <c r="H1" s="8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87"/>
      <c r="AD1" s="8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281" t="s">
        <v>52</v>
      </c>
      <c r="C2" s="98"/>
      <c r="D2" s="282"/>
      <c r="E2" s="13" t="s">
        <v>11</v>
      </c>
      <c r="F2" s="14"/>
      <c r="G2" s="14"/>
      <c r="H2" s="14"/>
      <c r="I2" s="20"/>
      <c r="J2" s="15"/>
      <c r="K2" s="199"/>
      <c r="L2" s="22" t="s">
        <v>172</v>
      </c>
      <c r="M2" s="14"/>
      <c r="N2" s="14"/>
      <c r="O2" s="21"/>
      <c r="P2" s="19"/>
      <c r="Q2" s="22" t="s">
        <v>173</v>
      </c>
      <c r="R2" s="14"/>
      <c r="S2" s="14"/>
      <c r="T2" s="14"/>
      <c r="U2" s="20"/>
      <c r="V2" s="21"/>
      <c r="W2" s="19"/>
      <c r="X2" s="283" t="s">
        <v>174</v>
      </c>
      <c r="Y2" s="284"/>
      <c r="Z2" s="285"/>
      <c r="AA2" s="13" t="s">
        <v>11</v>
      </c>
      <c r="AB2" s="14"/>
      <c r="AC2" s="14"/>
      <c r="AD2" s="14"/>
      <c r="AE2" s="20"/>
      <c r="AF2" s="15"/>
      <c r="AG2" s="199"/>
      <c r="AH2" s="22" t="s">
        <v>175</v>
      </c>
      <c r="AI2" s="14"/>
      <c r="AJ2" s="14"/>
      <c r="AK2" s="21"/>
      <c r="AL2" s="19"/>
      <c r="AM2" s="22" t="s">
        <v>173</v>
      </c>
      <c r="AN2" s="14"/>
      <c r="AO2" s="14"/>
      <c r="AP2" s="14"/>
      <c r="AQ2" s="20"/>
      <c r="AR2" s="21"/>
      <c r="AS2" s="28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286"/>
      <c r="L3" s="18" t="s">
        <v>5</v>
      </c>
      <c r="M3" s="18" t="s">
        <v>6</v>
      </c>
      <c r="N3" s="18" t="s">
        <v>151</v>
      </c>
      <c r="O3" s="18" t="s">
        <v>15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28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286"/>
      <c r="AH3" s="18" t="s">
        <v>5</v>
      </c>
      <c r="AI3" s="18" t="s">
        <v>6</v>
      </c>
      <c r="AJ3" s="18" t="s">
        <v>151</v>
      </c>
      <c r="AK3" s="18" t="s">
        <v>15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28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30"/>
      <c r="D4" s="43"/>
      <c r="E4" s="25"/>
      <c r="F4" s="25"/>
      <c r="G4" s="25"/>
      <c r="H4" s="29"/>
      <c r="I4" s="25"/>
      <c r="J4" s="263"/>
      <c r="K4" s="28"/>
      <c r="L4" s="110"/>
      <c r="M4" s="18"/>
      <c r="N4" s="18"/>
      <c r="O4" s="18"/>
      <c r="P4" s="23"/>
      <c r="Q4" s="25"/>
      <c r="R4" s="25"/>
      <c r="S4" s="29"/>
      <c r="T4" s="25"/>
      <c r="U4" s="25"/>
      <c r="V4" s="287"/>
      <c r="W4" s="28"/>
      <c r="X4" s="25">
        <v>1983</v>
      </c>
      <c r="Y4" s="25" t="s">
        <v>37</v>
      </c>
      <c r="Z4" s="226" t="s">
        <v>45</v>
      </c>
      <c r="AA4" s="25">
        <v>18</v>
      </c>
      <c r="AB4" s="25">
        <v>0</v>
      </c>
      <c r="AC4" s="25">
        <v>7</v>
      </c>
      <c r="AD4" s="25">
        <v>30</v>
      </c>
      <c r="AE4" s="25"/>
      <c r="AF4" s="27"/>
      <c r="AG4" s="243"/>
      <c r="AH4" s="18"/>
      <c r="AI4" s="18" t="s">
        <v>36</v>
      </c>
      <c r="AJ4" s="18"/>
      <c r="AK4" s="18"/>
      <c r="AL4" s="23"/>
      <c r="AM4" s="25"/>
      <c r="AN4" s="25"/>
      <c r="AO4" s="29"/>
      <c r="AP4" s="25"/>
      <c r="AQ4" s="25"/>
      <c r="AR4" s="29"/>
      <c r="AS4" s="2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11"/>
      <c r="D5" s="43"/>
      <c r="E5" s="25"/>
      <c r="F5" s="25"/>
      <c r="G5" s="25"/>
      <c r="H5" s="29"/>
      <c r="I5" s="25"/>
      <c r="J5" s="263"/>
      <c r="K5" s="28"/>
      <c r="L5" s="110"/>
      <c r="M5" s="18"/>
      <c r="N5" s="18"/>
      <c r="O5" s="18"/>
      <c r="P5" s="23"/>
      <c r="Q5" s="25"/>
      <c r="R5" s="25"/>
      <c r="S5" s="29"/>
      <c r="T5" s="25"/>
      <c r="U5" s="25"/>
      <c r="V5" s="287"/>
      <c r="W5" s="28"/>
      <c r="X5" s="25"/>
      <c r="Y5" s="30"/>
      <c r="Z5" s="43"/>
      <c r="AA5" s="25"/>
      <c r="AB5" s="25"/>
      <c r="AC5" s="25"/>
      <c r="AD5" s="29"/>
      <c r="AE5" s="25"/>
      <c r="AF5" s="263"/>
      <c r="AG5" s="28"/>
      <c r="AH5" s="110"/>
      <c r="AI5" s="18"/>
      <c r="AJ5" s="18"/>
      <c r="AK5" s="18"/>
      <c r="AL5" s="23"/>
      <c r="AM5" s="25"/>
      <c r="AN5" s="25"/>
      <c r="AO5" s="29"/>
      <c r="AP5" s="25"/>
      <c r="AQ5" s="25"/>
      <c r="AR5" s="29"/>
      <c r="AS5" s="2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/>
      <c r="C6" s="11"/>
      <c r="D6" s="43"/>
      <c r="E6" s="25"/>
      <c r="F6" s="25"/>
      <c r="G6" s="25"/>
      <c r="H6" s="29"/>
      <c r="I6" s="25"/>
      <c r="J6" s="263"/>
      <c r="K6" s="28"/>
      <c r="L6" s="110"/>
      <c r="M6" s="18"/>
      <c r="N6" s="18"/>
      <c r="O6" s="18"/>
      <c r="P6" s="23"/>
      <c r="Q6" s="25"/>
      <c r="R6" s="25"/>
      <c r="S6" s="29"/>
      <c r="T6" s="25"/>
      <c r="U6" s="25"/>
      <c r="V6" s="287"/>
      <c r="W6" s="28"/>
      <c r="X6" s="25">
        <v>1990</v>
      </c>
      <c r="Y6" s="25" t="s">
        <v>35</v>
      </c>
      <c r="Z6" s="26" t="s">
        <v>45</v>
      </c>
      <c r="AA6" s="25">
        <v>14</v>
      </c>
      <c r="AB6" s="25">
        <v>0</v>
      </c>
      <c r="AC6" s="25">
        <v>13</v>
      </c>
      <c r="AD6" s="25">
        <v>22</v>
      </c>
      <c r="AE6" s="25"/>
      <c r="AF6" s="27"/>
      <c r="AG6" s="23"/>
      <c r="AH6" s="16"/>
      <c r="AI6" s="16"/>
      <c r="AJ6" s="18"/>
      <c r="AK6" s="18"/>
      <c r="AL6" s="23"/>
      <c r="AM6" s="25"/>
      <c r="AN6" s="25"/>
      <c r="AO6" s="29"/>
      <c r="AP6" s="25"/>
      <c r="AQ6" s="25"/>
      <c r="AR6" s="29"/>
      <c r="AS6" s="2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>
        <v>1991</v>
      </c>
      <c r="C7" s="29" t="s">
        <v>36</v>
      </c>
      <c r="D7" s="43" t="s">
        <v>45</v>
      </c>
      <c r="E7" s="25">
        <v>20</v>
      </c>
      <c r="F7" s="25">
        <v>1</v>
      </c>
      <c r="G7" s="25">
        <v>15</v>
      </c>
      <c r="H7" s="25">
        <v>18</v>
      </c>
      <c r="I7" s="25">
        <v>80</v>
      </c>
      <c r="J7" s="263"/>
      <c r="K7" s="28"/>
      <c r="L7" s="110"/>
      <c r="M7" s="18"/>
      <c r="N7" s="18"/>
      <c r="O7" s="18"/>
      <c r="P7" s="23"/>
      <c r="Q7" s="25"/>
      <c r="R7" s="25"/>
      <c r="S7" s="29"/>
      <c r="T7" s="25"/>
      <c r="U7" s="25"/>
      <c r="V7" s="287"/>
      <c r="W7" s="28"/>
      <c r="X7" s="25"/>
      <c r="Y7" s="30"/>
      <c r="Z7" s="43"/>
      <c r="AA7" s="25"/>
      <c r="AB7" s="25"/>
      <c r="AC7" s="25"/>
      <c r="AD7" s="29"/>
      <c r="AE7" s="25"/>
      <c r="AF7" s="263"/>
      <c r="AG7" s="28"/>
      <c r="AH7" s="110"/>
      <c r="AI7" s="18"/>
      <c r="AJ7" s="18"/>
      <c r="AK7" s="18"/>
      <c r="AL7" s="23"/>
      <c r="AM7" s="25"/>
      <c r="AN7" s="25"/>
      <c r="AO7" s="29"/>
      <c r="AP7" s="25"/>
      <c r="AQ7" s="25"/>
      <c r="AR7" s="29"/>
      <c r="AS7" s="2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>
        <v>1992</v>
      </c>
      <c r="C8" s="29" t="s">
        <v>42</v>
      </c>
      <c r="D8" s="43" t="s">
        <v>43</v>
      </c>
      <c r="E8" s="25">
        <v>25</v>
      </c>
      <c r="F8" s="25">
        <v>1</v>
      </c>
      <c r="G8" s="25">
        <v>14</v>
      </c>
      <c r="H8" s="25">
        <v>14</v>
      </c>
      <c r="I8" s="25">
        <v>98</v>
      </c>
      <c r="J8" s="263"/>
      <c r="K8" s="28"/>
      <c r="L8" s="110"/>
      <c r="M8" s="18"/>
      <c r="N8" s="18"/>
      <c r="O8" s="18"/>
      <c r="P8" s="23"/>
      <c r="Q8" s="25"/>
      <c r="R8" s="25"/>
      <c r="S8" s="29"/>
      <c r="T8" s="25"/>
      <c r="U8" s="25"/>
      <c r="V8" s="29"/>
      <c r="W8" s="28"/>
      <c r="X8" s="25"/>
      <c r="Y8" s="30"/>
      <c r="Z8" s="43"/>
      <c r="AA8" s="25"/>
      <c r="AB8" s="25"/>
      <c r="AC8" s="25"/>
      <c r="AD8" s="29"/>
      <c r="AE8" s="25"/>
      <c r="AF8" s="263"/>
      <c r="AG8" s="28"/>
      <c r="AH8" s="110"/>
      <c r="AI8" s="18"/>
      <c r="AJ8" s="18"/>
      <c r="AK8" s="18"/>
      <c r="AL8" s="23"/>
      <c r="AM8" s="25"/>
      <c r="AN8" s="25"/>
      <c r="AO8" s="29"/>
      <c r="AP8" s="25"/>
      <c r="AQ8" s="25"/>
      <c r="AR8" s="29"/>
      <c r="AS8" s="2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91" t="s">
        <v>176</v>
      </c>
      <c r="C9" s="92"/>
      <c r="D9" s="90"/>
      <c r="E9" s="93">
        <f>SUM(E4:E8)</f>
        <v>45</v>
      </c>
      <c r="F9" s="93">
        <f>SUM(F4:F8)</f>
        <v>2</v>
      </c>
      <c r="G9" s="93">
        <f>SUM(G4:G8)</f>
        <v>29</v>
      </c>
      <c r="H9" s="93">
        <f>SUM(H4:H8)</f>
        <v>32</v>
      </c>
      <c r="I9" s="93">
        <f>SUM(I4:I8)</f>
        <v>178</v>
      </c>
      <c r="J9" s="288">
        <v>0</v>
      </c>
      <c r="K9" s="199">
        <f>SUM(K4:K8)</f>
        <v>0</v>
      </c>
      <c r="L9" s="22"/>
      <c r="M9" s="20"/>
      <c r="N9" s="259"/>
      <c r="O9" s="260"/>
      <c r="P9" s="23"/>
      <c r="Q9" s="93">
        <f>SUM(Q4:Q8)</f>
        <v>0</v>
      </c>
      <c r="R9" s="93">
        <f>SUM(R4:R8)</f>
        <v>0</v>
      </c>
      <c r="S9" s="93">
        <f>SUM(S4:S8)</f>
        <v>0</v>
      </c>
      <c r="T9" s="93">
        <f>SUM(T4:T8)</f>
        <v>0</v>
      </c>
      <c r="U9" s="93">
        <f>SUM(U4:U8)</f>
        <v>0</v>
      </c>
      <c r="V9" s="42">
        <v>0</v>
      </c>
      <c r="W9" s="199">
        <f>SUM(W4:W8)</f>
        <v>0</v>
      </c>
      <c r="X9" s="16" t="s">
        <v>176</v>
      </c>
      <c r="Y9" s="17"/>
      <c r="Z9" s="15"/>
      <c r="AA9" s="93">
        <f>SUM(AA4:AA8)</f>
        <v>32</v>
      </c>
      <c r="AB9" s="93">
        <f>SUM(AB4:AB8)</f>
        <v>0</v>
      </c>
      <c r="AC9" s="93">
        <f>SUM(AC4:AC8)</f>
        <v>20</v>
      </c>
      <c r="AD9" s="93">
        <f>SUM(AD4:AD8)</f>
        <v>52</v>
      </c>
      <c r="AE9" s="93">
        <f>SUM(AE4:AE8)</f>
        <v>0</v>
      </c>
      <c r="AF9" s="288">
        <v>0</v>
      </c>
      <c r="AG9" s="199">
        <f>SUM(AG4:AG8)</f>
        <v>0</v>
      </c>
      <c r="AH9" s="22"/>
      <c r="AI9" s="20"/>
      <c r="AJ9" s="259"/>
      <c r="AK9" s="260"/>
      <c r="AL9" s="23"/>
      <c r="AM9" s="93">
        <f>SUM(AM4:AM8)</f>
        <v>0</v>
      </c>
      <c r="AN9" s="93">
        <f>SUM(AN4:AN8)</f>
        <v>0</v>
      </c>
      <c r="AO9" s="93">
        <f>SUM(AO4:AO8)</f>
        <v>0</v>
      </c>
      <c r="AP9" s="93">
        <f>SUM(AP4:AP8)</f>
        <v>0</v>
      </c>
      <c r="AQ9" s="93">
        <f>SUM(AQ4:AQ8)</f>
        <v>0</v>
      </c>
      <c r="AR9" s="42">
        <v>0</v>
      </c>
      <c r="AS9" s="286">
        <f>SUM(AS4:AS8)</f>
        <v>0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28"/>
      <c r="L10" s="23"/>
      <c r="M10" s="23"/>
      <c r="N10" s="23"/>
      <c r="O10" s="23"/>
      <c r="P10" s="45"/>
      <c r="Q10" s="45"/>
      <c r="R10" s="48"/>
      <c r="S10" s="45"/>
      <c r="T10" s="45"/>
      <c r="U10" s="23"/>
      <c r="V10" s="23"/>
      <c r="W10" s="28"/>
      <c r="X10" s="45"/>
      <c r="Y10" s="45"/>
      <c r="Z10" s="45"/>
      <c r="AA10" s="45"/>
      <c r="AB10" s="45"/>
      <c r="AC10" s="45"/>
      <c r="AD10" s="45"/>
      <c r="AE10" s="45"/>
      <c r="AF10" s="46"/>
      <c r="AG10" s="28"/>
      <c r="AH10" s="23"/>
      <c r="AI10" s="23"/>
      <c r="AJ10" s="23"/>
      <c r="AK10" s="23"/>
      <c r="AL10" s="45"/>
      <c r="AM10" s="45"/>
      <c r="AN10" s="48"/>
      <c r="AO10" s="45"/>
      <c r="AP10" s="45"/>
      <c r="AQ10" s="23"/>
      <c r="AR10" s="23"/>
      <c r="AS10" s="2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89" t="s">
        <v>177</v>
      </c>
      <c r="C11" s="290"/>
      <c r="D11" s="29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15</v>
      </c>
      <c r="J11" s="18" t="s">
        <v>20</v>
      </c>
      <c r="K11" s="23"/>
      <c r="L11" s="18" t="s">
        <v>25</v>
      </c>
      <c r="M11" s="18" t="s">
        <v>26</v>
      </c>
      <c r="N11" s="18" t="s">
        <v>178</v>
      </c>
      <c r="O11" s="18" t="s">
        <v>179</v>
      </c>
      <c r="Q11" s="48"/>
      <c r="R11" s="48" t="s">
        <v>48</v>
      </c>
      <c r="S11" s="48"/>
      <c r="T11" s="45" t="s">
        <v>51</v>
      </c>
      <c r="U11" s="23"/>
      <c r="V11" s="28"/>
      <c r="W11" s="28"/>
      <c r="X11" s="292"/>
      <c r="Y11" s="292"/>
      <c r="Z11" s="292"/>
      <c r="AA11" s="292"/>
      <c r="AB11" s="292"/>
      <c r="AC11" s="45"/>
      <c r="AD11" s="45"/>
      <c r="AE11" s="45"/>
      <c r="AF11" s="45"/>
      <c r="AG11" s="45"/>
      <c r="AH11" s="45"/>
      <c r="AI11" s="45"/>
      <c r="AJ11" s="45"/>
      <c r="AK11" s="45"/>
      <c r="AM11" s="28"/>
      <c r="AN11" s="292"/>
      <c r="AO11" s="292"/>
      <c r="AP11" s="292"/>
      <c r="AQ11" s="292"/>
      <c r="AR11" s="292"/>
      <c r="AS11" s="292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1" t="s">
        <v>148</v>
      </c>
      <c r="C12" s="12"/>
      <c r="D12" s="53"/>
      <c r="E12" s="293">
        <v>152</v>
      </c>
      <c r="F12" s="293">
        <v>4</v>
      </c>
      <c r="G12" s="293">
        <v>56</v>
      </c>
      <c r="H12" s="293">
        <v>57</v>
      </c>
      <c r="I12" s="293">
        <v>369</v>
      </c>
      <c r="J12" s="294">
        <v>0.38700000000000001</v>
      </c>
      <c r="K12" s="45">
        <f>PRODUCT(I12/J12)</f>
        <v>953.48837209302326</v>
      </c>
      <c r="L12" s="295">
        <f>PRODUCT((F12+G12)/E12)</f>
        <v>0.39473684210526316</v>
      </c>
      <c r="M12" s="295">
        <f>PRODUCT(H12/E12)</f>
        <v>0.375</v>
      </c>
      <c r="N12" s="295">
        <f>PRODUCT((F12+G12+H12)/E12)</f>
        <v>0.76973684210526316</v>
      </c>
      <c r="O12" s="295">
        <f>PRODUCT(I12/E12)</f>
        <v>2.4276315789473686</v>
      </c>
      <c r="Q12" s="48"/>
      <c r="R12" s="48"/>
      <c r="S12" s="48"/>
      <c r="T12" s="81" t="s">
        <v>49</v>
      </c>
      <c r="U12" s="45"/>
      <c r="V12" s="45"/>
      <c r="W12" s="45"/>
      <c r="X12" s="48"/>
      <c r="Y12" s="48"/>
      <c r="Z12" s="48"/>
      <c r="AA12" s="48"/>
      <c r="AB12" s="48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96" t="s">
        <v>52</v>
      </c>
      <c r="C13" s="297"/>
      <c r="D13" s="298"/>
      <c r="E13" s="293">
        <f>PRODUCT(E9+Q9)</f>
        <v>45</v>
      </c>
      <c r="F13" s="293">
        <f>PRODUCT(F9+R9)</f>
        <v>2</v>
      </c>
      <c r="G13" s="293">
        <f>PRODUCT(G9+S9)</f>
        <v>29</v>
      </c>
      <c r="H13" s="293">
        <f>PRODUCT(H9+T9)</f>
        <v>32</v>
      </c>
      <c r="I13" s="293">
        <f>PRODUCT(I9+U9)</f>
        <v>178</v>
      </c>
      <c r="J13" s="294"/>
      <c r="K13" s="45">
        <f>PRODUCT(K9+W9)</f>
        <v>0</v>
      </c>
      <c r="L13" s="295">
        <f>PRODUCT((F13+G13)/E13)</f>
        <v>0.68888888888888888</v>
      </c>
      <c r="M13" s="295">
        <f>PRODUCT(H13/E13)</f>
        <v>0.71111111111111114</v>
      </c>
      <c r="N13" s="295">
        <f>PRODUCT((F13+G13+H13)/E13)</f>
        <v>1.4</v>
      </c>
      <c r="O13" s="295">
        <f>PRODUCT(I13/E13)</f>
        <v>3.9555555555555557</v>
      </c>
      <c r="Q13" s="48"/>
      <c r="R13" s="48"/>
      <c r="S13" s="48"/>
      <c r="T13" s="45" t="s">
        <v>50</v>
      </c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5" t="s">
        <v>174</v>
      </c>
      <c r="C14" s="299"/>
      <c r="D14" s="36"/>
      <c r="E14" s="293">
        <f>PRODUCT(AA9+AM9)</f>
        <v>32</v>
      </c>
      <c r="F14" s="293">
        <f>PRODUCT(AB9+AN9)</f>
        <v>0</v>
      </c>
      <c r="G14" s="293">
        <f>PRODUCT(AC9+AO9)</f>
        <v>20</v>
      </c>
      <c r="H14" s="293">
        <f>PRODUCT(AD9+AP9)</f>
        <v>52</v>
      </c>
      <c r="I14" s="293">
        <f>PRODUCT(AE9+AQ9)</f>
        <v>0</v>
      </c>
      <c r="J14" s="294"/>
      <c r="K14" s="23">
        <f>PRODUCT(AG9+AS9)</f>
        <v>0</v>
      </c>
      <c r="L14" s="295">
        <v>0</v>
      </c>
      <c r="M14" s="295">
        <v>0</v>
      </c>
      <c r="N14" s="295">
        <v>0</v>
      </c>
      <c r="O14" s="295">
        <v>0</v>
      </c>
      <c r="Q14" s="48"/>
      <c r="R14" s="48"/>
      <c r="S14" s="45"/>
      <c r="T14" s="45"/>
      <c r="U14" s="23"/>
      <c r="V14" s="23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23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00" t="s">
        <v>176</v>
      </c>
      <c r="C15" s="124"/>
      <c r="D15" s="301"/>
      <c r="E15" s="293">
        <f>SUM(E12:E14)</f>
        <v>229</v>
      </c>
      <c r="F15" s="293">
        <f t="shared" ref="F15:I15" si="0">SUM(F12:F14)</f>
        <v>6</v>
      </c>
      <c r="G15" s="293">
        <f t="shared" si="0"/>
        <v>105</v>
      </c>
      <c r="H15" s="293">
        <f t="shared" si="0"/>
        <v>141</v>
      </c>
      <c r="I15" s="293">
        <f t="shared" si="0"/>
        <v>547</v>
      </c>
      <c r="J15" s="294"/>
      <c r="K15" s="45">
        <f>SUM(K12:K14)</f>
        <v>953.48837209302326</v>
      </c>
      <c r="L15" s="295">
        <f>PRODUCT((F15+G15)/E15)</f>
        <v>0.48471615720524019</v>
      </c>
      <c r="M15" s="295">
        <f>PRODUCT(H15/E15)</f>
        <v>0.61572052401746724</v>
      </c>
      <c r="N15" s="295">
        <f>PRODUCT((F15+G15+H15)/E15)</f>
        <v>1.1004366812227073</v>
      </c>
      <c r="O15" s="295">
        <f>PRODUCT(I15/197)</f>
        <v>2.7766497461928936</v>
      </c>
      <c r="Q15" s="23"/>
      <c r="R15" s="23"/>
      <c r="S15" s="23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3"/>
      <c r="F16" s="23"/>
      <c r="G16" s="23"/>
      <c r="H16" s="23"/>
      <c r="I16" s="23"/>
      <c r="J16" s="45"/>
      <c r="K16" s="45"/>
      <c r="L16" s="23"/>
      <c r="M16" s="23"/>
      <c r="N16" s="23"/>
      <c r="O16" s="23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23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23"/>
    </row>
    <row r="177" spans="12:38" ht="14.25" x14ac:dyDescent="0.2">
      <c r="L177" s="23"/>
      <c r="M177" s="23"/>
      <c r="N177" s="23"/>
      <c r="O177" s="23"/>
      <c r="P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23"/>
      <c r="AI180" s="23"/>
      <c r="AJ180" s="23"/>
      <c r="AK180" s="23"/>
      <c r="AL180" s="23"/>
    </row>
    <row r="181" spans="12:38" x14ac:dyDescent="0.25"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</row>
    <row r="182" spans="12:38" x14ac:dyDescent="0.25"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</row>
    <row r="183" spans="12:38" x14ac:dyDescent="0.25"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</row>
    <row r="184" spans="12:38" x14ac:dyDescent="0.25"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</row>
    <row r="185" spans="12:38" x14ac:dyDescent="0.25"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</row>
    <row r="186" spans="12:38" x14ac:dyDescent="0.25"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</row>
    <row r="187" spans="12:38" x14ac:dyDescent="0.25"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</row>
    <row r="188" spans="12:38" x14ac:dyDescent="0.25"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83" customWidth="1"/>
    <col min="3" max="3" width="19.7109375" style="82" customWidth="1"/>
    <col min="4" max="4" width="10.5703125" style="129" customWidth="1"/>
    <col min="5" max="5" width="8" style="129" customWidth="1"/>
    <col min="6" max="6" width="0.7109375" style="28" customWidth="1"/>
    <col min="7" max="16" width="5.28515625" style="82" customWidth="1"/>
    <col min="17" max="21" width="6.7109375" style="256" customWidth="1"/>
    <col min="22" max="22" width="11.140625" style="82" customWidth="1"/>
    <col min="23" max="23" width="22.140625" style="129" customWidth="1"/>
    <col min="24" max="24" width="9.7109375" style="82" customWidth="1"/>
    <col min="25" max="30" width="9.140625" style="88"/>
    <col min="257" max="257" width="1.28515625" customWidth="1"/>
    <col min="258" max="258" width="30.42578125" customWidth="1"/>
    <col min="259" max="259" width="19.71093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19.71093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19.71093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19.71093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19.71093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19.71093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19.71093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19.71093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19.71093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19.71093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19.71093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19.71093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19.71093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19.71093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19.71093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19.71093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19.71093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19.71093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19.71093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19.71093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19.71093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19.71093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19.71093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19.71093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19.71093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19.71093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19.71093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19.71093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19.71093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19.71093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19.71093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19.71093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19.71093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19.71093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19.71093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19.71093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19.71093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19.71093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19.71093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19.71093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19.71093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19.71093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19.71093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19.71093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19.71093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19.71093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19.71093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19.71093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19.71093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19.71093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19.71093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19.71093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19.71093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19.71093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19.71093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19.71093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19.71093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19.71093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19.71093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19.71093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19.71093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19.71093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19.71093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98" t="s">
        <v>104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248"/>
      <c r="R1" s="248"/>
      <c r="S1" s="248"/>
      <c r="T1" s="248"/>
      <c r="U1" s="248"/>
      <c r="V1" s="98"/>
      <c r="W1" s="99"/>
      <c r="X1" s="84"/>
      <c r="Y1" s="100"/>
      <c r="Z1" s="100"/>
      <c r="AA1" s="100"/>
      <c r="AB1" s="100"/>
      <c r="AC1" s="100"/>
      <c r="AD1" s="100"/>
    </row>
    <row r="2" spans="1:30" ht="15.75" x14ac:dyDescent="0.25">
      <c r="A2" s="1"/>
      <c r="B2" s="101" t="s">
        <v>32</v>
      </c>
      <c r="C2" s="5" t="s">
        <v>119</v>
      </c>
      <c r="D2" s="87"/>
      <c r="E2" s="11"/>
      <c r="F2" s="102"/>
      <c r="G2" s="87"/>
      <c r="H2" s="11"/>
      <c r="I2" s="11"/>
      <c r="J2" s="11"/>
      <c r="K2" s="11"/>
      <c r="L2" s="11"/>
      <c r="M2" s="11"/>
      <c r="N2" s="11"/>
      <c r="O2" s="11"/>
      <c r="P2" s="11"/>
      <c r="Q2" s="249"/>
      <c r="R2" s="249"/>
      <c r="S2" s="249"/>
      <c r="T2" s="249"/>
      <c r="U2" s="249"/>
      <c r="V2" s="11"/>
      <c r="W2" s="87"/>
      <c r="X2" s="29"/>
      <c r="Y2" s="100"/>
      <c r="Z2" s="100"/>
      <c r="AA2" s="100"/>
      <c r="AB2" s="100"/>
      <c r="AC2" s="100"/>
      <c r="AD2" s="100"/>
    </row>
    <row r="3" spans="1:30" x14ac:dyDescent="0.25">
      <c r="A3" s="1"/>
      <c r="B3" s="96" t="s">
        <v>54</v>
      </c>
      <c r="C3" s="22" t="s">
        <v>55</v>
      </c>
      <c r="D3" s="91" t="s">
        <v>56</v>
      </c>
      <c r="E3" s="95" t="s">
        <v>1</v>
      </c>
      <c r="F3" s="23"/>
      <c r="G3" s="93" t="s">
        <v>57</v>
      </c>
      <c r="H3" s="90" t="s">
        <v>58</v>
      </c>
      <c r="I3" s="90" t="s">
        <v>30</v>
      </c>
      <c r="J3" s="17" t="s">
        <v>59</v>
      </c>
      <c r="K3" s="92" t="s">
        <v>60</v>
      </c>
      <c r="L3" s="92" t="s">
        <v>61</v>
      </c>
      <c r="M3" s="93" t="s">
        <v>62</v>
      </c>
      <c r="N3" s="93" t="s">
        <v>29</v>
      </c>
      <c r="O3" s="90" t="s">
        <v>63</v>
      </c>
      <c r="P3" s="93" t="s">
        <v>58</v>
      </c>
      <c r="Q3" s="250" t="s">
        <v>15</v>
      </c>
      <c r="R3" s="250">
        <v>1</v>
      </c>
      <c r="S3" s="250">
        <v>2</v>
      </c>
      <c r="T3" s="250">
        <v>3</v>
      </c>
      <c r="U3" s="250" t="s">
        <v>64</v>
      </c>
      <c r="V3" s="17" t="s">
        <v>20</v>
      </c>
      <c r="W3" s="16" t="s">
        <v>65</v>
      </c>
      <c r="X3" s="16" t="s">
        <v>66</v>
      </c>
      <c r="Y3" s="100"/>
      <c r="Z3" s="100"/>
      <c r="AA3" s="100"/>
      <c r="AB3" s="100"/>
      <c r="AC3" s="100"/>
      <c r="AD3" s="100"/>
    </row>
    <row r="4" spans="1:30" x14ac:dyDescent="0.25">
      <c r="A4" s="9"/>
      <c r="B4" s="103" t="s">
        <v>67</v>
      </c>
      <c r="C4" s="202" t="s">
        <v>68</v>
      </c>
      <c r="D4" s="104" t="s">
        <v>69</v>
      </c>
      <c r="E4" s="203" t="s">
        <v>34</v>
      </c>
      <c r="F4" s="23"/>
      <c r="G4" s="105">
        <v>1</v>
      </c>
      <c r="H4" s="106"/>
      <c r="I4" s="105"/>
      <c r="J4" s="200"/>
      <c r="K4" s="200" t="s">
        <v>70</v>
      </c>
      <c r="L4" s="200"/>
      <c r="M4" s="200">
        <v>1</v>
      </c>
      <c r="N4" s="105"/>
      <c r="O4" s="106"/>
      <c r="P4" s="106"/>
      <c r="Q4" s="246" t="s">
        <v>142</v>
      </c>
      <c r="R4" s="246"/>
      <c r="S4" s="246"/>
      <c r="T4" s="246" t="s">
        <v>142</v>
      </c>
      <c r="U4" s="246"/>
      <c r="V4" s="204">
        <v>0</v>
      </c>
      <c r="W4" s="202" t="s">
        <v>141</v>
      </c>
      <c r="X4" s="197">
        <v>7029</v>
      </c>
      <c r="Y4" s="100"/>
      <c r="Z4" s="100"/>
      <c r="AA4" s="100"/>
      <c r="AB4" s="100"/>
      <c r="AC4" s="100"/>
      <c r="AD4" s="100"/>
    </row>
    <row r="5" spans="1:30" x14ac:dyDescent="0.25">
      <c r="A5" s="9"/>
      <c r="B5" s="103" t="s">
        <v>71</v>
      </c>
      <c r="C5" s="202" t="s">
        <v>72</v>
      </c>
      <c r="D5" s="104" t="s">
        <v>69</v>
      </c>
      <c r="E5" s="203" t="s">
        <v>34</v>
      </c>
      <c r="F5" s="23"/>
      <c r="G5" s="105">
        <v>1</v>
      </c>
      <c r="H5" s="106"/>
      <c r="I5" s="106"/>
      <c r="J5" s="200"/>
      <c r="K5" s="200" t="s">
        <v>70</v>
      </c>
      <c r="L5" s="200"/>
      <c r="M5" s="200">
        <v>1</v>
      </c>
      <c r="N5" s="200"/>
      <c r="O5" s="105"/>
      <c r="P5" s="106"/>
      <c r="Q5" s="247" t="s">
        <v>143</v>
      </c>
      <c r="R5" s="246"/>
      <c r="S5" s="246"/>
      <c r="T5" s="246"/>
      <c r="U5" s="246"/>
      <c r="V5" s="204" t="s">
        <v>117</v>
      </c>
      <c r="W5" s="202" t="s">
        <v>73</v>
      </c>
      <c r="X5" s="197">
        <v>6187</v>
      </c>
      <c r="Y5" s="100"/>
      <c r="Z5" s="100"/>
      <c r="AA5" s="100"/>
      <c r="AB5" s="100"/>
      <c r="AC5" s="100"/>
      <c r="AD5" s="100"/>
    </row>
    <row r="6" spans="1:30" x14ac:dyDescent="0.25">
      <c r="A6" s="9"/>
      <c r="B6" s="22" t="s">
        <v>7</v>
      </c>
      <c r="C6" s="17"/>
      <c r="D6" s="16"/>
      <c r="E6" s="107"/>
      <c r="F6" s="108"/>
      <c r="G6" s="18">
        <f>SUM(G4:G5)</f>
        <v>2</v>
      </c>
      <c r="H6" s="18"/>
      <c r="I6" s="18"/>
      <c r="J6" s="17"/>
      <c r="K6" s="17"/>
      <c r="L6" s="17"/>
      <c r="M6" s="18">
        <f t="shared" ref="M6" si="0">SUM(M4:M5)</f>
        <v>2</v>
      </c>
      <c r="N6" s="18"/>
      <c r="O6" s="18"/>
      <c r="P6" s="18"/>
      <c r="Q6" s="110" t="s">
        <v>142</v>
      </c>
      <c r="R6" s="110"/>
      <c r="S6" s="110"/>
      <c r="T6" s="110" t="s">
        <v>142</v>
      </c>
      <c r="U6" s="110"/>
      <c r="V6" s="42">
        <v>0</v>
      </c>
      <c r="W6" s="109"/>
      <c r="X6" s="110"/>
      <c r="Y6" s="100"/>
      <c r="Z6" s="100"/>
      <c r="AA6" s="100"/>
      <c r="AB6" s="100"/>
      <c r="AC6" s="100"/>
      <c r="AD6" s="100"/>
    </row>
    <row r="7" spans="1:30" x14ac:dyDescent="0.25">
      <c r="A7" s="111"/>
      <c r="B7" s="112" t="s">
        <v>74</v>
      </c>
      <c r="C7" s="113" t="s">
        <v>75</v>
      </c>
      <c r="D7" s="114"/>
      <c r="E7" s="115"/>
      <c r="F7" s="116"/>
      <c r="G7" s="117"/>
      <c r="H7" s="114"/>
      <c r="I7" s="114"/>
      <c r="J7" s="114"/>
      <c r="K7" s="113"/>
      <c r="L7" s="114"/>
      <c r="M7" s="113"/>
      <c r="N7" s="113"/>
      <c r="O7" s="113"/>
      <c r="P7" s="113"/>
      <c r="Q7" s="251"/>
      <c r="R7" s="251"/>
      <c r="S7" s="251"/>
      <c r="T7" s="251"/>
      <c r="U7" s="251"/>
      <c r="V7" s="118"/>
      <c r="W7" s="113"/>
      <c r="X7" s="119"/>
      <c r="Y7" s="100"/>
      <c r="Z7" s="81"/>
      <c r="AA7" s="81"/>
      <c r="AB7" s="81"/>
      <c r="AC7" s="100"/>
      <c r="AD7" s="100"/>
    </row>
    <row r="8" spans="1:30" x14ac:dyDescent="0.25">
      <c r="A8" s="111"/>
      <c r="B8" s="121"/>
      <c r="C8" s="122"/>
      <c r="D8" s="123"/>
      <c r="E8" s="124"/>
      <c r="F8" s="124"/>
      <c r="G8" s="125"/>
      <c r="H8" s="126"/>
      <c r="I8" s="122"/>
      <c r="J8" s="126"/>
      <c r="K8" s="126"/>
      <c r="L8" s="126"/>
      <c r="M8" s="126"/>
      <c r="N8" s="126"/>
      <c r="O8" s="126"/>
      <c r="P8" s="126"/>
      <c r="Q8" s="252"/>
      <c r="R8" s="252"/>
      <c r="S8" s="252"/>
      <c r="T8" s="252"/>
      <c r="U8" s="252"/>
      <c r="V8" s="126"/>
      <c r="W8" s="126"/>
      <c r="X8" s="127"/>
      <c r="Y8" s="48"/>
      <c r="Z8" s="45"/>
      <c r="AA8" s="23"/>
      <c r="AB8" s="23"/>
      <c r="AC8" s="100"/>
      <c r="AD8" s="100"/>
    </row>
    <row r="9" spans="1:30" x14ac:dyDescent="0.25">
      <c r="A9" s="1"/>
      <c r="B9" s="96" t="s">
        <v>105</v>
      </c>
      <c r="C9" s="22" t="s">
        <v>55</v>
      </c>
      <c r="D9" s="91" t="s">
        <v>56</v>
      </c>
      <c r="E9" s="95" t="s">
        <v>1</v>
      </c>
      <c r="F9" s="23"/>
      <c r="G9" s="93" t="s">
        <v>57</v>
      </c>
      <c r="H9" s="90" t="s">
        <v>58</v>
      </c>
      <c r="I9" s="90" t="s">
        <v>30</v>
      </c>
      <c r="J9" s="17" t="s">
        <v>59</v>
      </c>
      <c r="K9" s="92" t="s">
        <v>60</v>
      </c>
      <c r="L9" s="92" t="s">
        <v>61</v>
      </c>
      <c r="M9" s="93" t="s">
        <v>62</v>
      </c>
      <c r="N9" s="93" t="s">
        <v>29</v>
      </c>
      <c r="O9" s="90" t="s">
        <v>63</v>
      </c>
      <c r="P9" s="93" t="s">
        <v>58</v>
      </c>
      <c r="Q9" s="250" t="s">
        <v>15</v>
      </c>
      <c r="R9" s="250">
        <v>1</v>
      </c>
      <c r="S9" s="250">
        <v>2</v>
      </c>
      <c r="T9" s="250">
        <v>3</v>
      </c>
      <c r="U9" s="250" t="s">
        <v>64</v>
      </c>
      <c r="V9" s="17" t="s">
        <v>20</v>
      </c>
      <c r="W9" s="16" t="s">
        <v>65</v>
      </c>
      <c r="X9" s="16" t="s">
        <v>66</v>
      </c>
      <c r="Y9" s="100"/>
      <c r="Z9" s="100"/>
      <c r="AA9" s="100"/>
      <c r="AB9" s="100"/>
      <c r="AC9" s="100"/>
      <c r="AD9" s="100"/>
    </row>
    <row r="10" spans="1:30" x14ac:dyDescent="0.25">
      <c r="A10" s="1"/>
      <c r="B10" s="103" t="s">
        <v>107</v>
      </c>
      <c r="C10" s="202" t="s">
        <v>108</v>
      </c>
      <c r="D10" s="104" t="s">
        <v>69</v>
      </c>
      <c r="E10" s="205" t="s">
        <v>43</v>
      </c>
      <c r="F10" s="23"/>
      <c r="G10" s="105">
        <v>1</v>
      </c>
      <c r="H10" s="106"/>
      <c r="I10" s="106"/>
      <c r="J10" s="200" t="s">
        <v>63</v>
      </c>
      <c r="K10" s="200">
        <v>2</v>
      </c>
      <c r="L10" s="200" t="s">
        <v>109</v>
      </c>
      <c r="M10" s="200">
        <v>1</v>
      </c>
      <c r="N10" s="105"/>
      <c r="O10" s="106"/>
      <c r="P10" s="105">
        <v>3</v>
      </c>
      <c r="Q10" s="246"/>
      <c r="R10" s="246"/>
      <c r="S10" s="246"/>
      <c r="T10" s="246"/>
      <c r="U10" s="246"/>
      <c r="V10" s="204"/>
      <c r="W10" s="206" t="s">
        <v>110</v>
      </c>
      <c r="X10" s="201"/>
      <c r="Y10" s="100"/>
      <c r="Z10" s="100"/>
      <c r="AA10" s="100"/>
      <c r="AB10" s="100"/>
      <c r="AC10" s="100"/>
      <c r="AD10" s="100"/>
    </row>
    <row r="11" spans="1:30" x14ac:dyDescent="0.25">
      <c r="A11" s="1"/>
      <c r="B11" s="103" t="s">
        <v>111</v>
      </c>
      <c r="C11" s="202" t="s">
        <v>112</v>
      </c>
      <c r="D11" s="104" t="s">
        <v>69</v>
      </c>
      <c r="E11" s="205" t="s">
        <v>43</v>
      </c>
      <c r="F11" s="23"/>
      <c r="G11" s="105">
        <v>1</v>
      </c>
      <c r="H11" s="106"/>
      <c r="I11" s="106"/>
      <c r="J11" s="200" t="s">
        <v>63</v>
      </c>
      <c r="K11" s="200">
        <v>2</v>
      </c>
      <c r="L11" s="200" t="s">
        <v>113</v>
      </c>
      <c r="M11" s="200">
        <v>1</v>
      </c>
      <c r="N11" s="105"/>
      <c r="O11" s="106">
        <v>1</v>
      </c>
      <c r="P11" s="105">
        <v>1</v>
      </c>
      <c r="Q11" s="253" t="s">
        <v>147</v>
      </c>
      <c r="R11" s="253" t="s">
        <v>146</v>
      </c>
      <c r="S11" s="253" t="s">
        <v>144</v>
      </c>
      <c r="T11" s="253" t="s">
        <v>146</v>
      </c>
      <c r="U11" s="253" t="s">
        <v>145</v>
      </c>
      <c r="V11" s="204">
        <v>0.71399999999999997</v>
      </c>
      <c r="W11" s="206" t="s">
        <v>110</v>
      </c>
      <c r="X11" s="105">
        <v>300</v>
      </c>
      <c r="Y11" s="100"/>
      <c r="Z11" s="100"/>
      <c r="AA11" s="100"/>
      <c r="AB11" s="100"/>
      <c r="AC11" s="100"/>
      <c r="AD11" s="100"/>
    </row>
    <row r="12" spans="1:30" x14ac:dyDescent="0.25">
      <c r="A12" s="9"/>
      <c r="B12" s="22" t="s">
        <v>7</v>
      </c>
      <c r="C12" s="17"/>
      <c r="D12" s="16"/>
      <c r="E12" s="107"/>
      <c r="F12" s="108"/>
      <c r="G12" s="18">
        <f>SUM(G10:G11)</f>
        <v>2</v>
      </c>
      <c r="H12" s="18"/>
      <c r="I12" s="18"/>
      <c r="J12" s="17"/>
      <c r="K12" s="17"/>
      <c r="L12" s="17"/>
      <c r="M12" s="18">
        <f t="shared" ref="M12:P12" si="1">SUM(M10:M11)</f>
        <v>2</v>
      </c>
      <c r="N12" s="18"/>
      <c r="O12" s="18">
        <f t="shared" si="1"/>
        <v>1</v>
      </c>
      <c r="P12" s="18">
        <f t="shared" si="1"/>
        <v>4</v>
      </c>
      <c r="Q12" s="110" t="s">
        <v>147</v>
      </c>
      <c r="R12" s="110" t="s">
        <v>146</v>
      </c>
      <c r="S12" s="110" t="s">
        <v>144</v>
      </c>
      <c r="T12" s="110" t="s">
        <v>146</v>
      </c>
      <c r="U12" s="110" t="s">
        <v>145</v>
      </c>
      <c r="V12" s="42">
        <v>0.71399999999999997</v>
      </c>
      <c r="W12" s="109"/>
      <c r="X12" s="110"/>
      <c r="Y12" s="100"/>
      <c r="Z12" s="100"/>
      <c r="AA12" s="100"/>
      <c r="AB12" s="100"/>
      <c r="AC12" s="100"/>
      <c r="AD12" s="100"/>
    </row>
    <row r="13" spans="1:30" x14ac:dyDescent="0.25">
      <c r="A13" s="111"/>
      <c r="B13" s="121"/>
      <c r="C13" s="122"/>
      <c r="D13" s="123"/>
      <c r="E13" s="124"/>
      <c r="F13" s="124"/>
      <c r="G13" s="125"/>
      <c r="H13" s="126"/>
      <c r="I13" s="122"/>
      <c r="J13" s="126"/>
      <c r="K13" s="126"/>
      <c r="L13" s="126"/>
      <c r="M13" s="126"/>
      <c r="N13" s="126"/>
      <c r="O13" s="126"/>
      <c r="P13" s="126"/>
      <c r="Q13" s="252"/>
      <c r="R13" s="252"/>
      <c r="S13" s="252"/>
      <c r="T13" s="252"/>
      <c r="U13" s="252"/>
      <c r="V13" s="126"/>
      <c r="W13" s="126"/>
      <c r="X13" s="127"/>
      <c r="Y13" s="48"/>
      <c r="Z13" s="45"/>
      <c r="AA13" s="23"/>
      <c r="AB13" s="23"/>
      <c r="AC13" s="100"/>
      <c r="AD13" s="100"/>
    </row>
    <row r="14" spans="1:30" x14ac:dyDescent="0.25">
      <c r="A14" s="1"/>
      <c r="B14" s="96" t="s">
        <v>106</v>
      </c>
      <c r="C14" s="22" t="s">
        <v>55</v>
      </c>
      <c r="D14" s="91" t="s">
        <v>56</v>
      </c>
      <c r="E14" s="95" t="s">
        <v>1</v>
      </c>
      <c r="F14" s="23"/>
      <c r="G14" s="93" t="s">
        <v>57</v>
      </c>
      <c r="H14" s="90" t="s">
        <v>58</v>
      </c>
      <c r="I14" s="90" t="s">
        <v>30</v>
      </c>
      <c r="J14" s="17" t="s">
        <v>59</v>
      </c>
      <c r="K14" s="92" t="s">
        <v>60</v>
      </c>
      <c r="L14" s="92" t="s">
        <v>61</v>
      </c>
      <c r="M14" s="93" t="s">
        <v>62</v>
      </c>
      <c r="N14" s="93" t="s">
        <v>29</v>
      </c>
      <c r="O14" s="90" t="s">
        <v>63</v>
      </c>
      <c r="P14" s="93" t="s">
        <v>58</v>
      </c>
      <c r="Q14" s="250" t="s">
        <v>15</v>
      </c>
      <c r="R14" s="250">
        <v>1</v>
      </c>
      <c r="S14" s="250">
        <v>2</v>
      </c>
      <c r="T14" s="250">
        <v>3</v>
      </c>
      <c r="U14" s="250" t="s">
        <v>64</v>
      </c>
      <c r="V14" s="17" t="s">
        <v>20</v>
      </c>
      <c r="W14" s="16" t="s">
        <v>65</v>
      </c>
      <c r="X14" s="16" t="s">
        <v>66</v>
      </c>
      <c r="Y14" s="100"/>
      <c r="Z14" s="100"/>
      <c r="AA14" s="100"/>
      <c r="AB14" s="100"/>
      <c r="AC14" s="100"/>
      <c r="AD14" s="100"/>
    </row>
    <row r="15" spans="1:30" x14ac:dyDescent="0.25">
      <c r="A15" s="1"/>
      <c r="B15" s="103" t="s">
        <v>114</v>
      </c>
      <c r="C15" s="202" t="s">
        <v>115</v>
      </c>
      <c r="D15" s="104" t="s">
        <v>69</v>
      </c>
      <c r="E15" s="203"/>
      <c r="F15" s="126"/>
      <c r="G15" s="105">
        <v>1</v>
      </c>
      <c r="H15" s="106"/>
      <c r="I15" s="106"/>
      <c r="J15" s="200"/>
      <c r="K15" s="200" t="s">
        <v>116</v>
      </c>
      <c r="L15" s="200"/>
      <c r="M15" s="200">
        <v>1</v>
      </c>
      <c r="N15" s="105"/>
      <c r="O15" s="106"/>
      <c r="P15" s="105"/>
      <c r="Q15" s="247" t="s">
        <v>143</v>
      </c>
      <c r="R15" s="247"/>
      <c r="S15" s="247"/>
      <c r="T15" s="247"/>
      <c r="U15" s="247"/>
      <c r="V15" s="207" t="s">
        <v>117</v>
      </c>
      <c r="W15" s="104" t="s">
        <v>118</v>
      </c>
      <c r="X15" s="105"/>
      <c r="Y15" s="100"/>
      <c r="Z15" s="100"/>
      <c r="AA15" s="100"/>
      <c r="AB15" s="100"/>
      <c r="AC15" s="100"/>
      <c r="AD15" s="100"/>
    </row>
    <row r="16" spans="1:30" x14ac:dyDescent="0.25">
      <c r="A16" s="111"/>
      <c r="B16" s="121"/>
      <c r="C16" s="122"/>
      <c r="D16" s="123"/>
      <c r="E16" s="124"/>
      <c r="F16" s="124"/>
      <c r="G16" s="125"/>
      <c r="H16" s="126"/>
      <c r="I16" s="122"/>
      <c r="J16" s="126"/>
      <c r="K16" s="126"/>
      <c r="L16" s="126"/>
      <c r="M16" s="126"/>
      <c r="N16" s="126"/>
      <c r="O16" s="126"/>
      <c r="P16" s="126"/>
      <c r="Q16" s="252"/>
      <c r="R16" s="252"/>
      <c r="S16" s="252"/>
      <c r="T16" s="252"/>
      <c r="U16" s="252"/>
      <c r="V16" s="126"/>
      <c r="W16" s="126"/>
      <c r="X16" s="127"/>
      <c r="Y16" s="48"/>
      <c r="Z16" s="45"/>
      <c r="AA16" s="23"/>
      <c r="AB16" s="23"/>
      <c r="AC16" s="100"/>
      <c r="AD16" s="100"/>
    </row>
    <row r="17" spans="1:30" x14ac:dyDescent="0.25">
      <c r="A17" s="9"/>
      <c r="B17" s="81"/>
      <c r="C17" s="45"/>
      <c r="D17" s="81"/>
      <c r="E17" s="128"/>
      <c r="G17" s="45"/>
      <c r="H17" s="48"/>
      <c r="I17" s="45"/>
      <c r="J17" s="23"/>
      <c r="K17" s="23"/>
      <c r="L17" s="23"/>
      <c r="M17" s="45"/>
      <c r="N17" s="45"/>
      <c r="O17" s="45"/>
      <c r="P17" s="45"/>
      <c r="Q17" s="254"/>
      <c r="R17" s="254"/>
      <c r="S17" s="254"/>
      <c r="T17" s="254"/>
      <c r="U17" s="254"/>
      <c r="V17" s="45"/>
      <c r="W17" s="81"/>
      <c r="X17" s="45"/>
      <c r="Y17" s="100"/>
      <c r="Z17" s="100"/>
      <c r="AA17" s="100"/>
      <c r="AB17" s="100"/>
      <c r="AC17" s="100"/>
      <c r="AD17" s="100"/>
    </row>
    <row r="18" spans="1:30" x14ac:dyDescent="0.25">
      <c r="A18" s="9"/>
      <c r="B18" s="81"/>
      <c r="C18" s="45"/>
      <c r="D18" s="81"/>
      <c r="E18" s="128"/>
      <c r="G18" s="45"/>
      <c r="H18" s="48"/>
      <c r="I18" s="45"/>
      <c r="J18" s="23"/>
      <c r="K18" s="23"/>
      <c r="L18" s="23"/>
      <c r="M18" s="45"/>
      <c r="N18" s="45"/>
      <c r="O18" s="45"/>
      <c r="P18" s="45"/>
      <c r="Q18" s="254"/>
      <c r="R18" s="254"/>
      <c r="S18" s="254"/>
      <c r="T18" s="254"/>
      <c r="U18" s="254"/>
      <c r="V18" s="45"/>
      <c r="W18" s="81"/>
      <c r="X18" s="45"/>
      <c r="Y18" s="100"/>
      <c r="Z18" s="100"/>
      <c r="AA18" s="100"/>
      <c r="AB18" s="100"/>
      <c r="AC18" s="100"/>
      <c r="AD18" s="100"/>
    </row>
    <row r="19" spans="1:30" x14ac:dyDescent="0.25">
      <c r="A19" s="9"/>
      <c r="B19" s="81"/>
      <c r="C19" s="45"/>
      <c r="D19" s="81"/>
      <c r="E19" s="128"/>
      <c r="G19" s="45"/>
      <c r="H19" s="48"/>
      <c r="I19" s="45"/>
      <c r="J19" s="23"/>
      <c r="K19" s="23"/>
      <c r="L19" s="23"/>
      <c r="M19" s="45"/>
      <c r="N19" s="45"/>
      <c r="O19" s="45"/>
      <c r="P19" s="45"/>
      <c r="Q19" s="254"/>
      <c r="R19" s="254"/>
      <c r="S19" s="254"/>
      <c r="T19" s="254"/>
      <c r="U19" s="254"/>
      <c r="V19" s="45"/>
      <c r="W19" s="81"/>
      <c r="X19" s="45"/>
      <c r="Y19" s="100"/>
      <c r="Z19" s="100"/>
      <c r="AA19" s="100"/>
      <c r="AB19" s="100"/>
      <c r="AC19" s="100"/>
      <c r="AD19" s="100"/>
    </row>
    <row r="20" spans="1:30" x14ac:dyDescent="0.25">
      <c r="A20" s="9"/>
      <c r="B20" s="81"/>
      <c r="C20" s="45"/>
      <c r="D20" s="81"/>
      <c r="E20" s="128"/>
      <c r="G20" s="45"/>
      <c r="H20" s="48"/>
      <c r="I20" s="45"/>
      <c r="J20" s="23"/>
      <c r="K20" s="23"/>
      <c r="L20" s="23"/>
      <c r="M20" s="45"/>
      <c r="N20" s="45"/>
      <c r="O20" s="45"/>
      <c r="P20" s="45"/>
      <c r="Q20" s="254"/>
      <c r="R20" s="254"/>
      <c r="S20" s="254"/>
      <c r="T20" s="254"/>
      <c r="U20" s="254"/>
      <c r="V20" s="45"/>
      <c r="W20" s="81"/>
      <c r="X20" s="45"/>
      <c r="Y20" s="100"/>
      <c r="Z20" s="100"/>
      <c r="AA20" s="100"/>
      <c r="AB20" s="100"/>
      <c r="AC20" s="100"/>
      <c r="AD20" s="100"/>
    </row>
    <row r="21" spans="1:30" x14ac:dyDescent="0.25">
      <c r="A21" s="9"/>
      <c r="B21" s="81"/>
      <c r="C21" s="45"/>
      <c r="D21" s="81"/>
      <c r="E21" s="128"/>
      <c r="G21" s="45"/>
      <c r="H21" s="48"/>
      <c r="I21" s="45"/>
      <c r="J21" s="23"/>
      <c r="K21" s="23"/>
      <c r="L21" s="23"/>
      <c r="M21" s="45"/>
      <c r="N21" s="45"/>
      <c r="O21" s="45"/>
      <c r="P21" s="45"/>
      <c r="Q21" s="254"/>
      <c r="R21" s="254"/>
      <c r="S21" s="254"/>
      <c r="T21" s="254"/>
      <c r="U21" s="254"/>
      <c r="V21" s="45"/>
      <c r="W21" s="81"/>
      <c r="X21" s="45"/>
      <c r="Y21" s="100"/>
      <c r="Z21" s="100"/>
      <c r="AA21" s="100"/>
      <c r="AB21" s="100"/>
      <c r="AC21" s="100"/>
      <c r="AD21" s="100"/>
    </row>
    <row r="22" spans="1:30" x14ac:dyDescent="0.25">
      <c r="A22" s="9"/>
      <c r="B22" s="81"/>
      <c r="C22" s="45"/>
      <c r="D22" s="81"/>
      <c r="E22" s="128"/>
      <c r="G22" s="45"/>
      <c r="H22" s="48"/>
      <c r="I22" s="45"/>
      <c r="J22" s="23"/>
      <c r="K22" s="23"/>
      <c r="L22" s="23"/>
      <c r="M22" s="45"/>
      <c r="N22" s="45"/>
      <c r="O22" s="45"/>
      <c r="P22" s="45"/>
      <c r="Q22" s="254"/>
      <c r="R22" s="254"/>
      <c r="S22" s="254"/>
      <c r="T22" s="254"/>
      <c r="U22" s="254"/>
      <c r="V22" s="45"/>
      <c r="W22" s="81"/>
      <c r="X22" s="45"/>
      <c r="Y22" s="100"/>
      <c r="Z22" s="100"/>
      <c r="AA22" s="100"/>
      <c r="AB22" s="100"/>
      <c r="AC22" s="100"/>
      <c r="AD22" s="100"/>
    </row>
    <row r="23" spans="1:30" x14ac:dyDescent="0.25">
      <c r="A23" s="9"/>
      <c r="B23" s="81"/>
      <c r="C23" s="45"/>
      <c r="D23" s="81"/>
      <c r="E23" s="128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254"/>
      <c r="R23" s="254"/>
      <c r="S23" s="254"/>
      <c r="T23" s="254"/>
      <c r="U23" s="254"/>
      <c r="V23" s="45"/>
      <c r="W23" s="81"/>
      <c r="X23" s="45"/>
      <c r="Y23" s="100"/>
      <c r="Z23" s="100"/>
      <c r="AA23" s="100"/>
      <c r="AB23" s="100"/>
      <c r="AC23" s="100"/>
      <c r="AD23" s="100"/>
    </row>
    <row r="24" spans="1:30" x14ac:dyDescent="0.25">
      <c r="A24" s="9"/>
      <c r="B24" s="81"/>
      <c r="C24" s="45"/>
      <c r="D24" s="81"/>
      <c r="E24" s="128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254"/>
      <c r="R24" s="254"/>
      <c r="S24" s="254"/>
      <c r="T24" s="254"/>
      <c r="U24" s="254"/>
      <c r="V24" s="45"/>
      <c r="W24" s="81"/>
      <c r="X24" s="45"/>
      <c r="Y24" s="100"/>
      <c r="Z24" s="100"/>
      <c r="AA24" s="100"/>
      <c r="AB24" s="100"/>
      <c r="AC24" s="100"/>
      <c r="AD24" s="100"/>
    </row>
    <row r="25" spans="1:30" x14ac:dyDescent="0.25">
      <c r="A25" s="9"/>
      <c r="B25" s="81"/>
      <c r="C25" s="45"/>
      <c r="D25" s="81"/>
      <c r="E25" s="128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254"/>
      <c r="R25" s="254"/>
      <c r="S25" s="254"/>
      <c r="T25" s="254"/>
      <c r="U25" s="254"/>
      <c r="V25" s="45"/>
      <c r="W25" s="81"/>
      <c r="X25" s="45"/>
      <c r="Y25" s="100"/>
      <c r="Z25" s="100"/>
      <c r="AA25" s="100"/>
      <c r="AB25" s="100"/>
      <c r="AC25" s="100"/>
      <c r="AD25" s="100"/>
    </row>
    <row r="26" spans="1:30" x14ac:dyDescent="0.25">
      <c r="A26" s="9"/>
      <c r="B26" s="81"/>
      <c r="C26" s="45"/>
      <c r="D26" s="81"/>
      <c r="E26" s="128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254"/>
      <c r="R26" s="254"/>
      <c r="S26" s="254"/>
      <c r="T26" s="254"/>
      <c r="U26" s="254"/>
      <c r="V26" s="45"/>
      <c r="W26" s="81"/>
      <c r="X26" s="45"/>
      <c r="Y26" s="100"/>
      <c r="Z26" s="100"/>
      <c r="AA26" s="100"/>
      <c r="AB26" s="100"/>
      <c r="AC26" s="100"/>
      <c r="AD26" s="100"/>
    </row>
    <row r="27" spans="1:30" x14ac:dyDescent="0.25">
      <c r="A27" s="9"/>
      <c r="B27" s="81"/>
      <c r="C27" s="45"/>
      <c r="D27" s="81"/>
      <c r="E27" s="128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254"/>
      <c r="R27" s="254"/>
      <c r="S27" s="254"/>
      <c r="T27" s="254"/>
      <c r="U27" s="254"/>
      <c r="V27" s="45"/>
      <c r="W27" s="81"/>
      <c r="X27" s="45"/>
      <c r="Y27" s="100"/>
      <c r="Z27" s="100"/>
      <c r="AA27" s="100"/>
      <c r="AB27" s="100"/>
      <c r="AC27" s="100"/>
      <c r="AD27" s="100"/>
    </row>
    <row r="28" spans="1:30" x14ac:dyDescent="0.25">
      <c r="A28" s="9"/>
      <c r="B28" s="81"/>
      <c r="C28" s="45"/>
      <c r="D28" s="81"/>
      <c r="E28" s="128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254"/>
      <c r="R28" s="254"/>
      <c r="S28" s="254"/>
      <c r="T28" s="254"/>
      <c r="U28" s="254"/>
      <c r="V28" s="45"/>
      <c r="W28" s="81"/>
      <c r="X28" s="45"/>
      <c r="Y28" s="100"/>
      <c r="Z28" s="100"/>
      <c r="AA28" s="100"/>
      <c r="AB28" s="100"/>
      <c r="AC28" s="100"/>
      <c r="AD28" s="100"/>
    </row>
    <row r="29" spans="1:30" x14ac:dyDescent="0.25">
      <c r="A29" s="9"/>
      <c r="B29" s="81"/>
      <c r="C29" s="45"/>
      <c r="D29" s="81"/>
      <c r="E29" s="128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254"/>
      <c r="R29" s="254"/>
      <c r="S29" s="254"/>
      <c r="T29" s="254"/>
      <c r="U29" s="254"/>
      <c r="V29" s="45"/>
      <c r="W29" s="81"/>
      <c r="X29" s="45"/>
      <c r="Y29" s="100"/>
      <c r="Z29" s="100"/>
      <c r="AA29" s="100"/>
      <c r="AB29" s="100"/>
      <c r="AC29" s="100"/>
      <c r="AD29" s="100"/>
    </row>
    <row r="30" spans="1:30" x14ac:dyDescent="0.25">
      <c r="A30" s="9"/>
      <c r="B30" s="81"/>
      <c r="C30" s="45"/>
      <c r="D30" s="81"/>
      <c r="E30" s="128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254"/>
      <c r="R30" s="254"/>
      <c r="S30" s="254"/>
      <c r="T30" s="254"/>
      <c r="U30" s="254"/>
      <c r="V30" s="45"/>
      <c r="W30" s="81"/>
      <c r="X30" s="45"/>
      <c r="Y30" s="100"/>
      <c r="Z30" s="100"/>
      <c r="AA30" s="100"/>
      <c r="AB30" s="100"/>
      <c r="AC30" s="100"/>
      <c r="AD30" s="100"/>
    </row>
    <row r="31" spans="1:30" x14ac:dyDescent="0.25">
      <c r="A31" s="9"/>
      <c r="B31" s="81"/>
      <c r="C31" s="45"/>
      <c r="D31" s="81"/>
      <c r="E31" s="128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254"/>
      <c r="R31" s="254"/>
      <c r="S31" s="254"/>
      <c r="T31" s="254"/>
      <c r="U31" s="254"/>
      <c r="V31" s="45"/>
      <c r="W31" s="81"/>
      <c r="X31" s="45"/>
      <c r="Y31" s="100"/>
      <c r="Z31" s="100"/>
      <c r="AA31" s="100"/>
      <c r="AB31" s="100"/>
      <c r="AC31" s="100"/>
      <c r="AD31" s="100"/>
    </row>
    <row r="32" spans="1:30" x14ac:dyDescent="0.25">
      <c r="A32" s="9"/>
      <c r="B32" s="81"/>
      <c r="C32" s="45"/>
      <c r="D32" s="81"/>
      <c r="E32" s="128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254"/>
      <c r="R32" s="254"/>
      <c r="S32" s="254"/>
      <c r="T32" s="254"/>
      <c r="U32" s="254"/>
      <c r="V32" s="45"/>
      <c r="W32" s="81"/>
      <c r="X32" s="45"/>
      <c r="Y32" s="100"/>
      <c r="Z32" s="100"/>
      <c r="AA32" s="100"/>
      <c r="AB32" s="100"/>
      <c r="AC32" s="100"/>
      <c r="AD32" s="100"/>
    </row>
    <row r="33" spans="1:30" x14ac:dyDescent="0.25">
      <c r="A33" s="9"/>
      <c r="B33" s="81"/>
      <c r="C33" s="45"/>
      <c r="D33" s="81"/>
      <c r="E33" s="128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254"/>
      <c r="R33" s="254"/>
      <c r="S33" s="254"/>
      <c r="T33" s="254"/>
      <c r="U33" s="254"/>
      <c r="V33" s="45"/>
      <c r="W33" s="81"/>
      <c r="X33" s="45"/>
      <c r="Y33" s="100"/>
      <c r="Z33" s="100"/>
      <c r="AA33" s="100"/>
      <c r="AB33" s="100"/>
      <c r="AC33" s="100"/>
      <c r="AD33" s="100"/>
    </row>
    <row r="34" spans="1:30" x14ac:dyDescent="0.25">
      <c r="A34" s="9"/>
      <c r="B34" s="81"/>
      <c r="C34" s="45"/>
      <c r="D34" s="81"/>
      <c r="E34" s="128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254"/>
      <c r="R34" s="254"/>
      <c r="S34" s="254"/>
      <c r="T34" s="254"/>
      <c r="U34" s="254"/>
      <c r="V34" s="45"/>
      <c r="W34" s="81"/>
      <c r="X34" s="45"/>
      <c r="Y34" s="100"/>
      <c r="Z34" s="100"/>
      <c r="AA34" s="100"/>
      <c r="AB34" s="100"/>
      <c r="AC34" s="100"/>
      <c r="AD34" s="100"/>
    </row>
    <row r="35" spans="1:30" x14ac:dyDescent="0.25">
      <c r="A35" s="9"/>
      <c r="B35" s="81"/>
      <c r="C35" s="45"/>
      <c r="D35" s="81"/>
      <c r="E35" s="128"/>
      <c r="G35" s="45"/>
      <c r="H35" s="48"/>
      <c r="I35" s="45"/>
      <c r="J35" s="23"/>
      <c r="K35" s="23"/>
      <c r="L35" s="23"/>
      <c r="M35" s="45"/>
      <c r="N35" s="45"/>
      <c r="O35" s="45"/>
      <c r="P35" s="45"/>
      <c r="Q35" s="254"/>
      <c r="R35" s="254"/>
      <c r="S35" s="254"/>
      <c r="T35" s="254"/>
      <c r="U35" s="254"/>
      <c r="V35" s="45"/>
      <c r="W35" s="81"/>
      <c r="X35" s="45"/>
      <c r="Y35" s="100"/>
      <c r="Z35" s="100"/>
      <c r="AA35" s="100"/>
      <c r="AB35" s="100"/>
      <c r="AC35" s="100"/>
      <c r="AD35" s="100"/>
    </row>
    <row r="36" spans="1:30" x14ac:dyDescent="0.25">
      <c r="A36" s="9"/>
      <c r="B36" s="81"/>
      <c r="C36" s="45"/>
      <c r="D36" s="81"/>
      <c r="E36" s="128"/>
      <c r="G36" s="45"/>
      <c r="H36" s="48"/>
      <c r="I36" s="45"/>
      <c r="J36" s="23"/>
      <c r="K36" s="23"/>
      <c r="L36" s="23"/>
      <c r="M36" s="45"/>
      <c r="N36" s="45"/>
      <c r="O36" s="45"/>
      <c r="P36" s="45"/>
      <c r="Q36" s="254"/>
      <c r="R36" s="254"/>
      <c r="S36" s="254"/>
      <c r="T36" s="254"/>
      <c r="U36" s="254"/>
      <c r="V36" s="45"/>
      <c r="W36" s="81"/>
      <c r="X36" s="45"/>
      <c r="Y36" s="100"/>
      <c r="Z36" s="100"/>
      <c r="AA36" s="100"/>
      <c r="AB36" s="100"/>
      <c r="AC36" s="100"/>
      <c r="AD36" s="100"/>
    </row>
    <row r="37" spans="1:30" x14ac:dyDescent="0.25">
      <c r="A37" s="9"/>
      <c r="B37" s="81"/>
      <c r="C37" s="45"/>
      <c r="D37" s="81"/>
      <c r="E37" s="128"/>
      <c r="G37" s="45"/>
      <c r="H37" s="48"/>
      <c r="I37" s="45"/>
      <c r="J37" s="23"/>
      <c r="K37" s="23"/>
      <c r="L37" s="23"/>
      <c r="M37" s="45"/>
      <c r="N37" s="45"/>
      <c r="O37" s="45"/>
      <c r="P37" s="45"/>
      <c r="Q37" s="254"/>
      <c r="R37" s="254"/>
      <c r="S37" s="254"/>
      <c r="T37" s="254"/>
      <c r="U37" s="254"/>
      <c r="V37" s="45"/>
      <c r="W37" s="81"/>
      <c r="X37" s="45"/>
      <c r="Y37" s="100"/>
      <c r="Z37" s="100"/>
      <c r="AA37" s="100"/>
      <c r="AB37" s="100"/>
      <c r="AC37" s="100"/>
      <c r="AD37" s="100"/>
    </row>
    <row r="38" spans="1:30" x14ac:dyDescent="0.25">
      <c r="A38" s="9"/>
      <c r="B38" s="81"/>
      <c r="C38" s="45"/>
      <c r="D38" s="81"/>
      <c r="E38" s="128"/>
      <c r="G38" s="45"/>
      <c r="H38" s="48"/>
      <c r="I38" s="45"/>
      <c r="J38" s="23"/>
      <c r="K38" s="23"/>
      <c r="L38" s="23"/>
      <c r="M38" s="45"/>
      <c r="N38" s="45"/>
      <c r="O38" s="45"/>
      <c r="P38" s="45"/>
      <c r="Q38" s="254"/>
      <c r="R38" s="254"/>
      <c r="S38" s="254"/>
      <c r="T38" s="254"/>
      <c r="U38" s="254"/>
      <c r="V38" s="45"/>
      <c r="W38" s="81"/>
      <c r="X38" s="45"/>
      <c r="Y38" s="100"/>
      <c r="Z38" s="100"/>
      <c r="AA38" s="100"/>
      <c r="AB38" s="100"/>
      <c r="AC38" s="100"/>
      <c r="AD38" s="100"/>
    </row>
    <row r="39" spans="1:30" x14ac:dyDescent="0.25">
      <c r="A39" s="9"/>
      <c r="B39" s="81"/>
      <c r="C39" s="45"/>
      <c r="D39" s="81"/>
      <c r="E39" s="128"/>
      <c r="G39" s="45"/>
      <c r="H39" s="48"/>
      <c r="I39" s="45"/>
      <c r="J39" s="23"/>
      <c r="K39" s="23"/>
      <c r="L39" s="23"/>
      <c r="M39" s="45"/>
      <c r="N39" s="45"/>
      <c r="O39" s="45"/>
      <c r="P39" s="45"/>
      <c r="Q39" s="254"/>
      <c r="R39" s="254"/>
      <c r="S39" s="254"/>
      <c r="T39" s="254"/>
      <c r="U39" s="254"/>
      <c r="V39" s="45"/>
      <c r="W39" s="81"/>
      <c r="X39" s="45"/>
      <c r="Y39" s="100"/>
      <c r="Z39" s="100"/>
      <c r="AA39" s="100"/>
      <c r="AB39" s="100"/>
      <c r="AC39" s="100"/>
      <c r="AD39" s="100"/>
    </row>
    <row r="40" spans="1:30" x14ac:dyDescent="0.25">
      <c r="A40" s="9"/>
      <c r="B40" s="81"/>
      <c r="C40" s="45"/>
      <c r="D40" s="81"/>
      <c r="E40" s="128"/>
      <c r="G40" s="45"/>
      <c r="H40" s="48"/>
      <c r="I40" s="45"/>
      <c r="J40" s="23"/>
      <c r="K40" s="23"/>
      <c r="L40" s="23"/>
      <c r="M40" s="45"/>
      <c r="N40" s="45"/>
      <c r="O40" s="45"/>
      <c r="P40" s="45"/>
      <c r="Q40" s="254"/>
      <c r="R40" s="254"/>
      <c r="S40" s="254"/>
      <c r="T40" s="254"/>
      <c r="U40" s="254"/>
      <c r="V40" s="45"/>
      <c r="W40" s="81"/>
      <c r="X40" s="45"/>
      <c r="Y40" s="100"/>
      <c r="Z40" s="100"/>
      <c r="AA40" s="100"/>
      <c r="AB40" s="100"/>
      <c r="AC40" s="100"/>
      <c r="AD40" s="100"/>
    </row>
    <row r="41" spans="1:30" x14ac:dyDescent="0.25">
      <c r="A41" s="9"/>
      <c r="B41" s="81"/>
      <c r="C41" s="45"/>
      <c r="D41" s="81"/>
      <c r="E41" s="128"/>
      <c r="G41" s="45"/>
      <c r="H41" s="48"/>
      <c r="I41" s="45"/>
      <c r="J41" s="23"/>
      <c r="K41" s="23"/>
      <c r="L41" s="23"/>
      <c r="M41" s="45"/>
      <c r="N41" s="45"/>
      <c r="O41" s="45"/>
      <c r="P41" s="45"/>
      <c r="Q41" s="254"/>
      <c r="R41" s="254"/>
      <c r="S41" s="254"/>
      <c r="T41" s="254"/>
      <c r="U41" s="254"/>
      <c r="V41" s="45"/>
      <c r="W41" s="81"/>
      <c r="X41" s="45"/>
      <c r="Y41" s="100"/>
      <c r="Z41" s="100"/>
      <c r="AA41" s="100"/>
      <c r="AB41" s="100"/>
      <c r="AC41" s="100"/>
      <c r="AD41" s="100"/>
    </row>
    <row r="42" spans="1:30" x14ac:dyDescent="0.25">
      <c r="A42" s="9"/>
      <c r="B42" s="81"/>
      <c r="C42" s="45"/>
      <c r="D42" s="81"/>
      <c r="E42" s="128"/>
      <c r="G42" s="45"/>
      <c r="H42" s="48"/>
      <c r="I42" s="45"/>
      <c r="J42" s="23"/>
      <c r="K42" s="23"/>
      <c r="L42" s="23"/>
      <c r="M42" s="45"/>
      <c r="N42" s="45"/>
      <c r="O42" s="45"/>
      <c r="P42" s="45"/>
      <c r="Q42" s="254"/>
      <c r="R42" s="254"/>
      <c r="S42" s="254"/>
      <c r="T42" s="254"/>
      <c r="U42" s="254"/>
      <c r="V42" s="45"/>
      <c r="W42" s="81"/>
      <c r="X42" s="45"/>
      <c r="Y42" s="100"/>
      <c r="Z42" s="100"/>
      <c r="AA42" s="100"/>
      <c r="AB42" s="100"/>
      <c r="AC42" s="100"/>
      <c r="AD42" s="100"/>
    </row>
    <row r="43" spans="1:30" x14ac:dyDescent="0.25">
      <c r="A43" s="9"/>
      <c r="B43" s="81"/>
      <c r="C43" s="45"/>
      <c r="D43" s="81"/>
      <c r="E43" s="128"/>
      <c r="G43" s="45"/>
      <c r="H43" s="48"/>
      <c r="I43" s="45"/>
      <c r="J43" s="23"/>
      <c r="K43" s="23"/>
      <c r="L43" s="23"/>
      <c r="M43" s="45"/>
      <c r="N43" s="45"/>
      <c r="O43" s="45"/>
      <c r="P43" s="45"/>
      <c r="Q43" s="254"/>
      <c r="R43" s="254"/>
      <c r="S43" s="254"/>
      <c r="T43" s="254"/>
      <c r="U43" s="254"/>
      <c r="V43" s="45"/>
      <c r="W43" s="81"/>
      <c r="X43" s="45"/>
      <c r="Y43" s="100"/>
      <c r="Z43" s="100"/>
      <c r="AA43" s="100"/>
      <c r="AB43" s="100"/>
      <c r="AC43" s="100"/>
      <c r="AD43" s="100"/>
    </row>
    <row r="44" spans="1:30" x14ac:dyDescent="0.25">
      <c r="A44" s="9"/>
      <c r="B44" s="81"/>
      <c r="C44" s="45"/>
      <c r="D44" s="81"/>
      <c r="E44" s="128"/>
      <c r="G44" s="45"/>
      <c r="H44" s="48"/>
      <c r="I44" s="45"/>
      <c r="J44" s="23"/>
      <c r="K44" s="23"/>
      <c r="L44" s="23"/>
      <c r="M44" s="45"/>
      <c r="N44" s="45"/>
      <c r="O44" s="45"/>
      <c r="P44" s="45"/>
      <c r="Q44" s="254"/>
      <c r="R44" s="254"/>
      <c r="S44" s="254"/>
      <c r="T44" s="254"/>
      <c r="U44" s="254"/>
      <c r="V44" s="45"/>
      <c r="W44" s="81"/>
      <c r="X44" s="45"/>
      <c r="Y44" s="100"/>
      <c r="Z44" s="100"/>
      <c r="AA44" s="100"/>
      <c r="AB44" s="100"/>
      <c r="AC44" s="100"/>
      <c r="AD44" s="100"/>
    </row>
    <row r="45" spans="1:30" x14ac:dyDescent="0.25">
      <c r="A45" s="9"/>
      <c r="B45" s="81"/>
      <c r="C45" s="45"/>
      <c r="D45" s="81"/>
      <c r="E45" s="128"/>
      <c r="G45" s="45"/>
      <c r="H45" s="48"/>
      <c r="I45" s="45"/>
      <c r="J45" s="23"/>
      <c r="K45" s="23"/>
      <c r="L45" s="23"/>
      <c r="M45" s="45"/>
      <c r="N45" s="45"/>
      <c r="O45" s="45"/>
      <c r="P45" s="45"/>
      <c r="Q45" s="254"/>
      <c r="R45" s="254"/>
      <c r="S45" s="254"/>
      <c r="T45" s="254"/>
      <c r="U45" s="254"/>
      <c r="V45" s="45"/>
      <c r="W45" s="81"/>
      <c r="X45" s="45"/>
      <c r="Y45" s="100"/>
      <c r="Z45" s="100"/>
      <c r="AA45" s="100"/>
      <c r="AB45" s="100"/>
      <c r="AC45" s="100"/>
      <c r="AD45" s="100"/>
    </row>
    <row r="46" spans="1:30" x14ac:dyDescent="0.25">
      <c r="A46" s="9"/>
      <c r="B46" s="81"/>
      <c r="C46" s="45"/>
      <c r="D46" s="81"/>
      <c r="E46" s="128"/>
      <c r="G46" s="45"/>
      <c r="H46" s="48"/>
      <c r="I46" s="45"/>
      <c r="J46" s="23"/>
      <c r="K46" s="23"/>
      <c r="L46" s="23"/>
      <c r="M46" s="45"/>
      <c r="N46" s="45"/>
      <c r="O46" s="45"/>
      <c r="P46" s="45"/>
      <c r="Q46" s="254"/>
      <c r="R46" s="254"/>
      <c r="S46" s="254"/>
      <c r="T46" s="254"/>
      <c r="U46" s="254"/>
      <c r="V46" s="45"/>
      <c r="W46" s="81"/>
      <c r="X46" s="45"/>
      <c r="Y46" s="100"/>
      <c r="Z46" s="100"/>
      <c r="AA46" s="100"/>
      <c r="AB46" s="100"/>
      <c r="AC46" s="100"/>
      <c r="AD46" s="100"/>
    </row>
    <row r="47" spans="1:30" x14ac:dyDescent="0.25">
      <c r="A47" s="9"/>
      <c r="B47" s="81"/>
      <c r="C47" s="45"/>
      <c r="D47" s="81"/>
      <c r="E47" s="128"/>
      <c r="G47" s="45"/>
      <c r="H47" s="48"/>
      <c r="I47" s="45"/>
      <c r="J47" s="23"/>
      <c r="K47" s="23"/>
      <c r="L47" s="23"/>
      <c r="M47" s="45"/>
      <c r="N47" s="45"/>
      <c r="O47" s="45"/>
      <c r="P47" s="45"/>
      <c r="Q47" s="254"/>
      <c r="R47" s="254"/>
      <c r="S47" s="254"/>
      <c r="T47" s="254"/>
      <c r="U47" s="254"/>
      <c r="V47" s="45"/>
      <c r="W47" s="81"/>
      <c r="X47" s="45"/>
      <c r="Y47" s="100"/>
      <c r="Z47" s="100"/>
      <c r="AA47" s="100"/>
      <c r="AB47" s="100"/>
      <c r="AC47" s="100"/>
      <c r="AD47" s="100"/>
    </row>
    <row r="48" spans="1:30" x14ac:dyDescent="0.25">
      <c r="A48" s="9"/>
      <c r="B48" s="81"/>
      <c r="C48" s="45"/>
      <c r="D48" s="81"/>
      <c r="E48" s="128"/>
      <c r="G48" s="45"/>
      <c r="H48" s="48"/>
      <c r="I48" s="45"/>
      <c r="J48" s="23"/>
      <c r="K48" s="23"/>
      <c r="L48" s="23"/>
      <c r="M48" s="45"/>
      <c r="N48" s="45"/>
      <c r="O48" s="45"/>
      <c r="P48" s="45"/>
      <c r="Q48" s="254"/>
      <c r="R48" s="254"/>
      <c r="S48" s="254"/>
      <c r="T48" s="254"/>
      <c r="U48" s="254"/>
      <c r="V48" s="45"/>
      <c r="W48" s="81"/>
      <c r="X48" s="45"/>
      <c r="Y48" s="100"/>
      <c r="Z48" s="100"/>
      <c r="AA48" s="100"/>
      <c r="AB48" s="100"/>
      <c r="AC48" s="100"/>
      <c r="AD48" s="100"/>
    </row>
    <row r="49" spans="1:30" x14ac:dyDescent="0.25">
      <c r="A49" s="9"/>
      <c r="B49" s="81"/>
      <c r="C49" s="45"/>
      <c r="D49" s="81"/>
      <c r="E49" s="128"/>
      <c r="G49" s="45"/>
      <c r="H49" s="48"/>
      <c r="I49" s="45"/>
      <c r="J49" s="23"/>
      <c r="K49" s="23"/>
      <c r="L49" s="23"/>
      <c r="M49" s="45"/>
      <c r="N49" s="45"/>
      <c r="O49" s="45"/>
      <c r="P49" s="45"/>
      <c r="Q49" s="254"/>
      <c r="R49" s="254"/>
      <c r="S49" s="254"/>
      <c r="T49" s="254"/>
      <c r="U49" s="254"/>
      <c r="V49" s="45"/>
      <c r="W49" s="81"/>
      <c r="X49" s="45"/>
      <c r="Y49" s="100"/>
      <c r="Z49" s="100"/>
      <c r="AA49" s="100"/>
      <c r="AB49" s="100"/>
      <c r="AC49" s="100"/>
      <c r="AD49" s="100"/>
    </row>
    <row r="50" spans="1:30" x14ac:dyDescent="0.25">
      <c r="A50" s="9"/>
      <c r="B50" s="81"/>
      <c r="C50" s="45"/>
      <c r="D50" s="81"/>
      <c r="E50" s="128"/>
      <c r="G50" s="45"/>
      <c r="H50" s="48"/>
      <c r="I50" s="45"/>
      <c r="J50" s="23"/>
      <c r="K50" s="23"/>
      <c r="L50" s="23"/>
      <c r="M50" s="45"/>
      <c r="N50" s="45"/>
      <c r="O50" s="45"/>
      <c r="P50" s="45"/>
      <c r="Q50" s="254"/>
      <c r="R50" s="254"/>
      <c r="S50" s="254"/>
      <c r="T50" s="254"/>
      <c r="U50" s="254"/>
      <c r="V50" s="45"/>
      <c r="W50" s="81"/>
      <c r="X50" s="45"/>
      <c r="Y50" s="100"/>
      <c r="Z50" s="100"/>
      <c r="AA50" s="100"/>
      <c r="AB50" s="100"/>
      <c r="AC50" s="100"/>
      <c r="AD50" s="100"/>
    </row>
    <row r="51" spans="1:30" x14ac:dyDescent="0.25">
      <c r="A51" s="9"/>
      <c r="B51" s="81"/>
      <c r="C51" s="45"/>
      <c r="D51" s="81"/>
      <c r="E51" s="81"/>
      <c r="F51" s="23"/>
      <c r="G51" s="45"/>
      <c r="H51" s="48"/>
      <c r="I51" s="45"/>
      <c r="J51" s="23"/>
      <c r="K51" s="23"/>
      <c r="L51" s="23"/>
      <c r="M51" s="23"/>
      <c r="N51" s="80"/>
      <c r="O51" s="80"/>
      <c r="P51" s="23"/>
      <c r="Q51" s="255"/>
      <c r="R51" s="255"/>
      <c r="S51" s="255"/>
      <c r="T51" s="255"/>
      <c r="U51" s="255"/>
      <c r="V51" s="23"/>
      <c r="W51" s="81"/>
      <c r="X51" s="23"/>
      <c r="Y51" s="100"/>
      <c r="Z51" s="100"/>
      <c r="AA51" s="100"/>
      <c r="AB51" s="100"/>
      <c r="AC51" s="100"/>
      <c r="AD51" s="100"/>
    </row>
    <row r="52" spans="1:30" x14ac:dyDescent="0.25">
      <c r="A52" s="9"/>
      <c r="B52" s="81"/>
      <c r="C52" s="45"/>
      <c r="D52" s="81"/>
      <c r="E52" s="81"/>
      <c r="F52" s="23"/>
      <c r="G52" s="45"/>
      <c r="H52" s="48"/>
      <c r="I52" s="45"/>
      <c r="J52" s="23"/>
      <c r="K52" s="23"/>
      <c r="L52" s="23"/>
      <c r="M52" s="23"/>
      <c r="N52" s="80"/>
      <c r="O52" s="80"/>
      <c r="P52" s="23"/>
      <c r="Q52" s="255"/>
      <c r="R52" s="255"/>
      <c r="S52" s="255"/>
      <c r="T52" s="255"/>
      <c r="U52" s="255"/>
      <c r="V52" s="23"/>
      <c r="W52" s="81"/>
      <c r="X52" s="23"/>
      <c r="Y52" s="100"/>
      <c r="Z52" s="100"/>
      <c r="AA52" s="100"/>
      <c r="AB52" s="100"/>
      <c r="AC52" s="100"/>
      <c r="AD52" s="100"/>
    </row>
    <row r="53" spans="1:30" x14ac:dyDescent="0.25">
      <c r="A53" s="9"/>
      <c r="B53" s="81"/>
      <c r="C53" s="45"/>
      <c r="D53" s="81"/>
      <c r="E53" s="81"/>
      <c r="F53" s="23"/>
      <c r="G53" s="45"/>
      <c r="H53" s="48"/>
      <c r="I53" s="45"/>
      <c r="J53" s="23"/>
      <c r="K53" s="23"/>
      <c r="L53" s="23"/>
      <c r="M53" s="23"/>
      <c r="N53" s="80"/>
      <c r="O53" s="80"/>
      <c r="P53" s="23"/>
      <c r="Q53" s="255"/>
      <c r="R53" s="255"/>
      <c r="S53" s="255"/>
      <c r="T53" s="255"/>
      <c r="U53" s="255"/>
      <c r="V53" s="23"/>
      <c r="W53" s="81"/>
      <c r="X53" s="23"/>
      <c r="Y53" s="100"/>
      <c r="Z53" s="100"/>
      <c r="AA53" s="100"/>
      <c r="AB53" s="100"/>
      <c r="AC53" s="100"/>
      <c r="AD53" s="100"/>
    </row>
    <row r="54" spans="1:30" x14ac:dyDescent="0.25">
      <c r="A54" s="9"/>
      <c r="B54" s="81"/>
      <c r="C54" s="45"/>
      <c r="D54" s="81"/>
      <c r="E54" s="81"/>
      <c r="F54" s="23"/>
      <c r="G54" s="45"/>
      <c r="H54" s="48"/>
      <c r="I54" s="45"/>
      <c r="J54" s="23"/>
      <c r="K54" s="23"/>
      <c r="L54" s="23"/>
      <c r="M54" s="23"/>
      <c r="N54" s="80"/>
      <c r="O54" s="80"/>
      <c r="P54" s="23"/>
      <c r="Q54" s="255"/>
      <c r="R54" s="255"/>
      <c r="S54" s="255"/>
      <c r="T54" s="255"/>
      <c r="U54" s="255"/>
      <c r="V54" s="23"/>
      <c r="W54" s="81"/>
      <c r="X54" s="23"/>
      <c r="Y54" s="100"/>
      <c r="Z54" s="100"/>
      <c r="AA54" s="100"/>
      <c r="AB54" s="100"/>
      <c r="AC54" s="100"/>
      <c r="AD54" s="1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2"/>
  <sheetViews>
    <sheetView zoomScale="97" zoomScaleNormal="97" workbookViewId="0"/>
  </sheetViews>
  <sheetFormatPr defaultRowHeight="15" x14ac:dyDescent="0.25"/>
  <cols>
    <col min="1" max="1" width="0.7109375" style="158" customWidth="1"/>
    <col min="2" max="2" width="8.28515625" style="194" customWidth="1"/>
    <col min="3" max="3" width="7.140625" style="244" customWidth="1"/>
    <col min="4" max="4" width="5.85546875" style="194" customWidth="1"/>
    <col min="5" max="7" width="5.7109375" style="195" customWidth="1"/>
    <col min="8" max="8" width="10.7109375" style="195" customWidth="1"/>
    <col min="9" max="9" width="0.5703125" style="195" customWidth="1"/>
    <col min="10" max="12" width="5.7109375" style="195" customWidth="1"/>
    <col min="13" max="13" width="10.7109375" style="195" customWidth="1"/>
    <col min="14" max="16" width="5.7109375" style="195" customWidth="1"/>
    <col min="17" max="17" width="10.5703125" style="195" customWidth="1"/>
    <col min="18" max="18" width="6.42578125" style="196" customWidth="1"/>
    <col min="19" max="20" width="5.85546875" style="196" customWidth="1"/>
    <col min="21" max="23" width="3.7109375" style="196" customWidth="1"/>
    <col min="24" max="24" width="0.5703125" style="245" customWidth="1"/>
    <col min="25" max="28" width="16.7109375" style="223" customWidth="1"/>
    <col min="29" max="29" width="14.7109375" style="223" customWidth="1"/>
    <col min="30" max="30" width="15.28515625" style="223" customWidth="1"/>
    <col min="31" max="31" width="16.5703125" style="223" customWidth="1"/>
    <col min="32" max="32" width="37.85546875" style="223" customWidth="1"/>
    <col min="33" max="33" width="24.28515625" style="223" customWidth="1"/>
    <col min="34" max="34" width="9.140625" style="223"/>
    <col min="35" max="16384" width="9.140625" style="158"/>
  </cols>
  <sheetData>
    <row r="1" spans="1:34" s="134" customFormat="1" ht="20.25" customHeight="1" x14ac:dyDescent="0.3">
      <c r="A1" s="130"/>
      <c r="B1" s="131" t="s">
        <v>76</v>
      </c>
      <c r="C1" s="208"/>
      <c r="D1" s="133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3"/>
      <c r="S1" s="133"/>
      <c r="T1" s="133"/>
      <c r="U1" s="133"/>
      <c r="V1" s="133"/>
      <c r="W1" s="133"/>
      <c r="X1" s="209"/>
      <c r="Y1" s="210"/>
      <c r="Z1" s="210"/>
      <c r="AA1" s="210"/>
      <c r="AB1" s="210"/>
      <c r="AC1" s="211"/>
      <c r="AD1" s="212"/>
      <c r="AE1" s="213"/>
      <c r="AF1" s="213"/>
      <c r="AG1" s="213"/>
      <c r="AH1" s="214"/>
    </row>
    <row r="2" spans="1:34" s="142" customFormat="1" ht="16.5" customHeight="1" x14ac:dyDescent="0.25">
      <c r="A2" s="135"/>
      <c r="B2" s="136" t="s">
        <v>32</v>
      </c>
      <c r="C2" s="215"/>
      <c r="D2" s="137"/>
      <c r="E2" s="138" t="s">
        <v>119</v>
      </c>
      <c r="F2" s="139"/>
      <c r="G2" s="139"/>
      <c r="H2" s="139"/>
      <c r="I2" s="139"/>
      <c r="J2" s="140"/>
      <c r="K2" s="139"/>
      <c r="L2" s="140"/>
      <c r="M2" s="139"/>
      <c r="N2" s="139"/>
      <c r="O2" s="140"/>
      <c r="P2" s="139"/>
      <c r="Q2" s="141"/>
      <c r="R2" s="137"/>
      <c r="S2" s="137"/>
      <c r="T2" s="137"/>
      <c r="U2" s="140"/>
      <c r="V2" s="140"/>
      <c r="W2" s="140"/>
      <c r="X2" s="11"/>
      <c r="Y2" s="11"/>
      <c r="Z2" s="11"/>
      <c r="AA2" s="11"/>
      <c r="AB2" s="11"/>
      <c r="AC2" s="211"/>
      <c r="AD2" s="212"/>
      <c r="AE2" s="213"/>
      <c r="AF2" s="213"/>
      <c r="AG2" s="213"/>
      <c r="AH2" s="216"/>
    </row>
    <row r="3" spans="1:34" s="152" customFormat="1" ht="15" customHeight="1" x14ac:dyDescent="0.25">
      <c r="A3" s="45"/>
      <c r="B3" s="143" t="s">
        <v>77</v>
      </c>
      <c r="C3" s="190" t="s">
        <v>11</v>
      </c>
      <c r="D3" s="145"/>
      <c r="E3" s="146"/>
      <c r="F3" s="145"/>
      <c r="G3" s="145"/>
      <c r="H3" s="147"/>
      <c r="I3" s="148"/>
      <c r="J3" s="149" t="s">
        <v>13</v>
      </c>
      <c r="K3" s="150"/>
      <c r="L3" s="145"/>
      <c r="M3" s="147"/>
      <c r="N3" s="149" t="s">
        <v>14</v>
      </c>
      <c r="O3" s="150"/>
      <c r="P3" s="157"/>
      <c r="Q3" s="147"/>
      <c r="R3" s="94" t="s">
        <v>120</v>
      </c>
      <c r="S3" s="89"/>
      <c r="T3" s="89"/>
      <c r="U3" s="151" t="s">
        <v>78</v>
      </c>
      <c r="V3" s="145"/>
      <c r="W3" s="147"/>
      <c r="X3" s="217"/>
      <c r="Y3" s="218" t="s">
        <v>85</v>
      </c>
      <c r="Z3" s="89"/>
      <c r="AA3" s="89"/>
      <c r="AB3" s="89"/>
      <c r="AC3" s="211"/>
      <c r="AD3" s="212"/>
      <c r="AE3" s="213"/>
      <c r="AF3" s="213"/>
      <c r="AG3" s="213"/>
      <c r="AH3" s="219"/>
    </row>
    <row r="4" spans="1:34" ht="15" customHeight="1" x14ac:dyDescent="0.25">
      <c r="A4" s="45"/>
      <c r="B4" s="153" t="s">
        <v>0</v>
      </c>
      <c r="C4" s="220" t="s">
        <v>1</v>
      </c>
      <c r="D4" s="153" t="s">
        <v>4</v>
      </c>
      <c r="E4" s="153" t="s">
        <v>62</v>
      </c>
      <c r="F4" s="153" t="s">
        <v>57</v>
      </c>
      <c r="G4" s="154" t="s">
        <v>30</v>
      </c>
      <c r="H4" s="153" t="s">
        <v>79</v>
      </c>
      <c r="I4" s="155"/>
      <c r="J4" s="153" t="s">
        <v>62</v>
      </c>
      <c r="K4" s="153" t="s">
        <v>57</v>
      </c>
      <c r="L4" s="156" t="s">
        <v>30</v>
      </c>
      <c r="M4" s="153" t="s">
        <v>79</v>
      </c>
      <c r="N4" s="153" t="s">
        <v>62</v>
      </c>
      <c r="O4" s="153" t="s">
        <v>57</v>
      </c>
      <c r="P4" s="153" t="s">
        <v>30</v>
      </c>
      <c r="Q4" s="153" t="s">
        <v>79</v>
      </c>
      <c r="R4" s="92" t="s">
        <v>21</v>
      </c>
      <c r="S4" s="93" t="s">
        <v>22</v>
      </c>
      <c r="T4" s="90"/>
      <c r="U4" s="154">
        <v>1</v>
      </c>
      <c r="V4" s="157">
        <v>2</v>
      </c>
      <c r="W4" s="153">
        <v>3</v>
      </c>
      <c r="X4" s="28"/>
      <c r="Y4" s="16" t="s">
        <v>121</v>
      </c>
      <c r="Z4" s="221" t="s">
        <v>122</v>
      </c>
      <c r="AA4" s="221" t="s">
        <v>123</v>
      </c>
      <c r="AB4" s="222" t="s">
        <v>124</v>
      </c>
      <c r="AC4" s="211"/>
      <c r="AD4" s="212"/>
      <c r="AE4" s="213"/>
      <c r="AF4" s="213"/>
      <c r="AG4" s="213"/>
    </row>
    <row r="5" spans="1:34" ht="15" customHeight="1" x14ac:dyDescent="0.25">
      <c r="A5" s="45"/>
      <c r="B5" s="159">
        <v>1997</v>
      </c>
      <c r="C5" s="160" t="s">
        <v>43</v>
      </c>
      <c r="D5" s="159" t="s">
        <v>37</v>
      </c>
      <c r="E5" s="160" t="s">
        <v>80</v>
      </c>
      <c r="F5" s="159"/>
      <c r="G5" s="224"/>
      <c r="H5" s="225"/>
      <c r="I5" s="155"/>
      <c r="J5" s="143"/>
      <c r="K5" s="143"/>
      <c r="L5" s="143"/>
      <c r="M5" s="161"/>
      <c r="N5" s="143">
        <v>4</v>
      </c>
      <c r="O5" s="143">
        <v>1</v>
      </c>
      <c r="P5" s="143">
        <v>3</v>
      </c>
      <c r="Q5" s="161">
        <f>PRODUCT(O5/N5)</f>
        <v>0.25</v>
      </c>
      <c r="R5" s="30"/>
      <c r="S5" s="25"/>
      <c r="T5" s="29"/>
      <c r="U5" s="162"/>
      <c r="V5" s="163"/>
      <c r="W5" s="143"/>
      <c r="X5" s="28"/>
      <c r="Y5" s="226"/>
      <c r="Z5" s="226"/>
      <c r="AA5" s="226"/>
      <c r="AB5" s="10"/>
      <c r="AC5" s="211"/>
      <c r="AD5" s="212"/>
      <c r="AE5" s="213"/>
      <c r="AF5" s="213"/>
      <c r="AG5" s="213"/>
    </row>
    <row r="6" spans="1:34" ht="15" customHeight="1" x14ac:dyDescent="0.25">
      <c r="A6" s="45"/>
      <c r="B6" s="159">
        <v>1998</v>
      </c>
      <c r="C6" s="160" t="s">
        <v>43</v>
      </c>
      <c r="D6" s="159" t="s">
        <v>35</v>
      </c>
      <c r="E6" s="160" t="s">
        <v>81</v>
      </c>
      <c r="F6" s="159"/>
      <c r="G6" s="224"/>
      <c r="H6" s="225"/>
      <c r="I6" s="155"/>
      <c r="J6" s="143"/>
      <c r="K6" s="143"/>
      <c r="L6" s="143"/>
      <c r="M6" s="161"/>
      <c r="N6" s="143"/>
      <c r="O6" s="143"/>
      <c r="P6" s="143"/>
      <c r="Q6" s="143"/>
      <c r="R6" s="30"/>
      <c r="S6" s="25"/>
      <c r="T6" s="29"/>
      <c r="U6" s="162"/>
      <c r="V6" s="163"/>
      <c r="W6" s="143"/>
      <c r="X6" s="217"/>
      <c r="Y6" s="226"/>
      <c r="Z6" s="226"/>
      <c r="AA6" s="226"/>
      <c r="AB6" s="10"/>
      <c r="AC6" s="211"/>
      <c r="AD6" s="212"/>
      <c r="AE6" s="213"/>
      <c r="AF6" s="213"/>
      <c r="AG6" s="213"/>
    </row>
    <row r="7" spans="1:34" ht="15" customHeight="1" x14ac:dyDescent="0.25">
      <c r="A7" s="45"/>
      <c r="B7" s="143">
        <v>1999</v>
      </c>
      <c r="C7" s="227" t="s">
        <v>43</v>
      </c>
      <c r="D7" s="143" t="s">
        <v>82</v>
      </c>
      <c r="E7" s="143">
        <v>1</v>
      </c>
      <c r="F7" s="143">
        <v>0</v>
      </c>
      <c r="G7" s="143">
        <v>1</v>
      </c>
      <c r="H7" s="161">
        <f t="shared" ref="H7:H11" si="0">PRODUCT(F7/E7)</f>
        <v>0</v>
      </c>
      <c r="I7" s="155"/>
      <c r="J7" s="143"/>
      <c r="K7" s="143"/>
      <c r="L7" s="143"/>
      <c r="M7" s="161"/>
      <c r="N7" s="143">
        <v>6</v>
      </c>
      <c r="O7" s="143">
        <v>1</v>
      </c>
      <c r="P7" s="143">
        <v>5</v>
      </c>
      <c r="Q7" s="161">
        <f>PRODUCT(O7/N7)</f>
        <v>0.16666666666666666</v>
      </c>
      <c r="R7" s="30"/>
      <c r="S7" s="25"/>
      <c r="T7" s="29"/>
      <c r="U7" s="162"/>
      <c r="V7" s="163"/>
      <c r="W7" s="143"/>
      <c r="X7" s="28"/>
      <c r="Y7" s="226"/>
      <c r="Z7" s="226"/>
      <c r="AA7" s="226"/>
      <c r="AB7" s="10"/>
      <c r="AC7" s="211"/>
      <c r="AD7" s="212"/>
      <c r="AE7" s="213"/>
      <c r="AF7" s="213"/>
      <c r="AG7" s="213"/>
    </row>
    <row r="8" spans="1:34" ht="15" customHeight="1" x14ac:dyDescent="0.25">
      <c r="A8" s="45"/>
      <c r="B8" s="25">
        <v>2000</v>
      </c>
      <c r="C8" s="227" t="s">
        <v>83</v>
      </c>
      <c r="D8" s="143" t="s">
        <v>84</v>
      </c>
      <c r="E8" s="143">
        <v>10</v>
      </c>
      <c r="F8" s="143">
        <v>3</v>
      </c>
      <c r="G8" s="143">
        <v>7</v>
      </c>
      <c r="H8" s="161">
        <f>PRODUCT(F8/E8)</f>
        <v>0.3</v>
      </c>
      <c r="I8" s="155"/>
      <c r="J8" s="143"/>
      <c r="K8" s="143"/>
      <c r="L8" s="143"/>
      <c r="M8" s="161"/>
      <c r="N8" s="143"/>
      <c r="O8" s="143"/>
      <c r="P8" s="143"/>
      <c r="Q8" s="143"/>
      <c r="R8" s="30"/>
      <c r="S8" s="25"/>
      <c r="T8" s="29"/>
      <c r="U8" s="162"/>
      <c r="V8" s="163"/>
      <c r="W8" s="143"/>
      <c r="X8" s="28"/>
      <c r="Y8" s="226"/>
      <c r="Z8" s="226"/>
      <c r="AA8" s="226"/>
      <c r="AB8" s="10"/>
      <c r="AC8" s="211"/>
      <c r="AD8" s="212"/>
      <c r="AE8" s="213"/>
      <c r="AF8" s="213"/>
      <c r="AG8" s="213"/>
    </row>
    <row r="9" spans="1:34" ht="15" customHeight="1" x14ac:dyDescent="0.25">
      <c r="A9" s="45"/>
      <c r="B9" s="143">
        <v>2015</v>
      </c>
      <c r="C9" s="227" t="s">
        <v>83</v>
      </c>
      <c r="D9" s="143" t="s">
        <v>46</v>
      </c>
      <c r="E9" s="143">
        <v>26</v>
      </c>
      <c r="F9" s="143">
        <v>13</v>
      </c>
      <c r="G9" s="143">
        <v>13</v>
      </c>
      <c r="H9" s="161">
        <f>PRODUCT(F9/E9)</f>
        <v>0.5</v>
      </c>
      <c r="I9" s="155"/>
      <c r="J9" s="143">
        <v>10</v>
      </c>
      <c r="K9" s="143">
        <v>3</v>
      </c>
      <c r="L9" s="143">
        <v>7</v>
      </c>
      <c r="M9" s="161">
        <f>PRODUCT(K9/J9)</f>
        <v>0.3</v>
      </c>
      <c r="N9" s="143"/>
      <c r="O9" s="143"/>
      <c r="P9" s="143"/>
      <c r="Q9" s="161"/>
      <c r="R9" s="30"/>
      <c r="S9" s="25"/>
      <c r="T9" s="29"/>
      <c r="U9" s="162"/>
      <c r="V9" s="163"/>
      <c r="W9" s="143"/>
      <c r="X9" s="217"/>
      <c r="Y9" s="226" t="s">
        <v>125</v>
      </c>
      <c r="Z9" s="226" t="s">
        <v>126</v>
      </c>
      <c r="AA9" s="226" t="s">
        <v>127</v>
      </c>
      <c r="AB9" s="10"/>
      <c r="AC9" s="211"/>
      <c r="AD9" s="212"/>
      <c r="AE9" s="213"/>
      <c r="AF9" s="213"/>
      <c r="AG9" s="213"/>
    </row>
    <row r="10" spans="1:34" ht="15" customHeight="1" x14ac:dyDescent="0.25">
      <c r="A10" s="45"/>
      <c r="B10" s="159">
        <v>2017</v>
      </c>
      <c r="C10" s="160" t="s">
        <v>83</v>
      </c>
      <c r="D10" s="159" t="s">
        <v>170</v>
      </c>
      <c r="E10" s="160" t="s">
        <v>171</v>
      </c>
      <c r="F10" s="159"/>
      <c r="G10" s="224"/>
      <c r="H10" s="225"/>
      <c r="I10" s="155"/>
      <c r="J10" s="143"/>
      <c r="K10" s="143"/>
      <c r="L10" s="143"/>
      <c r="M10" s="161"/>
      <c r="N10" s="143"/>
      <c r="O10" s="143"/>
      <c r="P10" s="143"/>
      <c r="Q10" s="143"/>
      <c r="R10" s="30"/>
      <c r="S10" s="25"/>
      <c r="T10" s="29"/>
      <c r="U10" s="162"/>
      <c r="V10" s="163"/>
      <c r="W10" s="143"/>
      <c r="X10" s="217"/>
      <c r="Y10" s="226"/>
      <c r="Z10" s="226"/>
      <c r="AA10" s="226"/>
      <c r="AB10" s="10"/>
      <c r="AC10" s="211"/>
      <c r="AD10" s="212"/>
      <c r="AE10" s="213"/>
      <c r="AF10" s="213"/>
      <c r="AG10" s="213"/>
    </row>
    <row r="11" spans="1:34" ht="15" customHeight="1" x14ac:dyDescent="0.25">
      <c r="A11" s="45"/>
      <c r="B11" s="164" t="s">
        <v>7</v>
      </c>
      <c r="C11" s="190"/>
      <c r="D11" s="165"/>
      <c r="E11" s="156">
        <f>SUM(E5:E10)</f>
        <v>37</v>
      </c>
      <c r="F11" s="156">
        <f>SUM(F5:F10)</f>
        <v>16</v>
      </c>
      <c r="G11" s="156">
        <f>SUM(G5:G10)</f>
        <v>21</v>
      </c>
      <c r="H11" s="166">
        <f t="shared" si="0"/>
        <v>0.43243243243243246</v>
      </c>
      <c r="I11" s="155"/>
      <c r="J11" s="156">
        <f>SUM(J7:J10)</f>
        <v>10</v>
      </c>
      <c r="K11" s="156">
        <f>SUM(K7:K10)</f>
        <v>3</v>
      </c>
      <c r="L11" s="156">
        <f>SUM(L7:L10)</f>
        <v>7</v>
      </c>
      <c r="M11" s="166">
        <v>0.375</v>
      </c>
      <c r="N11" s="156">
        <f>SUM(N5:N10)</f>
        <v>10</v>
      </c>
      <c r="O11" s="156">
        <f>SUM(O5:O10)</f>
        <v>2</v>
      </c>
      <c r="P11" s="156">
        <f>SUM(P5:P10)</f>
        <v>8</v>
      </c>
      <c r="Q11" s="166">
        <f t="shared" ref="Q11" si="1">PRODUCT(O11/N11)</f>
        <v>0.2</v>
      </c>
      <c r="R11" s="156">
        <f t="shared" ref="R11" si="2">SUM(R4:R10)</f>
        <v>0</v>
      </c>
      <c r="S11" s="156">
        <f t="shared" ref="S11" si="3">SUM(S4:S10)</f>
        <v>0</v>
      </c>
      <c r="T11" s="156"/>
      <c r="U11" s="156">
        <f>SUM(U7:U10)</f>
        <v>0</v>
      </c>
      <c r="V11" s="156">
        <f>SUM(V7:V10)</f>
        <v>0</v>
      </c>
      <c r="W11" s="156">
        <f>SUM(W7:W10)</f>
        <v>0</v>
      </c>
      <c r="X11" s="28"/>
      <c r="Y11" s="193" t="s">
        <v>102</v>
      </c>
      <c r="Z11" s="193" t="s">
        <v>103</v>
      </c>
      <c r="AA11" s="193" t="s">
        <v>103</v>
      </c>
      <c r="AB11" s="228"/>
      <c r="AC11" s="211"/>
      <c r="AD11" s="212"/>
      <c r="AE11" s="213"/>
      <c r="AF11" s="213"/>
      <c r="AG11" s="213"/>
    </row>
    <row r="12" spans="1:34" ht="15" customHeight="1" x14ac:dyDescent="0.25">
      <c r="A12" s="45"/>
      <c r="B12" s="167"/>
      <c r="C12" s="229"/>
      <c r="D12" s="168"/>
      <c r="E12" s="168"/>
      <c r="F12" s="168"/>
      <c r="G12" s="168"/>
      <c r="H12" s="168"/>
      <c r="I12" s="169"/>
      <c r="J12" s="168"/>
      <c r="K12" s="168"/>
      <c r="L12" s="168"/>
      <c r="M12" s="168"/>
      <c r="N12" s="168"/>
      <c r="O12" s="168"/>
      <c r="P12" s="168"/>
      <c r="Q12" s="168"/>
      <c r="R12" s="230"/>
      <c r="S12" s="230"/>
      <c r="T12" s="230"/>
      <c r="U12" s="173"/>
      <c r="V12" s="173"/>
      <c r="W12" s="173"/>
      <c r="X12" s="231"/>
      <c r="Y12" s="213"/>
      <c r="Z12" s="213"/>
      <c r="AA12" s="213"/>
      <c r="AB12" s="213"/>
      <c r="AC12" s="213"/>
      <c r="AD12" s="213"/>
      <c r="AE12" s="213"/>
      <c r="AF12" s="213"/>
      <c r="AG12" s="213"/>
    </row>
    <row r="13" spans="1:34" ht="15" customHeight="1" x14ac:dyDescent="0.2">
      <c r="A13" s="45"/>
      <c r="B13" s="151" t="s">
        <v>23</v>
      </c>
      <c r="C13" s="232"/>
      <c r="D13" s="170"/>
      <c r="E13" s="150" t="s">
        <v>62</v>
      </c>
      <c r="F13" s="150" t="s">
        <v>57</v>
      </c>
      <c r="G13" s="147" t="s">
        <v>30</v>
      </c>
      <c r="H13" s="150" t="s">
        <v>79</v>
      </c>
      <c r="I13" s="171"/>
      <c r="J13" s="172" t="s">
        <v>85</v>
      </c>
      <c r="K13" s="165"/>
      <c r="L13" s="165"/>
      <c r="M13" s="153" t="s">
        <v>86</v>
      </c>
      <c r="N13" s="153" t="s">
        <v>62</v>
      </c>
      <c r="O13" s="153" t="s">
        <v>57</v>
      </c>
      <c r="P13" s="153" t="s">
        <v>30</v>
      </c>
      <c r="Q13" s="153" t="s">
        <v>79</v>
      </c>
      <c r="R13" s="171"/>
      <c r="S13" s="187"/>
      <c r="T13" s="187"/>
      <c r="U13" s="213"/>
      <c r="V13" s="213"/>
      <c r="W13" s="213"/>
      <c r="X13" s="213"/>
      <c r="Y13" s="45" t="s">
        <v>98</v>
      </c>
      <c r="Z13" s="120" t="s">
        <v>50</v>
      </c>
      <c r="AA13" s="213"/>
      <c r="AB13" s="213"/>
      <c r="AC13" s="213"/>
      <c r="AD13" s="213"/>
      <c r="AE13" s="213"/>
      <c r="AF13" s="213"/>
      <c r="AG13" s="213"/>
    </row>
    <row r="14" spans="1:34" ht="15" customHeight="1" x14ac:dyDescent="0.2">
      <c r="A14" s="45"/>
      <c r="B14" s="174" t="s">
        <v>11</v>
      </c>
      <c r="C14" s="176"/>
      <c r="D14" s="175"/>
      <c r="E14" s="143">
        <f>PRODUCT(E11)</f>
        <v>37</v>
      </c>
      <c r="F14" s="143">
        <f t="shared" ref="F14:G14" si="4">PRODUCT(F11)</f>
        <v>16</v>
      </c>
      <c r="G14" s="143">
        <f t="shared" si="4"/>
        <v>21</v>
      </c>
      <c r="H14" s="161">
        <f t="shared" ref="H14:H17" si="5">PRODUCT(F14/E14)</f>
        <v>0.43243243243243246</v>
      </c>
      <c r="I14" s="171"/>
      <c r="J14" s="174" t="s">
        <v>87</v>
      </c>
      <c r="K14" s="176"/>
      <c r="L14" s="176"/>
      <c r="M14" s="177" t="s">
        <v>102</v>
      </c>
      <c r="N14" s="143">
        <v>5</v>
      </c>
      <c r="O14" s="143">
        <v>3</v>
      </c>
      <c r="P14" s="143">
        <v>2</v>
      </c>
      <c r="Q14" s="161">
        <f>PRODUCT(O14/N14)</f>
        <v>0.6</v>
      </c>
      <c r="R14" s="171"/>
      <c r="S14" s="187"/>
      <c r="T14" s="187"/>
      <c r="U14" s="213"/>
      <c r="V14" s="213"/>
      <c r="W14" s="213"/>
      <c r="X14" s="213"/>
      <c r="Y14" s="185"/>
      <c r="Z14" s="45" t="s">
        <v>99</v>
      </c>
      <c r="AA14" s="213"/>
      <c r="AB14" s="213"/>
      <c r="AC14" s="213"/>
      <c r="AD14" s="213"/>
      <c r="AE14" s="213"/>
      <c r="AF14" s="213"/>
      <c r="AG14" s="213"/>
    </row>
    <row r="15" spans="1:34" ht="15" customHeight="1" x14ac:dyDescent="0.2">
      <c r="A15" s="45"/>
      <c r="B15" s="178" t="s">
        <v>13</v>
      </c>
      <c r="C15" s="233"/>
      <c r="D15" s="179"/>
      <c r="E15" s="143">
        <f>PRODUCT(J11)</f>
        <v>10</v>
      </c>
      <c r="F15" s="143">
        <f t="shared" ref="F15:G15" si="6">PRODUCT(K11)</f>
        <v>3</v>
      </c>
      <c r="G15" s="143">
        <f t="shared" si="6"/>
        <v>7</v>
      </c>
      <c r="H15" s="161">
        <f t="shared" si="5"/>
        <v>0.3</v>
      </c>
      <c r="I15" s="171"/>
      <c r="J15" s="174" t="s">
        <v>88</v>
      </c>
      <c r="K15" s="176"/>
      <c r="L15" s="234"/>
      <c r="M15" s="177" t="s">
        <v>103</v>
      </c>
      <c r="N15" s="143">
        <v>3</v>
      </c>
      <c r="O15" s="143">
        <v>0</v>
      </c>
      <c r="P15" s="143">
        <v>3</v>
      </c>
      <c r="Q15" s="161">
        <f>PRODUCT(O15/N15)</f>
        <v>0</v>
      </c>
      <c r="R15" s="171"/>
      <c r="S15" s="187"/>
      <c r="T15" s="187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</row>
    <row r="16" spans="1:34" ht="15" customHeight="1" x14ac:dyDescent="0.2">
      <c r="A16" s="45"/>
      <c r="B16" s="174" t="s">
        <v>14</v>
      </c>
      <c r="C16" s="176"/>
      <c r="D16" s="175"/>
      <c r="E16" s="143">
        <f>PRODUCT(N11)</f>
        <v>10</v>
      </c>
      <c r="F16" s="143">
        <f>PRODUCT(O11)</f>
        <v>2</v>
      </c>
      <c r="G16" s="143">
        <f>PRODUCT(P11)</f>
        <v>8</v>
      </c>
      <c r="H16" s="161">
        <f t="shared" si="5"/>
        <v>0.2</v>
      </c>
      <c r="I16" s="171"/>
      <c r="J16" s="180" t="s">
        <v>128</v>
      </c>
      <c r="K16" s="181"/>
      <c r="L16" s="181"/>
      <c r="M16" s="177" t="s">
        <v>103</v>
      </c>
      <c r="N16" s="143">
        <v>2</v>
      </c>
      <c r="O16" s="143">
        <v>0</v>
      </c>
      <c r="P16" s="143">
        <v>2</v>
      </c>
      <c r="Q16" s="161">
        <f>PRODUCT(O16/N16)</f>
        <v>0</v>
      </c>
      <c r="R16" s="171"/>
      <c r="S16" s="187"/>
      <c r="T16" s="187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</row>
    <row r="17" spans="1:34" ht="15" customHeight="1" x14ac:dyDescent="0.2">
      <c r="A17" s="45"/>
      <c r="B17" s="144" t="s">
        <v>24</v>
      </c>
      <c r="C17" s="235"/>
      <c r="D17" s="183"/>
      <c r="E17" s="153">
        <f>SUM(E14:E16)</f>
        <v>57</v>
      </c>
      <c r="F17" s="153">
        <f>SUM(F14:F16)</f>
        <v>21</v>
      </c>
      <c r="G17" s="153">
        <f>SUM(G14:G16)</f>
        <v>36</v>
      </c>
      <c r="H17" s="184">
        <f t="shared" si="5"/>
        <v>0.36842105263157893</v>
      </c>
      <c r="I17" s="171"/>
      <c r="J17" s="144" t="s">
        <v>24</v>
      </c>
      <c r="K17" s="183"/>
      <c r="L17" s="183"/>
      <c r="M17" s="153"/>
      <c r="N17" s="153">
        <f>SUM(N14:N16)</f>
        <v>10</v>
      </c>
      <c r="O17" s="153">
        <f>SUM(O14:O16)</f>
        <v>3</v>
      </c>
      <c r="P17" s="153">
        <f>SUM(P14:P16)</f>
        <v>7</v>
      </c>
      <c r="Q17" s="166">
        <f t="shared" ref="Q17" si="7">PRODUCT(O17/N17)</f>
        <v>0.3</v>
      </c>
      <c r="R17" s="171"/>
      <c r="S17" s="187"/>
      <c r="T17" s="187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</row>
    <row r="18" spans="1:34" ht="15" customHeight="1" x14ac:dyDescent="0.2">
      <c r="A18" s="45"/>
      <c r="B18" s="185"/>
      <c r="C18" s="236"/>
      <c r="D18" s="186"/>
      <c r="E18" s="185"/>
      <c r="F18" s="171"/>
      <c r="G18" s="171"/>
      <c r="H18" s="171"/>
      <c r="I18" s="237"/>
      <c r="J18" s="185"/>
      <c r="K18" s="171"/>
      <c r="L18" s="171"/>
      <c r="M18" s="171"/>
      <c r="N18" s="185"/>
      <c r="O18" s="171"/>
      <c r="P18" s="171"/>
      <c r="Q18" s="237"/>
      <c r="R18" s="171"/>
      <c r="S18" s="187"/>
      <c r="T18" s="187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</row>
    <row r="19" spans="1:34" s="152" customFormat="1" ht="15" customHeight="1" x14ac:dyDescent="0.25">
      <c r="A19" s="45"/>
      <c r="B19" s="143" t="s">
        <v>90</v>
      </c>
      <c r="C19" s="190" t="s">
        <v>11</v>
      </c>
      <c r="D19" s="188"/>
      <c r="E19" s="183"/>
      <c r="F19" s="188"/>
      <c r="G19" s="188"/>
      <c r="H19" s="154"/>
      <c r="I19" s="238"/>
      <c r="J19" s="189" t="s">
        <v>13</v>
      </c>
      <c r="K19" s="153"/>
      <c r="L19" s="188"/>
      <c r="M19" s="154"/>
      <c r="N19" s="189" t="s">
        <v>14</v>
      </c>
      <c r="O19" s="153"/>
      <c r="P19" s="157"/>
      <c r="Q19" s="154"/>
      <c r="R19" s="22" t="s">
        <v>120</v>
      </c>
      <c r="S19" s="15"/>
      <c r="T19" s="190"/>
      <c r="U19" s="190" t="s">
        <v>78</v>
      </c>
      <c r="V19" s="188"/>
      <c r="W19" s="154"/>
      <c r="X19" s="239"/>
      <c r="Y19" s="218" t="s">
        <v>85</v>
      </c>
      <c r="Z19" s="14"/>
      <c r="AA19" s="14"/>
      <c r="AB19" s="14"/>
      <c r="AC19" s="211"/>
      <c r="AD19" s="212"/>
      <c r="AE19" s="213"/>
      <c r="AF19" s="213"/>
      <c r="AG19" s="213"/>
      <c r="AH19" s="223"/>
    </row>
    <row r="20" spans="1:34" ht="15" customHeight="1" x14ac:dyDescent="0.25">
      <c r="A20" s="45"/>
      <c r="B20" s="150" t="s">
        <v>0</v>
      </c>
      <c r="C20" s="240" t="s">
        <v>1</v>
      </c>
      <c r="D20" s="150" t="s">
        <v>4</v>
      </c>
      <c r="E20" s="150" t="s">
        <v>62</v>
      </c>
      <c r="F20" s="150" t="s">
        <v>57</v>
      </c>
      <c r="G20" s="147" t="s">
        <v>30</v>
      </c>
      <c r="H20" s="150" t="s">
        <v>79</v>
      </c>
      <c r="I20" s="155"/>
      <c r="J20" s="150" t="s">
        <v>62</v>
      </c>
      <c r="K20" s="150" t="s">
        <v>57</v>
      </c>
      <c r="L20" s="191" t="s">
        <v>30</v>
      </c>
      <c r="M20" s="150" t="s">
        <v>79</v>
      </c>
      <c r="N20" s="150" t="s">
        <v>62</v>
      </c>
      <c r="O20" s="150" t="s">
        <v>57</v>
      </c>
      <c r="P20" s="150" t="s">
        <v>30</v>
      </c>
      <c r="Q20" s="150" t="s">
        <v>79</v>
      </c>
      <c r="R20" s="92" t="s">
        <v>21</v>
      </c>
      <c r="S20" s="93" t="s">
        <v>22</v>
      </c>
      <c r="T20" s="90" t="s">
        <v>129</v>
      </c>
      <c r="U20" s="147">
        <v>1</v>
      </c>
      <c r="V20" s="192">
        <v>2</v>
      </c>
      <c r="W20" s="150">
        <v>3</v>
      </c>
      <c r="X20" s="28"/>
      <c r="Y20" s="16" t="s">
        <v>121</v>
      </c>
      <c r="Z20" s="221" t="s">
        <v>122</v>
      </c>
      <c r="AA20" s="221" t="s">
        <v>123</v>
      </c>
      <c r="AB20" s="222" t="s">
        <v>124</v>
      </c>
      <c r="AC20" s="211"/>
      <c r="AD20" s="212"/>
      <c r="AE20" s="213"/>
      <c r="AF20" s="213"/>
      <c r="AG20" s="213"/>
    </row>
    <row r="21" spans="1:34" ht="15" customHeight="1" x14ac:dyDescent="0.25">
      <c r="A21" s="45"/>
      <c r="B21" s="143">
        <v>2000</v>
      </c>
      <c r="C21" s="226" t="s">
        <v>130</v>
      </c>
      <c r="D21" s="25" t="s">
        <v>91</v>
      </c>
      <c r="E21" s="25">
        <v>8</v>
      </c>
      <c r="F21" s="25">
        <v>3</v>
      </c>
      <c r="G21" s="25">
        <v>5</v>
      </c>
      <c r="H21" s="27">
        <f t="shared" ref="H21:H26" si="8">PRODUCT(F21/E21)</f>
        <v>0.375</v>
      </c>
      <c r="I21" s="28"/>
      <c r="J21" s="25">
        <v>4</v>
      </c>
      <c r="K21" s="25">
        <v>1</v>
      </c>
      <c r="L21" s="25">
        <v>3</v>
      </c>
      <c r="M21" s="27">
        <f>PRODUCT(K21/J21)</f>
        <v>0.25</v>
      </c>
      <c r="N21" s="25"/>
      <c r="O21" s="25"/>
      <c r="P21" s="25"/>
      <c r="Q21" s="27"/>
      <c r="R21" s="30"/>
      <c r="S21" s="25"/>
      <c r="T21" s="29"/>
      <c r="U21" s="29"/>
      <c r="V21" s="30"/>
      <c r="W21" s="25"/>
      <c r="X21" s="28"/>
      <c r="Y21" s="226" t="s">
        <v>131</v>
      </c>
      <c r="Z21" s="226"/>
      <c r="AA21" s="226"/>
      <c r="AB21" s="10"/>
      <c r="AC21" s="211"/>
      <c r="AD21" s="212"/>
      <c r="AE21" s="213"/>
      <c r="AF21" s="213"/>
      <c r="AG21" s="213"/>
    </row>
    <row r="22" spans="1:34" ht="15" customHeight="1" x14ac:dyDescent="0.25">
      <c r="A22" s="45"/>
      <c r="B22" s="25">
        <v>2001</v>
      </c>
      <c r="C22" s="226" t="s">
        <v>83</v>
      </c>
      <c r="D22" s="25" t="s">
        <v>37</v>
      </c>
      <c r="E22" s="25">
        <v>23</v>
      </c>
      <c r="F22" s="25">
        <v>17</v>
      </c>
      <c r="G22" s="25">
        <v>6</v>
      </c>
      <c r="H22" s="27">
        <f t="shared" si="8"/>
        <v>0.73913043478260865</v>
      </c>
      <c r="I22" s="28"/>
      <c r="J22" s="25">
        <v>12</v>
      </c>
      <c r="K22" s="25">
        <v>6</v>
      </c>
      <c r="L22" s="25">
        <v>6</v>
      </c>
      <c r="M22" s="27">
        <f>PRODUCT(K22/J22)</f>
        <v>0.5</v>
      </c>
      <c r="N22" s="25"/>
      <c r="O22" s="25"/>
      <c r="P22" s="25"/>
      <c r="Q22" s="27"/>
      <c r="R22" s="30"/>
      <c r="S22" s="25"/>
      <c r="T22" s="29"/>
      <c r="U22" s="29"/>
      <c r="V22" s="30">
        <v>1</v>
      </c>
      <c r="W22" s="25"/>
      <c r="X22" s="217"/>
      <c r="Y22" s="226" t="s">
        <v>132</v>
      </c>
      <c r="Z22" s="226" t="s">
        <v>133</v>
      </c>
      <c r="AA22" s="226"/>
      <c r="AB22" s="10" t="s">
        <v>134</v>
      </c>
      <c r="AC22" s="211"/>
      <c r="AD22" s="212"/>
      <c r="AE22" s="213"/>
      <c r="AF22" s="213"/>
      <c r="AG22" s="213"/>
    </row>
    <row r="23" spans="1:34" ht="15" customHeight="1" x14ac:dyDescent="0.25">
      <c r="A23" s="45"/>
      <c r="B23" s="25">
        <v>2002</v>
      </c>
      <c r="C23" s="226" t="s">
        <v>92</v>
      </c>
      <c r="D23" s="25" t="s">
        <v>93</v>
      </c>
      <c r="E23" s="25">
        <v>24</v>
      </c>
      <c r="F23" s="25">
        <v>5</v>
      </c>
      <c r="G23" s="25">
        <v>19</v>
      </c>
      <c r="H23" s="27">
        <f t="shared" si="8"/>
        <v>0.20833333333333334</v>
      </c>
      <c r="I23" s="28"/>
      <c r="J23" s="25"/>
      <c r="K23" s="25"/>
      <c r="L23" s="25"/>
      <c r="M23" s="27"/>
      <c r="N23" s="25">
        <v>7</v>
      </c>
      <c r="O23" s="25">
        <v>4</v>
      </c>
      <c r="P23" s="25">
        <v>3</v>
      </c>
      <c r="Q23" s="27">
        <f>PRODUCT(O23/N23)</f>
        <v>0.5714285714285714</v>
      </c>
      <c r="R23" s="30"/>
      <c r="S23" s="25"/>
      <c r="T23" s="29"/>
      <c r="U23" s="29"/>
      <c r="V23" s="30"/>
      <c r="W23" s="25"/>
      <c r="X23" s="28"/>
      <c r="Y23" s="226"/>
      <c r="Z23" s="226"/>
      <c r="AA23" s="226"/>
      <c r="AB23" s="10"/>
      <c r="AC23" s="211"/>
      <c r="AD23" s="212"/>
      <c r="AE23" s="213"/>
      <c r="AF23" s="213"/>
      <c r="AG23" s="213"/>
    </row>
    <row r="24" spans="1:34" ht="15" customHeight="1" x14ac:dyDescent="0.25">
      <c r="A24" s="45"/>
      <c r="B24" s="25">
        <v>2003</v>
      </c>
      <c r="C24" s="226" t="s">
        <v>83</v>
      </c>
      <c r="D24" s="25" t="s">
        <v>35</v>
      </c>
      <c r="E24" s="25">
        <v>20</v>
      </c>
      <c r="F24" s="25">
        <v>18</v>
      </c>
      <c r="G24" s="25">
        <v>2</v>
      </c>
      <c r="H24" s="27">
        <f t="shared" si="8"/>
        <v>0.9</v>
      </c>
      <c r="I24" s="28"/>
      <c r="J24" s="25">
        <v>10</v>
      </c>
      <c r="K24" s="25">
        <v>10</v>
      </c>
      <c r="L24" s="25">
        <v>0</v>
      </c>
      <c r="M24" s="27">
        <f>PRODUCT(K24/J24)</f>
        <v>1</v>
      </c>
      <c r="N24" s="25"/>
      <c r="O24" s="25"/>
      <c r="P24" s="25"/>
      <c r="Q24" s="27"/>
      <c r="R24" s="30"/>
      <c r="S24" s="25"/>
      <c r="T24" s="29">
        <v>1</v>
      </c>
      <c r="U24" s="29">
        <v>1</v>
      </c>
      <c r="V24" s="30"/>
      <c r="W24" s="25"/>
      <c r="X24" s="28"/>
      <c r="Y24" s="226" t="s">
        <v>135</v>
      </c>
      <c r="Z24" s="226" t="s">
        <v>136</v>
      </c>
      <c r="AA24" s="226"/>
      <c r="AB24" s="10" t="s">
        <v>137</v>
      </c>
      <c r="AC24" s="211"/>
      <c r="AD24" s="212"/>
      <c r="AE24" s="213"/>
      <c r="AF24" s="213"/>
      <c r="AG24" s="213"/>
    </row>
    <row r="25" spans="1:34" ht="15" customHeight="1" x14ac:dyDescent="0.25">
      <c r="A25" s="45"/>
      <c r="B25" s="25">
        <v>2004</v>
      </c>
      <c r="C25" s="226" t="s">
        <v>83</v>
      </c>
      <c r="D25" s="25" t="s">
        <v>37</v>
      </c>
      <c r="E25" s="25">
        <v>20</v>
      </c>
      <c r="F25" s="25">
        <v>18</v>
      </c>
      <c r="G25" s="25">
        <v>2</v>
      </c>
      <c r="H25" s="27">
        <f t="shared" si="8"/>
        <v>0.9</v>
      </c>
      <c r="I25" s="28"/>
      <c r="J25" s="25">
        <v>12</v>
      </c>
      <c r="K25" s="25">
        <v>10</v>
      </c>
      <c r="L25" s="25">
        <v>2</v>
      </c>
      <c r="M25" s="27">
        <f>PRODUCT(K25/J25)</f>
        <v>0.83333333333333337</v>
      </c>
      <c r="N25" s="25"/>
      <c r="O25" s="25"/>
      <c r="P25" s="25"/>
      <c r="Q25" s="27"/>
      <c r="R25" s="30">
        <v>1</v>
      </c>
      <c r="S25" s="25"/>
      <c r="T25" s="29">
        <v>1</v>
      </c>
      <c r="U25" s="29"/>
      <c r="V25" s="30">
        <v>1</v>
      </c>
      <c r="W25" s="25"/>
      <c r="X25" s="217"/>
      <c r="Y25" s="226" t="s">
        <v>138</v>
      </c>
      <c r="Z25" s="226" t="s">
        <v>139</v>
      </c>
      <c r="AA25" s="226"/>
      <c r="AB25" s="10" t="s">
        <v>140</v>
      </c>
      <c r="AC25" s="211"/>
      <c r="AD25" s="212"/>
      <c r="AE25" s="213"/>
      <c r="AF25" s="213"/>
      <c r="AG25" s="213"/>
    </row>
    <row r="26" spans="1:34" ht="15" customHeight="1" x14ac:dyDescent="0.25">
      <c r="A26" s="45"/>
      <c r="B26" s="164" t="s">
        <v>7</v>
      </c>
      <c r="C26" s="190"/>
      <c r="D26" s="165"/>
      <c r="E26" s="156">
        <f>SUM(E21:E25)</f>
        <v>95</v>
      </c>
      <c r="F26" s="156">
        <f>SUM(F21:F25)</f>
        <v>61</v>
      </c>
      <c r="G26" s="156">
        <f>SUM(G21:G25)</f>
        <v>34</v>
      </c>
      <c r="H26" s="166">
        <f t="shared" si="8"/>
        <v>0.64210526315789473</v>
      </c>
      <c r="I26" s="155"/>
      <c r="J26" s="156">
        <f>SUM(J21:J25)</f>
        <v>38</v>
      </c>
      <c r="K26" s="156">
        <f>SUM(K21:K25)</f>
        <v>27</v>
      </c>
      <c r="L26" s="156">
        <f>SUM(L21:L25)</f>
        <v>11</v>
      </c>
      <c r="M26" s="166">
        <f t="shared" ref="M26" si="9">PRODUCT(K26/J26)</f>
        <v>0.71052631578947367</v>
      </c>
      <c r="N26" s="156">
        <f>SUM(N21:N25)</f>
        <v>7</v>
      </c>
      <c r="O26" s="156">
        <f>SUM(O21:O25)</f>
        <v>4</v>
      </c>
      <c r="P26" s="156">
        <f>SUM(P21:P25)</f>
        <v>3</v>
      </c>
      <c r="Q26" s="166">
        <f t="shared" ref="Q26" si="10">PRODUCT(O26/N26)</f>
        <v>0.5714285714285714</v>
      </c>
      <c r="R26" s="156">
        <f t="shared" ref="R26" si="11">SUM(R20:R25)</f>
        <v>1</v>
      </c>
      <c r="S26" s="156">
        <f t="shared" ref="S26:T26" si="12">SUM(S20:S25)</f>
        <v>0</v>
      </c>
      <c r="T26" s="156">
        <f t="shared" si="12"/>
        <v>2</v>
      </c>
      <c r="U26" s="156">
        <f>SUM(U21:U25)</f>
        <v>1</v>
      </c>
      <c r="V26" s="156">
        <f>SUM(V21:V25)</f>
        <v>2</v>
      </c>
      <c r="W26" s="156">
        <f>SUM(W21:W25)</f>
        <v>0</v>
      </c>
      <c r="X26" s="28"/>
      <c r="Y26" s="193" t="s">
        <v>95</v>
      </c>
      <c r="Z26" s="193" t="s">
        <v>96</v>
      </c>
      <c r="AA26" s="193"/>
      <c r="AB26" s="241" t="s">
        <v>97</v>
      </c>
      <c r="AC26" s="211"/>
      <c r="AD26" s="212"/>
      <c r="AE26" s="213"/>
      <c r="AF26" s="213"/>
      <c r="AG26" s="213"/>
    </row>
    <row r="27" spans="1:34" ht="15" customHeight="1" x14ac:dyDescent="0.25">
      <c r="A27" s="45"/>
      <c r="B27" s="167"/>
      <c r="C27" s="229"/>
      <c r="D27" s="168"/>
      <c r="E27" s="168"/>
      <c r="F27" s="168"/>
      <c r="G27" s="168"/>
      <c r="H27" s="168"/>
      <c r="I27" s="169"/>
      <c r="J27" s="168"/>
      <c r="K27" s="168"/>
      <c r="L27" s="168"/>
      <c r="M27" s="168"/>
      <c r="N27" s="168"/>
      <c r="O27" s="168"/>
      <c r="P27" s="168"/>
      <c r="Q27" s="168"/>
      <c r="R27" s="230"/>
      <c r="S27" s="230"/>
      <c r="T27" s="230"/>
      <c r="U27" s="173"/>
      <c r="V27" s="173"/>
      <c r="W27" s="173"/>
      <c r="X27" s="231"/>
      <c r="Y27" s="213"/>
      <c r="Z27" s="213"/>
      <c r="AA27" s="213"/>
      <c r="AB27" s="213"/>
      <c r="AC27" s="213"/>
      <c r="AD27" s="213"/>
      <c r="AE27" s="213"/>
      <c r="AF27" s="213"/>
      <c r="AG27" s="213"/>
    </row>
    <row r="28" spans="1:34" ht="15" customHeight="1" x14ac:dyDescent="0.2">
      <c r="A28" s="45"/>
      <c r="B28" s="151" t="s">
        <v>23</v>
      </c>
      <c r="C28" s="232"/>
      <c r="D28" s="170"/>
      <c r="E28" s="150" t="s">
        <v>62</v>
      </c>
      <c r="F28" s="150" t="s">
        <v>57</v>
      </c>
      <c r="G28" s="147" t="s">
        <v>30</v>
      </c>
      <c r="H28" s="150" t="s">
        <v>79</v>
      </c>
      <c r="I28" s="171"/>
      <c r="J28" s="172" t="s">
        <v>94</v>
      </c>
      <c r="K28" s="165"/>
      <c r="L28" s="165"/>
      <c r="M28" s="153" t="s">
        <v>86</v>
      </c>
      <c r="N28" s="153" t="s">
        <v>62</v>
      </c>
      <c r="O28" s="153" t="s">
        <v>57</v>
      </c>
      <c r="P28" s="153" t="s">
        <v>30</v>
      </c>
      <c r="Q28" s="153" t="s">
        <v>79</v>
      </c>
      <c r="R28" s="171"/>
      <c r="S28" s="171"/>
      <c r="T28" s="171"/>
      <c r="U28" s="213"/>
      <c r="V28" s="213"/>
      <c r="W28" s="213"/>
      <c r="X28" s="213"/>
      <c r="Y28" s="242" t="s">
        <v>98</v>
      </c>
      <c r="Z28" s="45" t="s">
        <v>99</v>
      </c>
      <c r="AA28" s="213"/>
      <c r="AB28" s="213"/>
      <c r="AC28" s="213"/>
      <c r="AD28" s="213"/>
      <c r="AE28" s="213"/>
      <c r="AF28" s="213"/>
      <c r="AG28" s="213"/>
    </row>
    <row r="29" spans="1:34" ht="15" customHeight="1" x14ac:dyDescent="0.2">
      <c r="A29" s="45"/>
      <c r="B29" s="174" t="s">
        <v>11</v>
      </c>
      <c r="C29" s="176"/>
      <c r="D29" s="175"/>
      <c r="E29" s="143">
        <f>PRODUCT(E26)</f>
        <v>95</v>
      </c>
      <c r="F29" s="143">
        <f t="shared" ref="F29:G29" si="13">PRODUCT(F26)</f>
        <v>61</v>
      </c>
      <c r="G29" s="143">
        <f t="shared" si="13"/>
        <v>34</v>
      </c>
      <c r="H29" s="161">
        <f>PRODUCT(F29/E29)</f>
        <v>0.64210526315789473</v>
      </c>
      <c r="I29" s="171"/>
      <c r="J29" s="174" t="s">
        <v>87</v>
      </c>
      <c r="K29" s="176"/>
      <c r="L29" s="176"/>
      <c r="M29" s="177" t="s">
        <v>95</v>
      </c>
      <c r="N29" s="143">
        <v>12</v>
      </c>
      <c r="O29" s="143">
        <v>7</v>
      </c>
      <c r="P29" s="143">
        <v>5</v>
      </c>
      <c r="Q29" s="27">
        <v>0.58333333333333337</v>
      </c>
      <c r="R29" s="171"/>
      <c r="S29" s="171"/>
      <c r="T29" s="171"/>
      <c r="U29" s="213"/>
      <c r="V29" s="213"/>
      <c r="W29" s="213"/>
      <c r="X29" s="213"/>
      <c r="Y29" s="213"/>
      <c r="Z29" s="45" t="s">
        <v>100</v>
      </c>
      <c r="AA29" s="213"/>
      <c r="AB29" s="213"/>
      <c r="AC29" s="213"/>
      <c r="AD29" s="213"/>
      <c r="AE29" s="213"/>
      <c r="AF29" s="213"/>
      <c r="AG29" s="213"/>
    </row>
    <row r="30" spans="1:34" ht="15" customHeight="1" x14ac:dyDescent="0.2">
      <c r="A30" s="45"/>
      <c r="B30" s="178" t="s">
        <v>13</v>
      </c>
      <c r="C30" s="233"/>
      <c r="D30" s="179"/>
      <c r="E30" s="143">
        <f>PRODUCT(J26)</f>
        <v>38</v>
      </c>
      <c r="F30" s="143">
        <f t="shared" ref="F30:G30" si="14">PRODUCT(K26)</f>
        <v>27</v>
      </c>
      <c r="G30" s="143">
        <f t="shared" si="14"/>
        <v>11</v>
      </c>
      <c r="H30" s="161">
        <f t="shared" ref="H30:H31" si="15">PRODUCT(F30/E30)</f>
        <v>0.71052631578947367</v>
      </c>
      <c r="I30" s="171"/>
      <c r="J30" s="180" t="s">
        <v>88</v>
      </c>
      <c r="K30" s="181"/>
      <c r="L30" s="181"/>
      <c r="M30" s="177" t="s">
        <v>96</v>
      </c>
      <c r="N30" s="143">
        <v>11</v>
      </c>
      <c r="O30" s="143">
        <v>10</v>
      </c>
      <c r="P30" s="143">
        <v>1</v>
      </c>
      <c r="Q30" s="27">
        <v>0.90909090909090906</v>
      </c>
      <c r="R30" s="171"/>
      <c r="S30" s="171"/>
      <c r="T30" s="171"/>
      <c r="U30" s="213"/>
      <c r="V30" s="213"/>
      <c r="W30" s="213"/>
      <c r="X30" s="23"/>
      <c r="Y30" s="23"/>
      <c r="Z30" s="171"/>
      <c r="AA30" s="213"/>
      <c r="AB30" s="213"/>
      <c r="AC30" s="213"/>
      <c r="AD30" s="213"/>
      <c r="AE30" s="213"/>
      <c r="AF30" s="213"/>
      <c r="AG30" s="213"/>
    </row>
    <row r="31" spans="1:34" ht="15" customHeight="1" x14ac:dyDescent="0.2">
      <c r="A31" s="45"/>
      <c r="B31" s="174" t="s">
        <v>14</v>
      </c>
      <c r="C31" s="176"/>
      <c r="D31" s="175"/>
      <c r="E31" s="143">
        <f>PRODUCT(N26)</f>
        <v>7</v>
      </c>
      <c r="F31" s="143">
        <f t="shared" ref="F31:G31" si="16">PRODUCT(O26)</f>
        <v>4</v>
      </c>
      <c r="G31" s="143">
        <f t="shared" si="16"/>
        <v>3</v>
      </c>
      <c r="H31" s="161">
        <f t="shared" si="15"/>
        <v>0.5714285714285714</v>
      </c>
      <c r="I31" s="171"/>
      <c r="J31" s="174" t="s">
        <v>89</v>
      </c>
      <c r="K31" s="176"/>
      <c r="L31" s="182"/>
      <c r="M31" s="177" t="s">
        <v>97</v>
      </c>
      <c r="N31" s="143">
        <v>8</v>
      </c>
      <c r="O31" s="143">
        <v>3</v>
      </c>
      <c r="P31" s="143">
        <v>5</v>
      </c>
      <c r="Q31" s="27">
        <v>0.375</v>
      </c>
      <c r="R31" s="171"/>
      <c r="S31" s="171"/>
      <c r="T31" s="171"/>
      <c r="U31" s="213"/>
      <c r="V31" s="213"/>
      <c r="W31" s="213"/>
      <c r="X31" s="23"/>
      <c r="Y31" s="23"/>
      <c r="Z31" s="213"/>
      <c r="AA31" s="213"/>
      <c r="AB31" s="213"/>
      <c r="AC31" s="213"/>
      <c r="AD31" s="213"/>
      <c r="AE31" s="213"/>
      <c r="AF31" s="213"/>
      <c r="AG31" s="213"/>
    </row>
    <row r="32" spans="1:34" ht="15" customHeight="1" x14ac:dyDescent="0.2">
      <c r="A32" s="45"/>
      <c r="B32" s="144" t="s">
        <v>24</v>
      </c>
      <c r="C32" s="235"/>
      <c r="D32" s="183"/>
      <c r="E32" s="153">
        <f>SUM(E29:E31)</f>
        <v>140</v>
      </c>
      <c r="F32" s="153">
        <f>SUM(F29:F31)</f>
        <v>92</v>
      </c>
      <c r="G32" s="153">
        <f>SUM(G29:G31)</f>
        <v>48</v>
      </c>
      <c r="H32" s="184">
        <f>PRODUCT(F32/E32)</f>
        <v>0.65714285714285714</v>
      </c>
      <c r="I32" s="171"/>
      <c r="J32" s="144" t="s">
        <v>24</v>
      </c>
      <c r="K32" s="183"/>
      <c r="L32" s="183"/>
      <c r="M32" s="193"/>
      <c r="N32" s="153">
        <v>31</v>
      </c>
      <c r="O32" s="153">
        <v>20</v>
      </c>
      <c r="P32" s="153">
        <v>11</v>
      </c>
      <c r="Q32" s="184">
        <v>0.64516129032258063</v>
      </c>
      <c r="R32" s="243"/>
      <c r="S32" s="243"/>
      <c r="T32" s="243"/>
      <c r="U32" s="213"/>
      <c r="V32" s="213"/>
      <c r="W32" s="213"/>
      <c r="X32" s="23"/>
      <c r="Y32" s="23"/>
      <c r="Z32" s="213"/>
      <c r="AA32" s="213"/>
      <c r="AB32" s="213"/>
      <c r="AC32" s="213"/>
      <c r="AD32" s="213"/>
      <c r="AE32" s="213"/>
      <c r="AF32" s="213"/>
      <c r="AG32" s="213"/>
    </row>
    <row r="33" spans="1:33" s="158" customFormat="1" ht="15" customHeight="1" x14ac:dyDescent="0.2">
      <c r="A33" s="185"/>
      <c r="B33" s="171"/>
      <c r="C33" s="236"/>
      <c r="D33" s="171"/>
      <c r="E33" s="171"/>
      <c r="F33" s="171"/>
      <c r="G33" s="171"/>
      <c r="H33" s="171"/>
      <c r="I33" s="230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23"/>
      <c r="Y33" s="23"/>
      <c r="Z33" s="213"/>
      <c r="AA33" s="213"/>
      <c r="AB33" s="213"/>
      <c r="AC33" s="213"/>
      <c r="AD33" s="213"/>
      <c r="AE33" s="213"/>
      <c r="AF33" s="213"/>
      <c r="AG33" s="213"/>
    </row>
    <row r="34" spans="1:33" s="158" customFormat="1" ht="15" customHeight="1" x14ac:dyDescent="0.2">
      <c r="A34" s="185"/>
      <c r="B34" s="171"/>
      <c r="C34" s="236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23"/>
      <c r="Y34" s="23"/>
      <c r="Z34" s="213"/>
      <c r="AA34" s="213"/>
      <c r="AB34" s="213"/>
      <c r="AC34" s="213"/>
      <c r="AD34" s="213"/>
      <c r="AE34" s="213"/>
      <c r="AF34" s="213"/>
      <c r="AG34" s="213"/>
    </row>
    <row r="35" spans="1:33" s="158" customFormat="1" ht="15" customHeight="1" x14ac:dyDescent="0.2">
      <c r="A35" s="185"/>
      <c r="B35" s="171"/>
      <c r="C35" s="236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23"/>
      <c r="Y35" s="23"/>
      <c r="Z35" s="213"/>
      <c r="AA35" s="213"/>
      <c r="AB35" s="213"/>
      <c r="AC35" s="213"/>
      <c r="AD35" s="213"/>
      <c r="AE35" s="213"/>
      <c r="AF35" s="213"/>
      <c r="AG35" s="213"/>
    </row>
    <row r="36" spans="1:33" s="158" customFormat="1" ht="15" customHeight="1" x14ac:dyDescent="0.2">
      <c r="A36" s="185"/>
      <c r="B36" s="171"/>
      <c r="C36" s="236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23"/>
      <c r="Y36" s="23"/>
      <c r="Z36" s="213"/>
      <c r="AA36" s="213"/>
      <c r="AB36" s="213"/>
      <c r="AC36" s="213"/>
      <c r="AD36" s="213"/>
      <c r="AE36" s="213"/>
      <c r="AF36" s="213"/>
      <c r="AG36" s="213"/>
    </row>
    <row r="37" spans="1:33" s="158" customFormat="1" ht="15" customHeight="1" x14ac:dyDescent="0.2">
      <c r="A37" s="185"/>
      <c r="B37" s="171"/>
      <c r="C37" s="236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23"/>
      <c r="Y37" s="23"/>
      <c r="Z37" s="213"/>
      <c r="AA37" s="213"/>
      <c r="AB37" s="213"/>
      <c r="AC37" s="213"/>
      <c r="AD37" s="213"/>
      <c r="AE37" s="213"/>
      <c r="AF37" s="213"/>
      <c r="AG37" s="213"/>
    </row>
    <row r="38" spans="1:33" s="158" customFormat="1" ht="15" customHeight="1" x14ac:dyDescent="0.2">
      <c r="A38" s="185"/>
      <c r="B38" s="171"/>
      <c r="C38" s="236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23"/>
      <c r="Y38" s="23"/>
      <c r="Z38" s="213"/>
      <c r="AA38" s="213"/>
      <c r="AB38" s="213"/>
      <c r="AC38" s="213"/>
      <c r="AD38" s="213"/>
      <c r="AE38" s="213"/>
      <c r="AF38" s="213"/>
      <c r="AG38" s="213"/>
    </row>
    <row r="39" spans="1:33" s="158" customFormat="1" ht="15" customHeight="1" x14ac:dyDescent="0.2">
      <c r="A39" s="185"/>
      <c r="B39" s="171"/>
      <c r="C39" s="236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23"/>
      <c r="Y39" s="23"/>
      <c r="Z39" s="213"/>
      <c r="AA39" s="213"/>
      <c r="AB39" s="213"/>
      <c r="AC39" s="213"/>
      <c r="AD39" s="213"/>
      <c r="AE39" s="213"/>
      <c r="AF39" s="213"/>
      <c r="AG39" s="213"/>
    </row>
    <row r="40" spans="1:33" s="158" customFormat="1" ht="15" customHeight="1" x14ac:dyDescent="0.2">
      <c r="A40" s="185"/>
      <c r="B40" s="171"/>
      <c r="C40" s="236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23"/>
      <c r="Y40" s="23"/>
      <c r="Z40" s="213"/>
      <c r="AA40" s="213"/>
      <c r="AB40" s="213"/>
      <c r="AC40" s="213"/>
      <c r="AD40" s="213"/>
      <c r="AE40" s="213"/>
      <c r="AF40" s="213"/>
      <c r="AG40" s="213"/>
    </row>
    <row r="41" spans="1:33" s="158" customFormat="1" ht="15" customHeight="1" x14ac:dyDescent="0.2">
      <c r="A41" s="185"/>
      <c r="B41" s="171"/>
      <c r="C41" s="236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23"/>
      <c r="Y41" s="23"/>
      <c r="Z41" s="213"/>
      <c r="AA41" s="213"/>
      <c r="AB41" s="213"/>
      <c r="AC41" s="213"/>
      <c r="AD41" s="213"/>
      <c r="AE41" s="213"/>
      <c r="AF41" s="213"/>
      <c r="AG41" s="213"/>
    </row>
    <row r="42" spans="1:33" s="158" customFormat="1" ht="15" customHeight="1" x14ac:dyDescent="0.2">
      <c r="A42" s="185"/>
      <c r="B42" s="171"/>
      <c r="C42" s="236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</row>
    <row r="43" spans="1:33" s="158" customFormat="1" ht="15" customHeight="1" x14ac:dyDescent="0.2">
      <c r="A43" s="185"/>
      <c r="B43" s="171"/>
      <c r="C43" s="236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</row>
    <row r="44" spans="1:33" s="158" customFormat="1" ht="15" customHeight="1" x14ac:dyDescent="0.2">
      <c r="A44" s="185"/>
      <c r="B44" s="171"/>
      <c r="C44" s="236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</row>
    <row r="45" spans="1:33" s="158" customFormat="1" ht="15" customHeight="1" x14ac:dyDescent="0.2">
      <c r="A45" s="185"/>
      <c r="B45" s="171"/>
      <c r="C45" s="236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</row>
    <row r="46" spans="1:33" s="158" customFormat="1" ht="15" customHeight="1" x14ac:dyDescent="0.2">
      <c r="A46" s="185"/>
      <c r="B46" s="171"/>
      <c r="C46" s="236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</row>
    <row r="47" spans="1:33" s="158" customFormat="1" ht="15" customHeight="1" x14ac:dyDescent="0.2">
      <c r="A47" s="185"/>
      <c r="B47" s="171"/>
      <c r="C47" s="236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</row>
    <row r="48" spans="1:33" s="158" customFormat="1" ht="15" customHeight="1" x14ac:dyDescent="0.2">
      <c r="A48" s="185"/>
      <c r="B48" s="171"/>
      <c r="C48" s="236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</row>
    <row r="49" spans="1:33" s="158" customFormat="1" ht="15" customHeight="1" x14ac:dyDescent="0.2">
      <c r="A49" s="185"/>
      <c r="B49" s="171"/>
      <c r="C49" s="236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</row>
    <row r="50" spans="1:33" s="158" customFormat="1" ht="15" customHeight="1" x14ac:dyDescent="0.2">
      <c r="A50" s="185"/>
      <c r="B50" s="171"/>
      <c r="C50" s="236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</row>
    <row r="51" spans="1:33" s="158" customFormat="1" ht="15" customHeight="1" x14ac:dyDescent="0.2">
      <c r="A51" s="185"/>
      <c r="B51" s="171"/>
      <c r="C51" s="236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</row>
    <row r="52" spans="1:33" s="158" customFormat="1" ht="15" customHeight="1" x14ac:dyDescent="0.2">
      <c r="A52" s="185"/>
      <c r="B52" s="171"/>
      <c r="C52" s="236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</row>
    <row r="53" spans="1:33" s="158" customFormat="1" ht="15" customHeight="1" x14ac:dyDescent="0.2">
      <c r="A53" s="185"/>
      <c r="B53" s="171"/>
      <c r="C53" s="236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</row>
    <row r="54" spans="1:33" s="158" customFormat="1" ht="15" customHeight="1" x14ac:dyDescent="0.2">
      <c r="A54" s="185"/>
      <c r="B54" s="171"/>
      <c r="C54" s="236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</row>
    <row r="55" spans="1:33" s="158" customFormat="1" ht="15" customHeight="1" x14ac:dyDescent="0.2">
      <c r="A55" s="185"/>
      <c r="B55" s="171"/>
      <c r="C55" s="236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</row>
    <row r="56" spans="1:33" s="158" customFormat="1" ht="15" customHeight="1" x14ac:dyDescent="0.2">
      <c r="A56" s="185"/>
      <c r="B56" s="171"/>
      <c r="C56" s="236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</row>
    <row r="57" spans="1:33" s="158" customFormat="1" ht="15" customHeight="1" x14ac:dyDescent="0.2">
      <c r="A57" s="185"/>
      <c r="B57" s="171"/>
      <c r="C57" s="236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</row>
    <row r="58" spans="1:33" s="158" customFormat="1" ht="15" customHeight="1" x14ac:dyDescent="0.2">
      <c r="A58" s="185"/>
      <c r="B58" s="171"/>
      <c r="C58" s="236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</row>
    <row r="59" spans="1:33" s="158" customFormat="1" ht="15" customHeight="1" x14ac:dyDescent="0.2">
      <c r="A59" s="185"/>
      <c r="B59" s="171"/>
      <c r="C59" s="236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</row>
    <row r="60" spans="1:33" s="158" customFormat="1" ht="15" customHeight="1" x14ac:dyDescent="0.2">
      <c r="A60" s="185"/>
      <c r="B60" s="171"/>
      <c r="C60" s="236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</row>
    <row r="61" spans="1:33" s="158" customFormat="1" ht="15" customHeight="1" x14ac:dyDescent="0.2">
      <c r="A61" s="185"/>
      <c r="B61" s="171"/>
      <c r="C61" s="236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</row>
    <row r="62" spans="1:33" s="158" customFormat="1" ht="15" customHeight="1" x14ac:dyDescent="0.2">
      <c r="A62" s="185"/>
      <c r="B62" s="171"/>
      <c r="C62" s="236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</row>
    <row r="63" spans="1:33" s="158" customFormat="1" ht="15" customHeight="1" x14ac:dyDescent="0.2">
      <c r="A63" s="185"/>
      <c r="B63" s="171"/>
      <c r="C63" s="236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</row>
    <row r="64" spans="1:33" s="158" customFormat="1" ht="15" customHeight="1" x14ac:dyDescent="0.2">
      <c r="A64" s="185"/>
      <c r="B64" s="171"/>
      <c r="C64" s="236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</row>
    <row r="65" spans="1:33" s="158" customFormat="1" ht="15" customHeight="1" x14ac:dyDescent="0.2">
      <c r="A65" s="185"/>
      <c r="B65" s="171"/>
      <c r="C65" s="236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</row>
    <row r="66" spans="1:33" s="158" customFormat="1" ht="15" customHeight="1" x14ac:dyDescent="0.2">
      <c r="A66" s="185"/>
      <c r="B66" s="171"/>
      <c r="C66" s="236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</row>
    <row r="67" spans="1:33" s="158" customFormat="1" ht="15" customHeight="1" x14ac:dyDescent="0.2">
      <c r="A67" s="185"/>
      <c r="B67" s="171"/>
      <c r="C67" s="236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</row>
    <row r="68" spans="1:33" s="158" customFormat="1" ht="15" customHeight="1" x14ac:dyDescent="0.2">
      <c r="A68" s="185"/>
      <c r="B68" s="171"/>
      <c r="C68" s="236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</row>
    <row r="69" spans="1:33" s="158" customFormat="1" ht="15" customHeight="1" x14ac:dyDescent="0.2">
      <c r="A69" s="185"/>
      <c r="B69" s="171"/>
      <c r="C69" s="236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</row>
    <row r="70" spans="1:33" s="158" customFormat="1" ht="15" customHeight="1" x14ac:dyDescent="0.2">
      <c r="A70" s="185"/>
      <c r="B70" s="171"/>
      <c r="C70" s="236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</row>
    <row r="71" spans="1:33" s="158" customFormat="1" ht="15" customHeight="1" x14ac:dyDescent="0.2">
      <c r="A71" s="185"/>
      <c r="B71" s="171"/>
      <c r="C71" s="236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</row>
    <row r="72" spans="1:33" s="158" customFormat="1" ht="15" customHeight="1" x14ac:dyDescent="0.2">
      <c r="A72" s="185"/>
      <c r="B72" s="171"/>
      <c r="C72" s="236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</row>
    <row r="73" spans="1:33" s="158" customFormat="1" ht="15" customHeight="1" x14ac:dyDescent="0.2">
      <c r="A73" s="185"/>
      <c r="B73" s="171"/>
      <c r="C73" s="236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</row>
    <row r="74" spans="1:33" s="158" customFormat="1" ht="15" customHeight="1" x14ac:dyDescent="0.2">
      <c r="A74" s="185"/>
      <c r="B74" s="171"/>
      <c r="C74" s="236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</row>
    <row r="75" spans="1:33" s="158" customFormat="1" ht="15" customHeight="1" x14ac:dyDescent="0.2">
      <c r="A75" s="185"/>
      <c r="B75" s="171"/>
      <c r="C75" s="236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</row>
    <row r="76" spans="1:33" s="158" customFormat="1" ht="15" customHeight="1" x14ac:dyDescent="0.2">
      <c r="A76" s="185"/>
      <c r="B76" s="171"/>
      <c r="C76" s="236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</row>
    <row r="77" spans="1:33" s="158" customFormat="1" ht="15" customHeight="1" x14ac:dyDescent="0.2">
      <c r="A77" s="185"/>
      <c r="B77" s="171"/>
      <c r="C77" s="236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</row>
    <row r="78" spans="1:33" s="158" customFormat="1" ht="15" customHeight="1" x14ac:dyDescent="0.2">
      <c r="A78" s="185"/>
      <c r="B78" s="171"/>
      <c r="C78" s="236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</row>
    <row r="79" spans="1:33" s="158" customFormat="1" ht="15" customHeight="1" x14ac:dyDescent="0.2">
      <c r="A79" s="185"/>
      <c r="B79" s="171"/>
      <c r="C79" s="236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</row>
    <row r="80" spans="1:33" s="158" customFormat="1" ht="15" customHeight="1" x14ac:dyDescent="0.2">
      <c r="A80" s="185"/>
      <c r="B80" s="171"/>
      <c r="C80" s="236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</row>
    <row r="81" spans="1:33" s="158" customFormat="1" ht="15" customHeight="1" x14ac:dyDescent="0.2">
      <c r="A81" s="185"/>
      <c r="B81" s="171"/>
      <c r="C81" s="236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</row>
    <row r="82" spans="1:33" s="158" customFormat="1" ht="15" customHeight="1" x14ac:dyDescent="0.2">
      <c r="A82" s="185"/>
      <c r="B82" s="171"/>
      <c r="C82" s="236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</row>
    <row r="83" spans="1:33" s="158" customFormat="1" ht="15" customHeight="1" x14ac:dyDescent="0.2">
      <c r="A83" s="185"/>
      <c r="B83" s="171"/>
      <c r="C83" s="236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</row>
    <row r="84" spans="1:33" s="158" customFormat="1" ht="15" customHeight="1" x14ac:dyDescent="0.2">
      <c r="A84" s="185"/>
      <c r="B84" s="171"/>
      <c r="C84" s="236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</row>
    <row r="85" spans="1:33" s="158" customFormat="1" ht="15" customHeight="1" x14ac:dyDescent="0.2">
      <c r="A85" s="185"/>
      <c r="B85" s="171"/>
      <c r="C85" s="236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</row>
    <row r="86" spans="1:33" s="158" customFormat="1" ht="15" customHeight="1" x14ac:dyDescent="0.2">
      <c r="A86" s="185"/>
      <c r="B86" s="171"/>
      <c r="C86" s="236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</row>
    <row r="87" spans="1:33" s="158" customFormat="1" ht="15" customHeight="1" x14ac:dyDescent="0.2">
      <c r="A87" s="185"/>
      <c r="B87" s="171"/>
      <c r="C87" s="236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</row>
    <row r="88" spans="1:33" s="158" customFormat="1" ht="15" customHeight="1" x14ac:dyDescent="0.2">
      <c r="A88" s="185"/>
      <c r="B88" s="171"/>
      <c r="C88" s="236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</row>
    <row r="89" spans="1:33" s="158" customFormat="1" ht="15" customHeight="1" x14ac:dyDescent="0.2">
      <c r="A89" s="185"/>
      <c r="B89" s="171"/>
      <c r="C89" s="236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</row>
    <row r="90" spans="1:33" s="158" customFormat="1" ht="15" customHeight="1" x14ac:dyDescent="0.2">
      <c r="A90" s="185"/>
      <c r="B90" s="171"/>
      <c r="C90" s="236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</row>
    <row r="91" spans="1:33" s="158" customFormat="1" ht="15" customHeight="1" x14ac:dyDescent="0.2">
      <c r="A91" s="185"/>
      <c r="B91" s="171"/>
      <c r="C91" s="236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</row>
    <row r="92" spans="1:33" s="158" customFormat="1" ht="15" customHeight="1" x14ac:dyDescent="0.2">
      <c r="A92" s="185"/>
      <c r="B92" s="171"/>
      <c r="C92" s="236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</row>
    <row r="93" spans="1:33" s="158" customFormat="1" ht="15" customHeight="1" x14ac:dyDescent="0.2">
      <c r="A93" s="185"/>
      <c r="B93" s="171"/>
      <c r="C93" s="236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</row>
    <row r="94" spans="1:33" s="158" customFormat="1" ht="15" customHeight="1" x14ac:dyDescent="0.2">
      <c r="A94" s="185"/>
      <c r="B94" s="171"/>
      <c r="C94" s="236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  <c r="U94" s="171"/>
      <c r="V94" s="171"/>
      <c r="W94" s="171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</row>
    <row r="95" spans="1:33" s="158" customFormat="1" ht="15" customHeight="1" x14ac:dyDescent="0.2">
      <c r="A95" s="185"/>
      <c r="B95" s="171"/>
      <c r="C95" s="236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</row>
    <row r="96" spans="1:33" s="158" customFormat="1" ht="15" customHeight="1" x14ac:dyDescent="0.2">
      <c r="A96" s="185"/>
      <c r="B96" s="171"/>
      <c r="C96" s="236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</row>
    <row r="97" spans="1:33" s="158" customFormat="1" ht="15" customHeight="1" x14ac:dyDescent="0.2">
      <c r="A97" s="185"/>
      <c r="B97" s="171"/>
      <c r="C97" s="236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</row>
    <row r="98" spans="1:33" s="158" customFormat="1" ht="15" customHeight="1" x14ac:dyDescent="0.2">
      <c r="A98" s="185"/>
      <c r="B98" s="171"/>
      <c r="C98" s="236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</row>
    <row r="99" spans="1:33" s="158" customFormat="1" ht="15" customHeight="1" x14ac:dyDescent="0.2">
      <c r="A99" s="185"/>
      <c r="B99" s="171"/>
      <c r="C99" s="236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</row>
    <row r="100" spans="1:33" s="158" customFormat="1" ht="15" customHeight="1" x14ac:dyDescent="0.2">
      <c r="A100" s="185"/>
      <c r="B100" s="171"/>
      <c r="C100" s="236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</row>
    <row r="101" spans="1:33" s="158" customFormat="1" ht="15" customHeight="1" x14ac:dyDescent="0.2">
      <c r="A101" s="185"/>
      <c r="B101" s="171"/>
      <c r="C101" s="236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</row>
    <row r="102" spans="1:33" s="158" customFormat="1" ht="15" customHeight="1" x14ac:dyDescent="0.2">
      <c r="A102" s="185"/>
      <c r="B102" s="171"/>
      <c r="C102" s="236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</row>
    <row r="103" spans="1:33" s="158" customFormat="1" ht="15" customHeight="1" x14ac:dyDescent="0.2">
      <c r="A103" s="185"/>
      <c r="B103" s="171"/>
      <c r="C103" s="236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</row>
    <row r="104" spans="1:33" s="158" customFormat="1" ht="15" customHeight="1" x14ac:dyDescent="0.2">
      <c r="A104" s="185"/>
      <c r="B104" s="171"/>
      <c r="C104" s="236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</row>
    <row r="105" spans="1:33" s="158" customFormat="1" ht="15" customHeight="1" x14ac:dyDescent="0.2">
      <c r="A105" s="185"/>
      <c r="B105" s="171"/>
      <c r="C105" s="236"/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85"/>
      <c r="S105" s="185"/>
      <c r="T105" s="185"/>
      <c r="U105" s="171"/>
      <c r="V105" s="171"/>
      <c r="W105" s="171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</row>
    <row r="106" spans="1:33" s="158" customFormat="1" ht="15" customHeight="1" x14ac:dyDescent="0.2">
      <c r="A106" s="48"/>
      <c r="B106" s="185"/>
      <c r="C106" s="236"/>
      <c r="D106" s="186"/>
      <c r="E106" s="185"/>
      <c r="F106" s="171"/>
      <c r="G106" s="171"/>
      <c r="H106" s="171"/>
      <c r="I106" s="187"/>
      <c r="J106" s="185"/>
      <c r="K106" s="171"/>
      <c r="L106" s="171"/>
      <c r="M106" s="171"/>
      <c r="N106" s="185"/>
      <c r="O106" s="171"/>
      <c r="P106" s="171"/>
      <c r="Q106" s="171"/>
      <c r="R106" s="185"/>
      <c r="S106" s="185"/>
      <c r="T106" s="185"/>
      <c r="U106" s="185"/>
      <c r="V106" s="185"/>
      <c r="W106" s="185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</row>
    <row r="107" spans="1:33" s="158" customFormat="1" ht="15" customHeight="1" x14ac:dyDescent="0.2">
      <c r="A107" s="48"/>
      <c r="B107" s="185"/>
      <c r="C107" s="236"/>
      <c r="D107" s="186"/>
      <c r="E107" s="185"/>
      <c r="F107" s="171"/>
      <c r="G107" s="171"/>
      <c r="H107" s="171"/>
      <c r="I107" s="187"/>
      <c r="J107" s="185"/>
      <c r="K107" s="171"/>
      <c r="L107" s="171"/>
      <c r="M107" s="171"/>
      <c r="N107" s="185"/>
      <c r="O107" s="171"/>
      <c r="P107" s="171"/>
      <c r="Q107" s="171"/>
      <c r="R107" s="185"/>
      <c r="S107" s="185"/>
      <c r="T107" s="185"/>
      <c r="U107" s="185"/>
      <c r="V107" s="185"/>
      <c r="W107" s="185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</row>
    <row r="108" spans="1:33" s="158" customFormat="1" ht="15" customHeight="1" x14ac:dyDescent="0.2">
      <c r="A108" s="48"/>
      <c r="B108" s="185"/>
      <c r="C108" s="236"/>
      <c r="D108" s="186"/>
      <c r="E108" s="185"/>
      <c r="F108" s="171"/>
      <c r="G108" s="171"/>
      <c r="H108" s="171"/>
      <c r="I108" s="187"/>
      <c r="J108" s="185"/>
      <c r="K108" s="171"/>
      <c r="L108" s="171"/>
      <c r="M108" s="171"/>
      <c r="N108" s="185"/>
      <c r="O108" s="171"/>
      <c r="P108" s="171"/>
      <c r="Q108" s="171"/>
      <c r="R108" s="185"/>
      <c r="S108" s="185"/>
      <c r="T108" s="185"/>
      <c r="U108" s="185"/>
      <c r="V108" s="185"/>
      <c r="W108" s="185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</row>
    <row r="109" spans="1:33" s="158" customFormat="1" ht="15" customHeight="1" x14ac:dyDescent="0.2">
      <c r="A109" s="48"/>
      <c r="B109" s="185"/>
      <c r="C109" s="236"/>
      <c r="D109" s="186"/>
      <c r="E109" s="185"/>
      <c r="F109" s="171"/>
      <c r="G109" s="171"/>
      <c r="H109" s="171"/>
      <c r="I109" s="187"/>
      <c r="J109" s="185"/>
      <c r="K109" s="171"/>
      <c r="L109" s="171"/>
      <c r="M109" s="171"/>
      <c r="N109" s="185"/>
      <c r="O109" s="171"/>
      <c r="P109" s="171"/>
      <c r="Q109" s="171"/>
      <c r="R109" s="185"/>
      <c r="S109" s="185"/>
      <c r="T109" s="185"/>
      <c r="U109" s="185"/>
      <c r="V109" s="185"/>
      <c r="W109" s="185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</row>
    <row r="110" spans="1:33" s="158" customFormat="1" ht="15" customHeight="1" x14ac:dyDescent="0.2">
      <c r="A110" s="48"/>
      <c r="B110" s="185"/>
      <c r="C110" s="236"/>
      <c r="D110" s="186"/>
      <c r="E110" s="185"/>
      <c r="F110" s="171"/>
      <c r="G110" s="171"/>
      <c r="H110" s="171"/>
      <c r="I110" s="187"/>
      <c r="J110" s="185"/>
      <c r="K110" s="171"/>
      <c r="L110" s="171"/>
      <c r="M110" s="171"/>
      <c r="N110" s="185"/>
      <c r="O110" s="171"/>
      <c r="P110" s="171"/>
      <c r="Q110" s="171"/>
      <c r="R110" s="185"/>
      <c r="S110" s="185"/>
      <c r="T110" s="185"/>
      <c r="U110" s="185"/>
      <c r="V110" s="185"/>
      <c r="W110" s="185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</row>
    <row r="111" spans="1:33" s="158" customFormat="1" ht="15" customHeight="1" x14ac:dyDescent="0.2">
      <c r="A111" s="48"/>
      <c r="B111" s="185"/>
      <c r="C111" s="236"/>
      <c r="D111" s="186"/>
      <c r="E111" s="185"/>
      <c r="F111" s="171"/>
      <c r="G111" s="171"/>
      <c r="H111" s="171"/>
      <c r="I111" s="187"/>
      <c r="J111" s="185"/>
      <c r="K111" s="171"/>
      <c r="L111" s="171"/>
      <c r="M111" s="171"/>
      <c r="N111" s="185"/>
      <c r="O111" s="171"/>
      <c r="P111" s="171"/>
      <c r="Q111" s="171"/>
      <c r="R111" s="185"/>
      <c r="S111" s="185"/>
      <c r="T111" s="185"/>
      <c r="U111" s="185"/>
      <c r="V111" s="185"/>
      <c r="W111" s="185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</row>
    <row r="112" spans="1:33" s="158" customFormat="1" ht="15" customHeight="1" x14ac:dyDescent="0.2">
      <c r="A112" s="48"/>
      <c r="B112" s="185"/>
      <c r="C112" s="236"/>
      <c r="D112" s="186"/>
      <c r="E112" s="185"/>
      <c r="F112" s="171"/>
      <c r="G112" s="171"/>
      <c r="H112" s="171"/>
      <c r="I112" s="187"/>
      <c r="J112" s="185"/>
      <c r="K112" s="171"/>
      <c r="L112" s="171"/>
      <c r="M112" s="171"/>
      <c r="N112" s="185"/>
      <c r="O112" s="171"/>
      <c r="P112" s="171"/>
      <c r="Q112" s="171"/>
      <c r="R112" s="185"/>
      <c r="S112" s="185"/>
      <c r="T112" s="185"/>
      <c r="U112" s="185"/>
      <c r="V112" s="185"/>
      <c r="W112" s="185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</row>
    <row r="113" spans="1:33" s="158" customFormat="1" ht="15" customHeight="1" x14ac:dyDescent="0.2">
      <c r="A113" s="48"/>
      <c r="B113" s="185"/>
      <c r="C113" s="236"/>
      <c r="D113" s="186"/>
      <c r="E113" s="185"/>
      <c r="F113" s="171"/>
      <c r="G113" s="171"/>
      <c r="H113" s="171"/>
      <c r="I113" s="187"/>
      <c r="J113" s="185"/>
      <c r="K113" s="171"/>
      <c r="L113" s="171"/>
      <c r="M113" s="171"/>
      <c r="N113" s="185"/>
      <c r="O113" s="171"/>
      <c r="P113" s="171"/>
      <c r="Q113" s="171"/>
      <c r="R113" s="196"/>
      <c r="S113" s="196"/>
      <c r="T113" s="196"/>
      <c r="U113" s="185"/>
      <c r="V113" s="185"/>
      <c r="W113" s="185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</row>
    <row r="114" spans="1:33" s="158" customFormat="1" ht="15" customHeight="1" x14ac:dyDescent="0.2">
      <c r="B114" s="194"/>
      <c r="C114" s="244"/>
      <c r="D114" s="19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6"/>
      <c r="S114" s="196"/>
      <c r="T114" s="196"/>
      <c r="U114" s="196"/>
      <c r="V114" s="196"/>
      <c r="W114" s="196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</row>
    <row r="115" spans="1:33" s="158" customFormat="1" ht="15" customHeight="1" x14ac:dyDescent="0.2">
      <c r="B115" s="194"/>
      <c r="C115" s="244"/>
      <c r="D115" s="19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6"/>
      <c r="S115" s="196"/>
      <c r="T115" s="196"/>
      <c r="U115" s="196"/>
      <c r="V115" s="196"/>
      <c r="W115" s="196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</row>
    <row r="116" spans="1:33" s="158" customFormat="1" ht="15" customHeight="1" x14ac:dyDescent="0.2">
      <c r="B116" s="194"/>
      <c r="C116" s="244"/>
      <c r="D116" s="19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6"/>
      <c r="S116" s="196"/>
      <c r="T116" s="196"/>
      <c r="U116" s="196"/>
      <c r="V116" s="196"/>
      <c r="W116" s="196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</row>
    <row r="117" spans="1:33" s="158" customFormat="1" ht="15" customHeight="1" x14ac:dyDescent="0.2">
      <c r="B117" s="194"/>
      <c r="C117" s="244"/>
      <c r="D117" s="19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6"/>
      <c r="S117" s="196"/>
      <c r="T117" s="196"/>
      <c r="U117" s="196"/>
      <c r="V117" s="196"/>
      <c r="W117" s="196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</row>
    <row r="118" spans="1:33" s="158" customFormat="1" ht="15" customHeight="1" x14ac:dyDescent="0.2">
      <c r="B118" s="194"/>
      <c r="C118" s="244"/>
      <c r="D118" s="19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6"/>
      <c r="S118" s="196"/>
      <c r="T118" s="196"/>
      <c r="U118" s="196"/>
      <c r="V118" s="196"/>
      <c r="W118" s="196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</row>
    <row r="119" spans="1:33" s="158" customFormat="1" ht="15" customHeight="1" x14ac:dyDescent="0.2">
      <c r="B119" s="194"/>
      <c r="C119" s="244"/>
      <c r="D119" s="19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6"/>
      <c r="S119" s="196"/>
      <c r="T119" s="196"/>
      <c r="U119" s="196"/>
      <c r="V119" s="196"/>
      <c r="W119" s="196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</row>
    <row r="120" spans="1:33" s="158" customFormat="1" ht="15" customHeight="1" x14ac:dyDescent="0.2">
      <c r="B120" s="194"/>
      <c r="C120" s="244"/>
      <c r="D120" s="19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6"/>
      <c r="S120" s="196"/>
      <c r="T120" s="196"/>
      <c r="U120" s="196"/>
      <c r="V120" s="196"/>
      <c r="W120" s="196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</row>
    <row r="121" spans="1:33" s="158" customFormat="1" ht="15" customHeight="1" x14ac:dyDescent="0.2">
      <c r="B121" s="194"/>
      <c r="C121" s="244"/>
      <c r="D121" s="19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6"/>
      <c r="S121" s="196"/>
      <c r="T121" s="196"/>
      <c r="U121" s="196"/>
      <c r="V121" s="196"/>
      <c r="W121" s="196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</row>
    <row r="122" spans="1:33" s="158" customFormat="1" ht="15" customHeight="1" x14ac:dyDescent="0.2">
      <c r="B122" s="194"/>
      <c r="C122" s="244"/>
      <c r="D122" s="19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6"/>
      <c r="S122" s="196"/>
      <c r="T122" s="196"/>
      <c r="U122" s="196"/>
      <c r="V122" s="196"/>
      <c r="W122" s="196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</row>
    <row r="123" spans="1:33" s="158" customFormat="1" ht="15" customHeight="1" x14ac:dyDescent="0.2">
      <c r="B123" s="194"/>
      <c r="C123" s="244"/>
      <c r="D123" s="19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6"/>
      <c r="S123" s="196"/>
      <c r="T123" s="196"/>
      <c r="U123" s="196"/>
      <c r="V123" s="196"/>
      <c r="W123" s="196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</row>
    <row r="124" spans="1:33" s="158" customFormat="1" ht="15" customHeight="1" x14ac:dyDescent="0.2">
      <c r="B124" s="194"/>
      <c r="C124" s="244"/>
      <c r="D124" s="19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6"/>
      <c r="S124" s="196"/>
      <c r="T124" s="196"/>
      <c r="U124" s="196"/>
      <c r="V124" s="196"/>
      <c r="W124" s="196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</row>
    <row r="125" spans="1:33" s="158" customFormat="1" ht="15" customHeight="1" x14ac:dyDescent="0.2">
      <c r="B125" s="194"/>
      <c r="C125" s="244"/>
      <c r="D125" s="19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6"/>
      <c r="S125" s="196"/>
      <c r="T125" s="196"/>
      <c r="U125" s="196"/>
      <c r="V125" s="196"/>
      <c r="W125" s="196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</row>
    <row r="126" spans="1:33" s="158" customFormat="1" ht="15" customHeight="1" x14ac:dyDescent="0.2">
      <c r="B126" s="194"/>
      <c r="C126" s="244"/>
      <c r="D126" s="19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6"/>
      <c r="S126" s="196"/>
      <c r="T126" s="196"/>
      <c r="U126" s="196"/>
      <c r="V126" s="196"/>
      <c r="W126" s="196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</row>
    <row r="127" spans="1:33" s="158" customFormat="1" ht="15" customHeight="1" x14ac:dyDescent="0.2">
      <c r="B127" s="194"/>
      <c r="C127" s="244"/>
      <c r="D127" s="19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6"/>
      <c r="S127" s="196"/>
      <c r="T127" s="196"/>
      <c r="U127" s="196"/>
      <c r="V127" s="196"/>
      <c r="W127" s="196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</row>
    <row r="128" spans="1:33" s="158" customFormat="1" ht="15" customHeight="1" x14ac:dyDescent="0.2">
      <c r="B128" s="194"/>
      <c r="C128" s="244"/>
      <c r="D128" s="19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6"/>
      <c r="S128" s="196"/>
      <c r="T128" s="196"/>
      <c r="U128" s="196"/>
      <c r="V128" s="196"/>
      <c r="W128" s="196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</row>
    <row r="129" spans="24:33" s="158" customFormat="1" ht="15" customHeight="1" x14ac:dyDescent="0.2"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</row>
    <row r="130" spans="24:33" s="158" customFormat="1" ht="15" customHeight="1" x14ac:dyDescent="0.2"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</row>
    <row r="131" spans="24:33" s="158" customFormat="1" ht="15" customHeight="1" x14ac:dyDescent="0.2"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</row>
    <row r="132" spans="24:33" s="158" customFormat="1" ht="15" customHeight="1" x14ac:dyDescent="0.2"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</row>
    <row r="133" spans="24:33" s="158" customFormat="1" ht="15" customHeight="1" x14ac:dyDescent="0.2">
      <c r="X133" s="213"/>
      <c r="Y133" s="213"/>
      <c r="Z133" s="213"/>
      <c r="AA133" s="213"/>
      <c r="AB133" s="213"/>
      <c r="AC133" s="213"/>
      <c r="AD133" s="213"/>
      <c r="AE133" s="213"/>
      <c r="AF133" s="213"/>
      <c r="AG133" s="213"/>
    </row>
    <row r="134" spans="24:33" s="158" customFormat="1" ht="15" customHeight="1" x14ac:dyDescent="0.2">
      <c r="X134" s="213"/>
      <c r="Y134" s="213"/>
      <c r="Z134" s="213"/>
      <c r="AA134" s="213"/>
      <c r="AB134" s="213"/>
      <c r="AC134" s="213"/>
      <c r="AD134" s="213"/>
      <c r="AE134" s="213"/>
      <c r="AF134" s="213"/>
      <c r="AG134" s="213"/>
    </row>
    <row r="135" spans="24:33" s="158" customFormat="1" ht="15" customHeight="1" x14ac:dyDescent="0.2">
      <c r="X135" s="213"/>
      <c r="Y135" s="213"/>
      <c r="Z135" s="213"/>
      <c r="AA135" s="213"/>
      <c r="AB135" s="213"/>
      <c r="AC135" s="213"/>
      <c r="AD135" s="213"/>
      <c r="AE135" s="213"/>
      <c r="AF135" s="213"/>
      <c r="AG135" s="213"/>
    </row>
    <row r="136" spans="24:33" s="158" customFormat="1" ht="15" customHeight="1" x14ac:dyDescent="0.2">
      <c r="X136" s="213"/>
      <c r="Y136" s="213"/>
      <c r="Z136" s="213"/>
      <c r="AA136" s="213"/>
      <c r="AB136" s="213"/>
      <c r="AC136" s="213"/>
      <c r="AD136" s="213"/>
      <c r="AE136" s="213"/>
      <c r="AF136" s="213"/>
      <c r="AG136" s="213"/>
    </row>
    <row r="137" spans="24:33" s="158" customFormat="1" ht="15" customHeight="1" x14ac:dyDescent="0.2"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</row>
    <row r="138" spans="24:33" s="158" customFormat="1" ht="15" customHeight="1" x14ac:dyDescent="0.2"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</row>
    <row r="139" spans="24:33" s="158" customFormat="1" ht="15" customHeight="1" x14ac:dyDescent="0.2">
      <c r="X139" s="213"/>
      <c r="Y139" s="213"/>
      <c r="Z139" s="213"/>
      <c r="AA139" s="213"/>
      <c r="AB139" s="213"/>
      <c r="AC139" s="213"/>
      <c r="AD139" s="213"/>
      <c r="AE139" s="213"/>
      <c r="AF139" s="213"/>
      <c r="AG139" s="213"/>
    </row>
    <row r="140" spans="24:33" s="158" customFormat="1" ht="15" customHeight="1" x14ac:dyDescent="0.2"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</row>
    <row r="141" spans="24:33" s="158" customFormat="1" ht="15" customHeight="1" x14ac:dyDescent="0.2">
      <c r="X141" s="213"/>
      <c r="Y141" s="213"/>
      <c r="Z141" s="213"/>
      <c r="AA141" s="213"/>
      <c r="AB141" s="213"/>
      <c r="AC141" s="213"/>
      <c r="AD141" s="213"/>
      <c r="AE141" s="213"/>
      <c r="AF141" s="213"/>
      <c r="AG141" s="213"/>
    </row>
    <row r="142" spans="24:33" s="158" customFormat="1" ht="15" customHeight="1" x14ac:dyDescent="0.2">
      <c r="X142" s="213"/>
      <c r="Y142" s="213"/>
      <c r="Z142" s="213"/>
      <c r="AA142" s="213"/>
      <c r="AB142" s="213"/>
      <c r="AC142" s="213"/>
      <c r="AD142" s="213"/>
      <c r="AE142" s="213"/>
      <c r="AF142" s="213"/>
      <c r="AG142" s="213"/>
    </row>
    <row r="143" spans="24:33" s="158" customFormat="1" ht="15" customHeight="1" x14ac:dyDescent="0.2">
      <c r="X143" s="213"/>
      <c r="Y143" s="213"/>
      <c r="Z143" s="213"/>
      <c r="AA143" s="213"/>
      <c r="AB143" s="213"/>
      <c r="AC143" s="213"/>
      <c r="AD143" s="213"/>
      <c r="AE143" s="213"/>
      <c r="AF143" s="213"/>
      <c r="AG143" s="213"/>
    </row>
    <row r="144" spans="24:33" s="158" customFormat="1" ht="15" customHeight="1" x14ac:dyDescent="0.2">
      <c r="X144" s="213"/>
      <c r="Y144" s="213"/>
      <c r="Z144" s="213"/>
      <c r="AA144" s="213"/>
      <c r="AB144" s="213"/>
      <c r="AC144" s="213"/>
      <c r="AD144" s="213"/>
      <c r="AE144" s="213"/>
      <c r="AF144" s="213"/>
      <c r="AG144" s="213"/>
    </row>
    <row r="145" spans="24:33" s="158" customFormat="1" ht="15" customHeight="1" x14ac:dyDescent="0.2">
      <c r="X145" s="213"/>
      <c r="Y145" s="213"/>
      <c r="Z145" s="213"/>
      <c r="AA145" s="213"/>
      <c r="AB145" s="213"/>
      <c r="AC145" s="213"/>
      <c r="AD145" s="213"/>
      <c r="AE145" s="213"/>
      <c r="AF145" s="213"/>
      <c r="AG145" s="213"/>
    </row>
    <row r="146" spans="24:33" s="158" customFormat="1" ht="15" customHeight="1" x14ac:dyDescent="0.2">
      <c r="X146" s="213"/>
      <c r="Y146" s="213"/>
      <c r="Z146" s="213"/>
      <c r="AA146" s="213"/>
      <c r="AB146" s="213"/>
      <c r="AC146" s="213"/>
      <c r="AD146" s="213"/>
      <c r="AE146" s="213"/>
      <c r="AF146" s="213"/>
      <c r="AG146" s="213"/>
    </row>
    <row r="147" spans="24:33" s="158" customFormat="1" ht="15" customHeight="1" x14ac:dyDescent="0.2">
      <c r="X147" s="213"/>
      <c r="Y147" s="213"/>
      <c r="Z147" s="213"/>
      <c r="AA147" s="213"/>
      <c r="AB147" s="213"/>
      <c r="AC147" s="213"/>
      <c r="AD147" s="213"/>
      <c r="AE147" s="213"/>
      <c r="AF147" s="213"/>
      <c r="AG147" s="213"/>
    </row>
    <row r="148" spans="24:33" s="158" customFormat="1" ht="15" customHeight="1" x14ac:dyDescent="0.2"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</row>
    <row r="149" spans="24:33" s="158" customFormat="1" ht="15" customHeight="1" x14ac:dyDescent="0.2">
      <c r="X149" s="213"/>
      <c r="Y149" s="213"/>
      <c r="Z149" s="213"/>
      <c r="AA149" s="213"/>
      <c r="AB149" s="213"/>
      <c r="AC149" s="213"/>
      <c r="AD149" s="213"/>
      <c r="AE149" s="213"/>
      <c r="AF149" s="213"/>
      <c r="AG149" s="213"/>
    </row>
    <row r="150" spans="24:33" s="158" customFormat="1" ht="15" customHeight="1" x14ac:dyDescent="0.2">
      <c r="X150" s="213"/>
      <c r="Y150" s="213"/>
      <c r="Z150" s="213"/>
      <c r="AA150" s="213"/>
      <c r="AB150" s="213"/>
      <c r="AC150" s="213"/>
      <c r="AD150" s="213"/>
      <c r="AE150" s="213"/>
      <c r="AF150" s="213"/>
      <c r="AG150" s="213"/>
    </row>
    <row r="151" spans="24:33" s="158" customFormat="1" ht="15" customHeight="1" x14ac:dyDescent="0.2">
      <c r="X151" s="213"/>
      <c r="Y151" s="213"/>
      <c r="Z151" s="213"/>
      <c r="AA151" s="213"/>
      <c r="AB151" s="213"/>
      <c r="AC151" s="213"/>
      <c r="AD151" s="213"/>
      <c r="AE151" s="213"/>
      <c r="AF151" s="213"/>
      <c r="AG151" s="213"/>
    </row>
    <row r="152" spans="24:33" s="158" customFormat="1" ht="15" customHeight="1" x14ac:dyDescent="0.2">
      <c r="X152" s="213"/>
      <c r="Y152" s="213"/>
      <c r="Z152" s="213"/>
      <c r="AA152" s="213"/>
      <c r="AB152" s="213"/>
      <c r="AC152" s="213"/>
      <c r="AD152" s="213"/>
      <c r="AE152" s="213"/>
      <c r="AF152" s="213"/>
      <c r="AG152" s="213"/>
    </row>
    <row r="153" spans="24:33" s="158" customFormat="1" ht="15" customHeight="1" x14ac:dyDescent="0.2">
      <c r="X153" s="213"/>
      <c r="Y153" s="213"/>
      <c r="Z153" s="213"/>
      <c r="AA153" s="213"/>
      <c r="AB153" s="213"/>
      <c r="AC153" s="213"/>
      <c r="AD153" s="213"/>
      <c r="AE153" s="213"/>
      <c r="AF153" s="213"/>
      <c r="AG153" s="213"/>
    </row>
    <row r="154" spans="24:33" s="158" customFormat="1" ht="15" customHeight="1" x14ac:dyDescent="0.2">
      <c r="X154" s="213"/>
      <c r="Y154" s="213"/>
      <c r="Z154" s="213"/>
      <c r="AA154" s="213"/>
      <c r="AB154" s="213"/>
      <c r="AC154" s="213"/>
      <c r="AD154" s="213"/>
      <c r="AE154" s="213"/>
      <c r="AF154" s="213"/>
      <c r="AG154" s="213"/>
    </row>
    <row r="155" spans="24:33" s="158" customFormat="1" ht="15" customHeight="1" x14ac:dyDescent="0.2">
      <c r="X155" s="213"/>
      <c r="Y155" s="213"/>
      <c r="Z155" s="213"/>
      <c r="AA155" s="213"/>
      <c r="AB155" s="213"/>
      <c r="AC155" s="213"/>
      <c r="AD155" s="213"/>
      <c r="AE155" s="213"/>
      <c r="AF155" s="213"/>
      <c r="AG155" s="213"/>
    </row>
    <row r="156" spans="24:33" s="158" customFormat="1" ht="15" customHeight="1" x14ac:dyDescent="0.2">
      <c r="X156" s="213"/>
      <c r="Y156" s="213"/>
      <c r="Z156" s="213"/>
      <c r="AA156" s="213"/>
      <c r="AB156" s="213"/>
      <c r="AC156" s="213"/>
      <c r="AD156" s="213"/>
      <c r="AE156" s="213"/>
      <c r="AF156" s="213"/>
      <c r="AG156" s="213"/>
    </row>
    <row r="157" spans="24:33" s="158" customFormat="1" ht="15" customHeight="1" x14ac:dyDescent="0.2">
      <c r="X157" s="213"/>
      <c r="Y157" s="213"/>
      <c r="Z157" s="213"/>
      <c r="AA157" s="213"/>
      <c r="AB157" s="213"/>
      <c r="AC157" s="213"/>
      <c r="AD157" s="213"/>
      <c r="AE157" s="213"/>
      <c r="AF157" s="213"/>
      <c r="AG157" s="213"/>
    </row>
    <row r="158" spans="24:33" s="158" customFormat="1" ht="15" customHeight="1" x14ac:dyDescent="0.2">
      <c r="X158" s="213"/>
      <c r="Y158" s="213"/>
      <c r="Z158" s="213"/>
      <c r="AA158" s="213"/>
      <c r="AB158" s="213"/>
      <c r="AC158" s="213"/>
      <c r="AD158" s="213"/>
      <c r="AE158" s="213"/>
      <c r="AF158" s="213"/>
      <c r="AG158" s="213"/>
    </row>
    <row r="159" spans="24:33" s="158" customFormat="1" ht="15" customHeight="1" x14ac:dyDescent="0.2">
      <c r="X159" s="213"/>
      <c r="Y159" s="213"/>
      <c r="Z159" s="213"/>
      <c r="AA159" s="213"/>
      <c r="AB159" s="213"/>
      <c r="AC159" s="213"/>
      <c r="AD159" s="213"/>
      <c r="AE159" s="213"/>
      <c r="AF159" s="213"/>
      <c r="AG159" s="213"/>
    </row>
    <row r="160" spans="24:33" s="158" customFormat="1" ht="15" customHeight="1" x14ac:dyDescent="0.2">
      <c r="X160" s="213"/>
      <c r="Y160" s="213"/>
      <c r="Z160" s="213"/>
      <c r="AA160" s="213"/>
      <c r="AB160" s="213"/>
      <c r="AC160" s="213"/>
      <c r="AD160" s="213"/>
      <c r="AE160" s="213"/>
      <c r="AF160" s="213"/>
      <c r="AG160" s="213"/>
    </row>
    <row r="161" spans="24:33" s="158" customFormat="1" ht="15" customHeight="1" x14ac:dyDescent="0.2">
      <c r="X161" s="213"/>
      <c r="Y161" s="213"/>
      <c r="Z161" s="213"/>
      <c r="AA161" s="213"/>
      <c r="AB161" s="213"/>
      <c r="AC161" s="213"/>
      <c r="AD161" s="213"/>
      <c r="AE161" s="213"/>
      <c r="AF161" s="213"/>
      <c r="AG161" s="213"/>
    </row>
    <row r="162" spans="24:33" s="158" customFormat="1" ht="15" customHeight="1" x14ac:dyDescent="0.2">
      <c r="X162" s="213"/>
      <c r="Y162" s="213"/>
      <c r="Z162" s="213"/>
      <c r="AA162" s="213"/>
      <c r="AB162" s="213"/>
      <c r="AC162" s="213"/>
      <c r="AD162" s="213"/>
      <c r="AE162" s="213"/>
      <c r="AF162" s="213"/>
      <c r="AG162" s="213"/>
    </row>
    <row r="163" spans="24:33" s="158" customFormat="1" ht="15" customHeight="1" x14ac:dyDescent="0.2">
      <c r="X163" s="213"/>
      <c r="Y163" s="213"/>
      <c r="Z163" s="213"/>
      <c r="AA163" s="213"/>
      <c r="AB163" s="213"/>
      <c r="AC163" s="213"/>
      <c r="AD163" s="213"/>
      <c r="AE163" s="213"/>
      <c r="AF163" s="213"/>
      <c r="AG163" s="213"/>
    </row>
    <row r="164" spans="24:33" s="158" customFormat="1" ht="15" customHeight="1" x14ac:dyDescent="0.2">
      <c r="X164" s="213"/>
      <c r="Y164" s="213"/>
      <c r="Z164" s="213"/>
      <c r="AA164" s="213"/>
      <c r="AB164" s="213"/>
      <c r="AC164" s="213"/>
      <c r="AD164" s="213"/>
      <c r="AE164" s="213"/>
      <c r="AF164" s="213"/>
      <c r="AG164" s="213"/>
    </row>
    <row r="165" spans="24:33" s="158" customFormat="1" ht="15" customHeight="1" x14ac:dyDescent="0.2">
      <c r="X165" s="213"/>
      <c r="Y165" s="213"/>
      <c r="Z165" s="213"/>
      <c r="AA165" s="213"/>
      <c r="AB165" s="213"/>
      <c r="AC165" s="213"/>
      <c r="AD165" s="213"/>
      <c r="AE165" s="213"/>
      <c r="AF165" s="213"/>
      <c r="AG165" s="213"/>
    </row>
    <row r="166" spans="24:33" s="158" customFormat="1" ht="15" customHeight="1" x14ac:dyDescent="0.2">
      <c r="X166" s="213"/>
      <c r="Y166" s="213"/>
      <c r="Z166" s="213"/>
      <c r="AA166" s="213"/>
      <c r="AB166" s="213"/>
      <c r="AC166" s="213"/>
      <c r="AD166" s="213"/>
      <c r="AE166" s="213"/>
      <c r="AF166" s="213"/>
      <c r="AG166" s="213"/>
    </row>
    <row r="167" spans="24:33" s="158" customFormat="1" ht="15" customHeight="1" x14ac:dyDescent="0.2">
      <c r="X167" s="213"/>
      <c r="Y167" s="213"/>
      <c r="Z167" s="213"/>
      <c r="AA167" s="213"/>
      <c r="AB167" s="213"/>
      <c r="AC167" s="213"/>
      <c r="AD167" s="213"/>
      <c r="AE167" s="213"/>
      <c r="AF167" s="213"/>
      <c r="AG167" s="213"/>
    </row>
    <row r="168" spans="24:33" s="158" customFormat="1" ht="15" customHeight="1" x14ac:dyDescent="0.2">
      <c r="X168" s="213"/>
      <c r="Y168" s="213"/>
      <c r="Z168" s="213"/>
      <c r="AA168" s="213"/>
      <c r="AB168" s="213"/>
      <c r="AC168" s="213"/>
      <c r="AD168" s="213"/>
      <c r="AE168" s="213"/>
      <c r="AF168" s="213"/>
      <c r="AG168" s="213"/>
    </row>
    <row r="169" spans="24:33" s="158" customFormat="1" ht="15" customHeight="1" x14ac:dyDescent="0.2">
      <c r="X169" s="213"/>
      <c r="Y169" s="213"/>
      <c r="Z169" s="213"/>
      <c r="AA169" s="213"/>
      <c r="AB169" s="213"/>
      <c r="AC169" s="213"/>
      <c r="AD169" s="213"/>
      <c r="AE169" s="213"/>
      <c r="AF169" s="213"/>
      <c r="AG169" s="213"/>
    </row>
    <row r="170" spans="24:33" s="158" customFormat="1" ht="15" customHeight="1" x14ac:dyDescent="0.2">
      <c r="X170" s="213"/>
      <c r="Y170" s="213"/>
      <c r="Z170" s="213"/>
      <c r="AA170" s="213"/>
      <c r="AB170" s="213"/>
      <c r="AC170" s="213"/>
      <c r="AD170" s="213"/>
      <c r="AE170" s="213"/>
      <c r="AF170" s="213"/>
      <c r="AG170" s="213"/>
    </row>
    <row r="171" spans="24:33" s="158" customFormat="1" ht="15" customHeight="1" x14ac:dyDescent="0.2">
      <c r="X171" s="213"/>
      <c r="Y171" s="213"/>
      <c r="Z171" s="213"/>
      <c r="AA171" s="213"/>
      <c r="AB171" s="213"/>
      <c r="AC171" s="213"/>
      <c r="AD171" s="213"/>
      <c r="AE171" s="213"/>
      <c r="AF171" s="213"/>
      <c r="AG171" s="213"/>
    </row>
    <row r="172" spans="24:33" s="158" customFormat="1" ht="15" customHeight="1" x14ac:dyDescent="0.2">
      <c r="X172" s="213"/>
      <c r="Y172" s="213"/>
      <c r="Z172" s="213"/>
      <c r="AA172" s="213"/>
      <c r="AB172" s="213"/>
      <c r="AC172" s="213"/>
      <c r="AD172" s="213"/>
      <c r="AE172" s="213"/>
      <c r="AF172" s="213"/>
      <c r="AG172" s="213"/>
    </row>
    <row r="173" spans="24:33" s="158" customFormat="1" ht="15" customHeight="1" x14ac:dyDescent="0.2">
      <c r="X173" s="213"/>
      <c r="Y173" s="213"/>
      <c r="Z173" s="213"/>
      <c r="AA173" s="213"/>
      <c r="AB173" s="213"/>
      <c r="AC173" s="213"/>
      <c r="AD173" s="213"/>
      <c r="AE173" s="213"/>
      <c r="AF173" s="213"/>
      <c r="AG173" s="213"/>
    </row>
    <row r="174" spans="24:33" s="158" customFormat="1" ht="15" customHeight="1" x14ac:dyDescent="0.2">
      <c r="X174" s="213"/>
      <c r="Y174" s="213"/>
      <c r="Z174" s="213"/>
      <c r="AA174" s="213"/>
      <c r="AB174" s="213"/>
      <c r="AC174" s="213"/>
      <c r="AD174" s="213"/>
      <c r="AE174" s="213"/>
      <c r="AF174" s="213"/>
      <c r="AG174" s="213"/>
    </row>
    <row r="175" spans="24:33" s="158" customFormat="1" ht="15" customHeight="1" x14ac:dyDescent="0.2">
      <c r="X175" s="213"/>
      <c r="Y175" s="213"/>
      <c r="Z175" s="213"/>
      <c r="AA175" s="213"/>
      <c r="AB175" s="213"/>
      <c r="AC175" s="213"/>
      <c r="AD175" s="213"/>
      <c r="AE175" s="213"/>
      <c r="AF175" s="213"/>
      <c r="AG175" s="213"/>
    </row>
    <row r="176" spans="24:33" s="158" customFormat="1" ht="15" customHeight="1" x14ac:dyDescent="0.2">
      <c r="X176" s="213"/>
      <c r="Y176" s="213"/>
      <c r="Z176" s="213"/>
      <c r="AA176" s="213"/>
      <c r="AB176" s="213"/>
      <c r="AC176" s="213"/>
      <c r="AD176" s="213"/>
      <c r="AE176" s="213"/>
      <c r="AF176" s="213"/>
      <c r="AG176" s="213"/>
    </row>
    <row r="177" spans="24:33" s="158" customFormat="1" ht="15" customHeight="1" x14ac:dyDescent="0.2">
      <c r="X177" s="213"/>
      <c r="Y177" s="213"/>
      <c r="Z177" s="213"/>
      <c r="AA177" s="213"/>
      <c r="AB177" s="213"/>
      <c r="AC177" s="213"/>
      <c r="AD177" s="213"/>
      <c r="AE177" s="213"/>
      <c r="AF177" s="213"/>
      <c r="AG177" s="213"/>
    </row>
    <row r="178" spans="24:33" s="158" customFormat="1" ht="15" customHeight="1" x14ac:dyDescent="0.2">
      <c r="X178" s="213"/>
      <c r="Y178" s="213"/>
      <c r="Z178" s="213"/>
      <c r="AA178" s="213"/>
      <c r="AB178" s="213"/>
      <c r="AC178" s="213"/>
      <c r="AD178" s="213"/>
      <c r="AE178" s="213"/>
      <c r="AF178" s="213"/>
      <c r="AG178" s="213"/>
    </row>
    <row r="179" spans="24:33" s="158" customFormat="1" ht="15" customHeight="1" x14ac:dyDescent="0.2">
      <c r="X179" s="213"/>
      <c r="Y179" s="213"/>
      <c r="Z179" s="213"/>
      <c r="AA179" s="213"/>
      <c r="AB179" s="213"/>
      <c r="AC179" s="213"/>
      <c r="AD179" s="213"/>
      <c r="AE179" s="213"/>
      <c r="AF179" s="213"/>
      <c r="AG179" s="213"/>
    </row>
    <row r="180" spans="24:33" s="158" customFormat="1" ht="15" customHeight="1" x14ac:dyDescent="0.2">
      <c r="X180" s="213"/>
      <c r="Y180" s="213"/>
      <c r="Z180" s="213"/>
      <c r="AA180" s="213"/>
      <c r="AB180" s="213"/>
      <c r="AC180" s="213"/>
      <c r="AD180" s="213"/>
      <c r="AE180" s="213"/>
      <c r="AF180" s="213"/>
      <c r="AG180" s="213"/>
    </row>
    <row r="181" spans="24:33" s="158" customFormat="1" ht="15" customHeight="1" x14ac:dyDescent="0.2">
      <c r="X181" s="213"/>
      <c r="Y181" s="213"/>
      <c r="Z181" s="213"/>
      <c r="AA181" s="213"/>
      <c r="AB181" s="213"/>
      <c r="AC181" s="213"/>
      <c r="AD181" s="213"/>
      <c r="AE181" s="213"/>
      <c r="AF181" s="213"/>
      <c r="AG181" s="213"/>
    </row>
    <row r="182" spans="24:33" s="158" customFormat="1" ht="15" customHeight="1" x14ac:dyDescent="0.2">
      <c r="X182" s="213"/>
      <c r="Y182" s="213"/>
      <c r="Z182" s="213"/>
      <c r="AA182" s="213"/>
      <c r="AB182" s="213"/>
      <c r="AC182" s="213"/>
      <c r="AD182" s="213"/>
      <c r="AE182" s="213"/>
      <c r="AF182" s="213"/>
      <c r="AG182" s="213"/>
    </row>
    <row r="183" spans="24:33" s="158" customFormat="1" ht="15" customHeight="1" x14ac:dyDescent="0.2">
      <c r="X183" s="213"/>
      <c r="Y183" s="213"/>
      <c r="Z183" s="213"/>
      <c r="AA183" s="213"/>
      <c r="AB183" s="213"/>
      <c r="AC183" s="213"/>
      <c r="AD183" s="213"/>
      <c r="AE183" s="213"/>
      <c r="AF183" s="213"/>
      <c r="AG183" s="213"/>
    </row>
    <row r="184" spans="24:33" s="158" customFormat="1" ht="15" customHeight="1" x14ac:dyDescent="0.2">
      <c r="X184" s="213"/>
      <c r="Y184" s="213"/>
      <c r="Z184" s="213"/>
      <c r="AA184" s="213"/>
      <c r="AB184" s="213"/>
      <c r="AC184" s="213"/>
      <c r="AD184" s="213"/>
      <c r="AE184" s="213"/>
      <c r="AF184" s="213"/>
      <c r="AG184" s="213"/>
    </row>
    <row r="185" spans="24:33" s="158" customFormat="1" ht="15" customHeight="1" x14ac:dyDescent="0.2">
      <c r="X185" s="213"/>
      <c r="Y185" s="213"/>
      <c r="Z185" s="213"/>
      <c r="AA185" s="213"/>
      <c r="AB185" s="213"/>
      <c r="AC185" s="213"/>
      <c r="AD185" s="213"/>
      <c r="AE185" s="213"/>
      <c r="AF185" s="213"/>
      <c r="AG185" s="213"/>
    </row>
    <row r="186" spans="24:33" s="158" customFormat="1" ht="15" customHeight="1" x14ac:dyDescent="0.2">
      <c r="X186" s="213"/>
      <c r="Y186" s="213"/>
      <c r="Z186" s="213"/>
      <c r="AA186" s="213"/>
      <c r="AB186" s="213"/>
      <c r="AC186" s="213"/>
      <c r="AD186" s="213"/>
      <c r="AE186" s="213"/>
      <c r="AF186" s="213"/>
      <c r="AG186" s="213"/>
    </row>
    <row r="187" spans="24:33" s="158" customFormat="1" ht="15" customHeight="1" x14ac:dyDescent="0.2"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</row>
    <row r="188" spans="24:33" s="158" customFormat="1" ht="15" customHeight="1" x14ac:dyDescent="0.2"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</row>
    <row r="189" spans="24:33" s="158" customFormat="1" ht="15" customHeight="1" x14ac:dyDescent="0.2"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</row>
    <row r="190" spans="24:33" s="158" customFormat="1" ht="15" customHeight="1" x14ac:dyDescent="0.2"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</row>
    <row r="191" spans="24:33" s="158" customFormat="1" ht="15" customHeight="1" x14ac:dyDescent="0.2"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</row>
    <row r="192" spans="24:33" s="158" customFormat="1" ht="15" customHeight="1" x14ac:dyDescent="0.2">
      <c r="X192" s="213"/>
      <c r="Y192" s="213"/>
      <c r="Z192" s="213"/>
      <c r="AA192" s="223"/>
      <c r="AB192" s="223"/>
      <c r="AC192" s="223"/>
      <c r="AD192" s="223"/>
      <c r="AE192" s="223"/>
      <c r="AF192" s="223"/>
      <c r="AG192" s="223"/>
    </row>
  </sheetData>
  <sortState ref="B8:U10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2018-12-12T14:06:24Z</dcterms:modified>
</cp:coreProperties>
</file>