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O11" i="3" l="1"/>
  <c r="N11" i="3"/>
  <c r="M11" i="3"/>
  <c r="L11" i="3"/>
  <c r="K11" i="3"/>
  <c r="AS8" i="3"/>
  <c r="AQ8" i="3"/>
  <c r="AR8" i="3" s="1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l="1"/>
  <c r="F13" i="3"/>
  <c r="F14" i="3" s="1"/>
  <c r="H13" i="3"/>
  <c r="K14" i="3"/>
  <c r="I14" i="3"/>
  <c r="J13" i="3"/>
  <c r="O13" i="3"/>
  <c r="AF8" i="3"/>
  <c r="L14" i="3" l="1"/>
  <c r="L13" i="3"/>
  <c r="N13" i="3"/>
  <c r="H14" i="3"/>
  <c r="M13" i="3"/>
  <c r="O14" i="3"/>
  <c r="J14" i="3"/>
  <c r="N14" i="3" l="1"/>
  <c r="M14" i="3"/>
  <c r="AQ9" i="1" l="1"/>
  <c r="AP9" i="1"/>
  <c r="AO9" i="1"/>
  <c r="AN9" i="1"/>
  <c r="AM9" i="1"/>
  <c r="AL9" i="1"/>
  <c r="Y9" i="1"/>
  <c r="X9" i="1"/>
  <c r="W9" i="1"/>
  <c r="V9" i="1"/>
  <c r="U9" i="1"/>
  <c r="O9" i="1"/>
  <c r="O14" i="1" s="1"/>
  <c r="O17" i="1" s="1"/>
  <c r="O18" i="1" s="1"/>
  <c r="M9" i="1"/>
  <c r="L9" i="1"/>
  <c r="K9" i="1"/>
  <c r="J9" i="1"/>
  <c r="I9" i="1"/>
  <c r="H9" i="1"/>
  <c r="H14" i="1" s="1"/>
  <c r="G9" i="1"/>
  <c r="G14" i="1" s="1"/>
  <c r="G17" i="1" s="1"/>
  <c r="F9" i="1"/>
  <c r="F14" i="1" s="1"/>
  <c r="E9" i="1"/>
  <c r="E14" i="1" s="1"/>
  <c r="D11" i="1" l="1"/>
  <c r="E17" i="1"/>
  <c r="K14" i="1"/>
  <c r="F17" i="1"/>
  <c r="K17" i="1" s="1"/>
  <c r="H17" i="1"/>
  <c r="L14" i="1"/>
  <c r="I14" i="1"/>
  <c r="Z9" i="1"/>
  <c r="N9" i="1"/>
  <c r="N14" i="1" s="1"/>
  <c r="L17" i="1" l="1"/>
  <c r="I17" i="1"/>
  <c r="M14" i="1"/>
  <c r="N17" i="1" l="1"/>
  <c r="M17" i="1"/>
</calcChain>
</file>

<file path=xl/sharedStrings.xml><?xml version="1.0" encoding="utf-8"?>
<sst xmlns="http://schemas.openxmlformats.org/spreadsheetml/2006/main" count="196" uniqueCount="87">
  <si>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</si>
  <si>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</si>
  <si>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</si>
  <si>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</si>
  <si>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</si>
  <si>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</si>
  <si>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</si>
  <si>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</si>
  <si>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</si>
  <si>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</si>
  <si>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</si>
  <si>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</si>
  <si>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</si>
  <si>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</si>
  <si>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</si>
  <si>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</si>
  <si>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</si>
  <si>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</si>
  <si>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</si>
  <si>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</si>
  <si>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</si>
  <si>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</si>
  <si>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</si>
  <si>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</si>
  <si>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</si>
  <si>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</si>
  <si>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</si>
  <si>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</si>
  <si>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</si>
  <si>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Tahko = Hyvinkään Tahko  (1915),  kasvattajaseura</t>
  </si>
  <si>
    <t>6.</t>
  </si>
  <si>
    <t>Tahko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</si>
  <si>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</si>
  <si>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</si>
  <si>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</si>
  <si>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</si>
  <si>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</si>
  <si>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</si>
  <si>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</si>
  <si>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RPL</t>
  </si>
  <si>
    <t>RiiPe = RPL</t>
  </si>
  <si>
    <t>RPL = Riihimäen Pallonlyöjät  (1999)</t>
  </si>
  <si>
    <t xml:space="preserve">  19 v   3 kk 27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</si>
  <si>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</si>
  <si>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</si>
  <si>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</si>
  <si>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</si>
  <si>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</si>
  <si>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</si>
  <si>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</si>
  <si>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</si>
  <si>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</si>
  <si>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</si>
  <si>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0-0-0</t>
  </si>
  <si>
    <t>0/0</t>
  </si>
  <si>
    <t>KAIKKIEN AIKOJEN TILASTOT, TOP-10</t>
  </si>
  <si>
    <t>PESISPÖRSSIRAJAT</t>
  </si>
  <si>
    <t>Lyöty</t>
  </si>
  <si>
    <t>Tuotu</t>
  </si>
  <si>
    <t>5.</t>
  </si>
  <si>
    <t xml:space="preserve">      Runkosarja TOP-30</t>
  </si>
  <si>
    <t>Ylempi loppusarja TOP-10</t>
  </si>
  <si>
    <t>RiiPe</t>
  </si>
  <si>
    <t>YKKÖSPESIS</t>
  </si>
  <si>
    <t>SUOMENSARJA</t>
  </si>
  <si>
    <t>KAIKKI OTTELUT</t>
  </si>
  <si>
    <t>YHTEENSÄ</t>
  </si>
  <si>
    <t>9.</t>
  </si>
  <si>
    <t>11.</t>
  </si>
  <si>
    <t>Eetu Hämäläinen</t>
  </si>
  <si>
    <t>9.1.1998   Hyvinkää</t>
  </si>
  <si>
    <t>10.05. 2018  KaMa - Tahko  2-0  (10-3, 3-2)</t>
  </si>
  <si>
    <t xml:space="preserve">  20 v   4 kk   1 pv</t>
  </si>
  <si>
    <t>6.  ottelu</t>
  </si>
  <si>
    <t>24.05. 2018  Tahko - Lippo Pesis  2-0  (4-2, 7-1)</t>
  </si>
  <si>
    <t xml:space="preserve">  20 v   4 kk 15 pv</t>
  </si>
  <si>
    <t>5.  ottelu</t>
  </si>
  <si>
    <t>22.05. 2018  IPV - Tahko  0-2  (1-2, 2-5)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</si>
  <si>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</si>
  <si>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</si>
  <si>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</si>
  <si>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</si>
  <si>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</si>
  <si>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</si>
  <si>
    <t>JoKo</t>
  </si>
  <si>
    <t>JoKo = Jokioisten Koetus  (1902)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</si>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</sst>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/>
    <xf numFmtId="0" fontId="3" fillId="2" borderId="11" xfId="0" applyFont="1" applyFill="1" applyBorder="1" applyAlignment="1">
      <alignment horizontal="center"/>
    </xf>
    <xf numFmtId="0" fontId="7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/>
    <xf numFmtId="0" fontId="3" fillId="7" borderId="1" xfId="0" applyFont="1" applyFill="1" applyBorder="1"/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58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58" customWidth="1"/>
    <col min="45" max="16384" width="9.140625" style="58"/>
  </cols>
  <sheetData>
    <row r="1" spans="1:44" ht="17.25" customHeight="1" x14ac:dyDescent="0.25">
      <c r="A1" s="72"/>
      <c r="B1" s="25" t="s">
        <v>69</v>
      </c>
      <c r="C1" s="49"/>
      <c r="D1" s="50"/>
      <c r="E1" s="51" t="s">
        <v>70</v>
      </c>
      <c r="F1" s="52"/>
      <c r="G1" s="61"/>
      <c r="H1" s="61"/>
      <c r="I1" s="61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30"/>
    </row>
    <row r="2" spans="1:44" s="66" customFormat="1" ht="15" customHeight="1" x14ac:dyDescent="0.25">
      <c r="A2" s="64"/>
      <c r="B2" s="54" t="s">
        <v>32</v>
      </c>
      <c r="C2" s="56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65"/>
      <c r="P2" s="12" t="s">
        <v>60</v>
      </c>
      <c r="Q2" s="7"/>
      <c r="R2" s="7"/>
      <c r="S2" s="10"/>
      <c r="T2" s="65"/>
      <c r="U2" s="11" t="s">
        <v>10</v>
      </c>
      <c r="V2" s="6"/>
      <c r="W2" s="6"/>
      <c r="X2" s="11"/>
      <c r="Y2" s="73"/>
      <c r="Z2" s="74"/>
      <c r="AA2" s="65"/>
      <c r="AB2" s="13" t="s">
        <v>61</v>
      </c>
      <c r="AC2" s="11"/>
      <c r="AD2" s="6"/>
      <c r="AE2" s="12"/>
      <c r="AF2" s="65"/>
      <c r="AG2" s="13" t="s">
        <v>43</v>
      </c>
      <c r="AH2" s="6"/>
      <c r="AI2" s="6"/>
      <c r="AJ2" s="7"/>
      <c r="AK2" s="65"/>
      <c r="AL2" s="13" t="s">
        <v>44</v>
      </c>
      <c r="AM2" s="11"/>
      <c r="AN2" s="6"/>
      <c r="AO2" s="75" t="s">
        <v>45</v>
      </c>
      <c r="AP2" s="6"/>
      <c r="AQ2" s="7"/>
      <c r="AR2" s="30"/>
    </row>
    <row r="3" spans="1:44" s="66" customFormat="1" ht="15" customHeight="1" x14ac:dyDescent="0.25">
      <c r="A3" s="64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46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46</v>
      </c>
      <c r="AE3" s="10" t="s">
        <v>12</v>
      </c>
      <c r="AF3" s="14"/>
      <c r="AG3" s="10" t="s">
        <v>47</v>
      </c>
      <c r="AH3" s="10" t="s">
        <v>48</v>
      </c>
      <c r="AI3" s="7" t="s">
        <v>49</v>
      </c>
      <c r="AJ3" s="10" t="s">
        <v>50</v>
      </c>
      <c r="AK3" s="14"/>
      <c r="AL3" s="10" t="s">
        <v>18</v>
      </c>
      <c r="AM3" s="10" t="s">
        <v>19</v>
      </c>
      <c r="AN3" s="7" t="s">
        <v>51</v>
      </c>
      <c r="AO3" s="7" t="s">
        <v>24</v>
      </c>
      <c r="AP3" s="9" t="s">
        <v>25</v>
      </c>
      <c r="AQ3" s="10" t="s">
        <v>26</v>
      </c>
      <c r="AR3" s="30"/>
    </row>
    <row r="4" spans="1:44" s="66" customFormat="1" ht="15" customHeight="1" x14ac:dyDescent="0.25">
      <c r="A4" s="64"/>
      <c r="B4" s="15">
        <v>2015</v>
      </c>
      <c r="C4" s="15" t="s">
        <v>30</v>
      </c>
      <c r="D4" s="16" t="s">
        <v>62</v>
      </c>
      <c r="E4" s="15"/>
      <c r="F4" s="17" t="s">
        <v>27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20"/>
      <c r="V4" s="21"/>
      <c r="W4" s="21"/>
      <c r="X4" s="20"/>
      <c r="Y4" s="20"/>
      <c r="Z4" s="76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66" customFormat="1" ht="15" customHeight="1" x14ac:dyDescent="0.25">
      <c r="A5" s="64"/>
      <c r="B5" s="15">
        <v>2016</v>
      </c>
      <c r="C5" s="15" t="s">
        <v>59</v>
      </c>
      <c r="D5" s="16" t="s">
        <v>39</v>
      </c>
      <c r="E5" s="15"/>
      <c r="F5" s="17" t="s">
        <v>27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10"/>
      <c r="R5" s="10"/>
      <c r="S5" s="10"/>
      <c r="T5" s="14"/>
      <c r="U5" s="19"/>
      <c r="V5" s="20"/>
      <c r="W5" s="21"/>
      <c r="X5" s="20"/>
      <c r="Y5" s="20"/>
      <c r="Z5" s="76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66" customFormat="1" ht="15" customHeight="1" x14ac:dyDescent="0.25">
      <c r="A6" s="64"/>
      <c r="B6" s="15">
        <v>2017</v>
      </c>
      <c r="C6" s="15" t="s">
        <v>52</v>
      </c>
      <c r="D6" s="16" t="s">
        <v>39</v>
      </c>
      <c r="E6" s="15"/>
      <c r="F6" s="17" t="s">
        <v>27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7"/>
      <c r="R6" s="10"/>
      <c r="S6" s="10"/>
      <c r="T6" s="14"/>
      <c r="U6" s="20"/>
      <c r="V6" s="21"/>
      <c r="W6" s="21"/>
      <c r="X6" s="20"/>
      <c r="Y6" s="20"/>
      <c r="Z6" s="76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66" customFormat="1" ht="15" customHeight="1" x14ac:dyDescent="0.25">
      <c r="A7" s="64"/>
      <c r="B7" s="114">
        <v>2018</v>
      </c>
      <c r="C7" s="114" t="s">
        <v>68</v>
      </c>
      <c r="D7" s="115" t="s">
        <v>84</v>
      </c>
      <c r="E7" s="115"/>
      <c r="F7" s="116" t="s">
        <v>86</v>
      </c>
      <c r="G7" s="116"/>
      <c r="H7" s="116"/>
      <c r="I7" s="115"/>
      <c r="J7" s="115"/>
      <c r="K7" s="115"/>
      <c r="L7" s="115"/>
      <c r="M7" s="117"/>
      <c r="N7" s="115"/>
      <c r="O7" s="14"/>
      <c r="P7" s="10"/>
      <c r="Q7" s="7"/>
      <c r="R7" s="10"/>
      <c r="S7" s="10"/>
      <c r="T7" s="14"/>
      <c r="U7" s="20"/>
      <c r="V7" s="21"/>
      <c r="W7" s="21"/>
      <c r="X7" s="20"/>
      <c r="Y7" s="20"/>
      <c r="Z7" s="76"/>
      <c r="AA7" s="14"/>
      <c r="AB7" s="10"/>
      <c r="AC7" s="10"/>
      <c r="AD7" s="10"/>
      <c r="AE7" s="10"/>
      <c r="AF7" s="14"/>
      <c r="AG7" s="19"/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66" customFormat="1" ht="15" customHeight="1" x14ac:dyDescent="0.25">
      <c r="A8" s="64"/>
      <c r="B8" s="20">
        <v>2018</v>
      </c>
      <c r="C8" s="20" t="s">
        <v>68</v>
      </c>
      <c r="D8" s="25" t="s">
        <v>31</v>
      </c>
      <c r="E8" s="20">
        <v>32</v>
      </c>
      <c r="F8" s="20">
        <v>5</v>
      </c>
      <c r="G8" s="20">
        <v>3</v>
      </c>
      <c r="H8" s="20">
        <v>28</v>
      </c>
      <c r="I8" s="20">
        <v>77</v>
      </c>
      <c r="J8" s="20">
        <v>56</v>
      </c>
      <c r="K8" s="20">
        <v>6</v>
      </c>
      <c r="L8" s="20">
        <v>7</v>
      </c>
      <c r="M8" s="20">
        <v>8</v>
      </c>
      <c r="N8" s="35">
        <v>0.5</v>
      </c>
      <c r="O8" s="71">
        <v>154</v>
      </c>
      <c r="P8" s="10"/>
      <c r="Q8" s="10"/>
      <c r="R8" s="10"/>
      <c r="S8" s="10"/>
      <c r="T8" s="14"/>
      <c r="U8" s="20"/>
      <c r="V8" s="21"/>
      <c r="W8" s="21"/>
      <c r="X8" s="20"/>
      <c r="Y8" s="20"/>
      <c r="Z8" s="76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66" customFormat="1" ht="15" customHeight="1" x14ac:dyDescent="0.25">
      <c r="A9" s="60"/>
      <c r="B9" s="8" t="s">
        <v>6</v>
      </c>
      <c r="C9" s="9"/>
      <c r="D9" s="7"/>
      <c r="E9" s="10">
        <f t="shared" ref="E9:M9" si="0">SUM(E4:E8)</f>
        <v>32</v>
      </c>
      <c r="F9" s="10">
        <f t="shared" si="0"/>
        <v>5</v>
      </c>
      <c r="G9" s="10">
        <f t="shared" si="0"/>
        <v>3</v>
      </c>
      <c r="H9" s="10">
        <f t="shared" si="0"/>
        <v>28</v>
      </c>
      <c r="I9" s="10">
        <f t="shared" si="0"/>
        <v>77</v>
      </c>
      <c r="J9" s="10">
        <f t="shared" si="0"/>
        <v>56</v>
      </c>
      <c r="K9" s="10">
        <f t="shared" si="0"/>
        <v>6</v>
      </c>
      <c r="L9" s="10">
        <f t="shared" si="0"/>
        <v>7</v>
      </c>
      <c r="M9" s="9">
        <f t="shared" si="0"/>
        <v>8</v>
      </c>
      <c r="N9" s="26">
        <f>PRODUCT(I9/O9)</f>
        <v>0.5</v>
      </c>
      <c r="O9" s="67">
        <f>SUM(O3:O8)</f>
        <v>154</v>
      </c>
      <c r="P9" s="77" t="s">
        <v>53</v>
      </c>
      <c r="Q9" s="77" t="s">
        <v>53</v>
      </c>
      <c r="R9" s="77" t="s">
        <v>53</v>
      </c>
      <c r="S9" s="77" t="s">
        <v>53</v>
      </c>
      <c r="T9" s="14"/>
      <c r="U9" s="10">
        <f>SUM(U4:U8)</f>
        <v>0</v>
      </c>
      <c r="V9" s="10">
        <f>SUM(V4:V8)</f>
        <v>0</v>
      </c>
      <c r="W9" s="10">
        <f>SUM(W4:W8)</f>
        <v>0</v>
      </c>
      <c r="X9" s="10">
        <f>SUM(X4:X8)</f>
        <v>0</v>
      </c>
      <c r="Y9" s="10">
        <f>SUM(Y4:Y8)</f>
        <v>0</v>
      </c>
      <c r="Z9" s="26">
        <f>PRODUCT(N15)</f>
        <v>0</v>
      </c>
      <c r="AA9" s="67"/>
      <c r="AB9" s="77" t="s">
        <v>53</v>
      </c>
      <c r="AC9" s="77" t="s">
        <v>53</v>
      </c>
      <c r="AD9" s="77" t="s">
        <v>53</v>
      </c>
      <c r="AE9" s="77" t="s">
        <v>53</v>
      </c>
      <c r="AF9" s="14"/>
      <c r="AG9" s="77" t="s">
        <v>54</v>
      </c>
      <c r="AH9" s="77" t="s">
        <v>54</v>
      </c>
      <c r="AI9" s="77" t="s">
        <v>54</v>
      </c>
      <c r="AJ9" s="77" t="s">
        <v>54</v>
      </c>
      <c r="AK9" s="14"/>
      <c r="AL9" s="10">
        <f t="shared" ref="AL9:AQ9" si="1">SUM(AL4:AL8)</f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30"/>
    </row>
    <row r="10" spans="1:44" s="66" customFormat="1" ht="15" customHeight="1" x14ac:dyDescent="0.25">
      <c r="A10" s="60"/>
      <c r="B10" s="1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8"/>
      <c r="O10" s="14"/>
      <c r="P10" s="13"/>
      <c r="Q10" s="11"/>
      <c r="R10" s="73"/>
      <c r="S10" s="74"/>
      <c r="T10" s="14"/>
      <c r="U10" s="13"/>
      <c r="V10" s="11"/>
      <c r="W10" s="73"/>
      <c r="X10" s="11"/>
      <c r="Y10" s="73"/>
      <c r="Z10" s="74"/>
      <c r="AA10" s="14"/>
      <c r="AB10" s="79"/>
      <c r="AC10" s="80"/>
      <c r="AD10" s="73"/>
      <c r="AE10" s="74"/>
      <c r="AF10" s="14"/>
      <c r="AG10" s="81">
        <v>0</v>
      </c>
      <c r="AH10" s="81">
        <v>0</v>
      </c>
      <c r="AI10" s="81">
        <v>0</v>
      </c>
      <c r="AJ10" s="81">
        <v>0</v>
      </c>
      <c r="AK10" s="14"/>
      <c r="AL10" s="9"/>
      <c r="AM10" s="6"/>
      <c r="AN10" s="6"/>
      <c r="AO10" s="6"/>
      <c r="AP10" s="6"/>
      <c r="AQ10" s="7"/>
      <c r="AR10" s="30"/>
    </row>
    <row r="11" spans="1:44" ht="15" customHeight="1" x14ac:dyDescent="0.25">
      <c r="A11" s="64"/>
      <c r="B11" s="25" t="s">
        <v>33</v>
      </c>
      <c r="C11" s="24"/>
      <c r="D11" s="68">
        <f>SUM(F9:H9)+((I9-F9-G9)/3)+(E9/3)+(AL9*25)+(AM9*25)+(AN9*10)+(AO9*25)+(AP9*20)+(AQ9*15)</f>
        <v>69.666666666666671</v>
      </c>
      <c r="E11" s="27"/>
      <c r="F11" s="27"/>
      <c r="G11" s="27"/>
      <c r="H11" s="27"/>
      <c r="I11" s="27"/>
      <c r="J11" s="27"/>
      <c r="K11" s="27"/>
      <c r="L11" s="27"/>
      <c r="M11" s="27"/>
      <c r="N11" s="69"/>
      <c r="O11" s="27"/>
      <c r="P11" s="14"/>
      <c r="Q11" s="14"/>
      <c r="R11" s="14"/>
      <c r="S11" s="14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4"/>
      <c r="AG11" s="27"/>
      <c r="AH11" s="27"/>
      <c r="AI11" s="27"/>
      <c r="AJ11" s="27"/>
      <c r="AK11" s="14"/>
      <c r="AL11" s="27"/>
      <c r="AM11" s="27"/>
      <c r="AN11" s="27"/>
      <c r="AO11" s="27"/>
      <c r="AP11" s="27"/>
      <c r="AQ11" s="27"/>
      <c r="AR11" s="30"/>
    </row>
    <row r="12" spans="1:44" s="66" customFormat="1" ht="15" customHeight="1" x14ac:dyDescent="0.25">
      <c r="A12" s="6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69"/>
      <c r="O12" s="28"/>
      <c r="P12" s="28"/>
      <c r="Q12" s="28"/>
      <c r="R12" s="28"/>
      <c r="S12" s="28"/>
      <c r="T12" s="28"/>
      <c r="U12" s="27"/>
      <c r="V12" s="29"/>
      <c r="W12" s="27"/>
      <c r="X12" s="27"/>
      <c r="Y12" s="27"/>
      <c r="Z12" s="27"/>
      <c r="AA12" s="27"/>
      <c r="AB12" s="27"/>
      <c r="AC12" s="27"/>
      <c r="AD12" s="27"/>
      <c r="AE12" s="27"/>
      <c r="AF12" s="14"/>
      <c r="AG12" s="27"/>
      <c r="AH12" s="27"/>
      <c r="AI12" s="27"/>
      <c r="AJ12" s="27"/>
      <c r="AK12" s="14"/>
      <c r="AL12" s="27"/>
      <c r="AM12" s="27"/>
      <c r="AN12" s="27"/>
      <c r="AO12" s="27"/>
      <c r="AP12" s="27"/>
      <c r="AQ12" s="27"/>
      <c r="AR12" s="30"/>
    </row>
    <row r="13" spans="1:44" ht="15" customHeight="1" x14ac:dyDescent="0.25">
      <c r="A13" s="64"/>
      <c r="B13" s="13" t="s">
        <v>34</v>
      </c>
      <c r="C13" s="31"/>
      <c r="D13" s="31"/>
      <c r="E13" s="10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27"/>
      <c r="K13" s="10" t="s">
        <v>21</v>
      </c>
      <c r="L13" s="10" t="s">
        <v>22</v>
      </c>
      <c r="M13" s="10" t="s">
        <v>23</v>
      </c>
      <c r="N13" s="10" t="s">
        <v>17</v>
      </c>
      <c r="O13" s="14"/>
      <c r="P13" s="32" t="s">
        <v>35</v>
      </c>
      <c r="Q13" s="4"/>
      <c r="R13" s="4"/>
      <c r="S13" s="4"/>
      <c r="T13" s="70"/>
      <c r="U13" s="70"/>
      <c r="V13" s="70"/>
      <c r="W13" s="70"/>
      <c r="X13" s="70"/>
      <c r="Y13" s="4"/>
      <c r="Z13" s="4"/>
      <c r="AA13" s="4"/>
      <c r="AB13" s="70"/>
      <c r="AC13" s="70"/>
      <c r="AD13" s="4"/>
      <c r="AE13" s="33"/>
      <c r="AF13" s="14"/>
      <c r="AG13" s="32" t="s">
        <v>55</v>
      </c>
      <c r="AH13" s="4"/>
      <c r="AI13" s="70"/>
      <c r="AJ13" s="33"/>
      <c r="AK13" s="14"/>
      <c r="AL13" s="54" t="s">
        <v>56</v>
      </c>
      <c r="AM13" s="4"/>
      <c r="AN13" s="4"/>
      <c r="AO13" s="4"/>
      <c r="AP13" s="4"/>
      <c r="AQ13" s="33"/>
      <c r="AR13" s="30"/>
    </row>
    <row r="14" spans="1:44" ht="15" customHeight="1" x14ac:dyDescent="0.25">
      <c r="A14" s="64"/>
      <c r="B14" s="32" t="s">
        <v>8</v>
      </c>
      <c r="C14" s="4"/>
      <c r="D14" s="33"/>
      <c r="E14" s="20">
        <f>PRODUCT(E9)</f>
        <v>32</v>
      </c>
      <c r="F14" s="20">
        <f>PRODUCT(F9)</f>
        <v>5</v>
      </c>
      <c r="G14" s="20">
        <f>PRODUCT(G9)</f>
        <v>3</v>
      </c>
      <c r="H14" s="20">
        <f>PRODUCT(H9)</f>
        <v>28</v>
      </c>
      <c r="I14" s="20">
        <f>PRODUCT(I9)</f>
        <v>77</v>
      </c>
      <c r="J14" s="27"/>
      <c r="K14" s="34">
        <f>PRODUCT((F14+G14)/E14)</f>
        <v>0.25</v>
      </c>
      <c r="L14" s="34">
        <f>PRODUCT(H14/E14)</f>
        <v>0.875</v>
      </c>
      <c r="M14" s="34">
        <f>PRODUCT(I14/E14)</f>
        <v>2.40625</v>
      </c>
      <c r="N14" s="35">
        <f>PRODUCT(N9)</f>
        <v>0.5</v>
      </c>
      <c r="O14" s="14">
        <f>PRODUCT(O9)</f>
        <v>154</v>
      </c>
      <c r="P14" s="95" t="s">
        <v>36</v>
      </c>
      <c r="Q14" s="118"/>
      <c r="R14" s="96" t="s">
        <v>71</v>
      </c>
      <c r="S14" s="96"/>
      <c r="T14" s="96"/>
      <c r="U14" s="96"/>
      <c r="V14" s="96"/>
      <c r="W14" s="96"/>
      <c r="X14" s="96"/>
      <c r="Y14" s="119"/>
      <c r="Z14" s="120"/>
      <c r="AA14" s="120" t="s">
        <v>37</v>
      </c>
      <c r="AB14" s="119"/>
      <c r="AC14" s="121" t="s">
        <v>72</v>
      </c>
      <c r="AD14" s="119"/>
      <c r="AE14" s="122"/>
      <c r="AF14" s="14"/>
      <c r="AG14" s="123"/>
      <c r="AH14" s="135"/>
      <c r="AI14" s="96"/>
      <c r="AJ14" s="97"/>
      <c r="AK14" s="14"/>
      <c r="AL14" s="95"/>
      <c r="AM14" s="119"/>
      <c r="AN14" s="96"/>
      <c r="AO14" s="96"/>
      <c r="AP14" s="96"/>
      <c r="AQ14" s="97"/>
      <c r="AR14" s="30"/>
    </row>
    <row r="15" spans="1:44" ht="15" customHeight="1" x14ac:dyDescent="0.25">
      <c r="A15" s="64"/>
      <c r="B15" s="36" t="s">
        <v>10</v>
      </c>
      <c r="C15" s="37"/>
      <c r="D15" s="38"/>
      <c r="E15" s="20"/>
      <c r="F15" s="20"/>
      <c r="G15" s="20"/>
      <c r="H15" s="20"/>
      <c r="I15" s="20"/>
      <c r="J15" s="27"/>
      <c r="K15" s="34"/>
      <c r="L15" s="34"/>
      <c r="M15" s="34"/>
      <c r="N15" s="35"/>
      <c r="O15" s="14"/>
      <c r="P15" s="123" t="s">
        <v>57</v>
      </c>
      <c r="Q15" s="124"/>
      <c r="R15" s="125" t="s">
        <v>74</v>
      </c>
      <c r="S15" s="125"/>
      <c r="T15" s="125"/>
      <c r="U15" s="125"/>
      <c r="V15" s="125"/>
      <c r="W15" s="125"/>
      <c r="X15" s="125"/>
      <c r="Y15" s="126"/>
      <c r="Z15" s="67"/>
      <c r="AA15" s="67" t="s">
        <v>73</v>
      </c>
      <c r="AB15" s="126"/>
      <c r="AC15" s="127" t="s">
        <v>75</v>
      </c>
      <c r="AD15" s="126"/>
      <c r="AE15" s="128"/>
      <c r="AF15" s="14"/>
      <c r="AG15" s="123"/>
      <c r="AH15" s="136"/>
      <c r="AI15" s="125"/>
      <c r="AJ15" s="137"/>
      <c r="AK15" s="14"/>
      <c r="AL15" s="123"/>
      <c r="AM15" s="126"/>
      <c r="AN15" s="125"/>
      <c r="AO15" s="125"/>
      <c r="AP15" s="125"/>
      <c r="AQ15" s="137"/>
      <c r="AR15" s="30"/>
    </row>
    <row r="16" spans="1:44" ht="15" customHeight="1" x14ac:dyDescent="0.25">
      <c r="A16" s="64"/>
      <c r="B16" s="39" t="s">
        <v>11</v>
      </c>
      <c r="C16" s="40"/>
      <c r="D16" s="41"/>
      <c r="E16" s="22"/>
      <c r="F16" s="22"/>
      <c r="G16" s="22"/>
      <c r="H16" s="22"/>
      <c r="I16" s="22"/>
      <c r="J16" s="27"/>
      <c r="K16" s="82"/>
      <c r="L16" s="82"/>
      <c r="M16" s="82"/>
      <c r="N16" s="83"/>
      <c r="O16" s="14"/>
      <c r="P16" s="123" t="s">
        <v>58</v>
      </c>
      <c r="Q16" s="124"/>
      <c r="R16" s="125" t="s">
        <v>77</v>
      </c>
      <c r="S16" s="125"/>
      <c r="T16" s="125"/>
      <c r="U16" s="125"/>
      <c r="V16" s="125"/>
      <c r="W16" s="125"/>
      <c r="X16" s="125"/>
      <c r="Y16" s="126"/>
      <c r="Z16" s="67"/>
      <c r="AA16" s="67" t="s">
        <v>76</v>
      </c>
      <c r="AB16" s="126"/>
      <c r="AC16" s="127" t="s">
        <v>42</v>
      </c>
      <c r="AD16" s="126"/>
      <c r="AE16" s="128"/>
      <c r="AF16" s="14"/>
      <c r="AG16" s="138"/>
      <c r="AH16" s="136"/>
      <c r="AI16" s="125"/>
      <c r="AJ16" s="137"/>
      <c r="AK16" s="14"/>
      <c r="AL16" s="123"/>
      <c r="AM16" s="126"/>
      <c r="AN16" s="125"/>
      <c r="AO16" s="125"/>
      <c r="AP16" s="125"/>
      <c r="AQ16" s="137"/>
      <c r="AR16" s="30"/>
    </row>
    <row r="17" spans="1:45" ht="15" customHeight="1" x14ac:dyDescent="0.25">
      <c r="A17" s="64"/>
      <c r="B17" s="42" t="s">
        <v>20</v>
      </c>
      <c r="C17" s="43"/>
      <c r="D17" s="44"/>
      <c r="E17" s="10">
        <f>SUM(E14:E16)</f>
        <v>32</v>
      </c>
      <c r="F17" s="10">
        <f>SUM(F14:F16)</f>
        <v>5</v>
      </c>
      <c r="G17" s="10">
        <f>SUM(G14:G16)</f>
        <v>3</v>
      </c>
      <c r="H17" s="10">
        <f>SUM(H14:H16)</f>
        <v>28</v>
      </c>
      <c r="I17" s="10">
        <f>SUM(I14:I16)</f>
        <v>77</v>
      </c>
      <c r="J17" s="27"/>
      <c r="K17" s="45">
        <f>PRODUCT((F17+G17)/E17)</f>
        <v>0.25</v>
      </c>
      <c r="L17" s="45">
        <f>PRODUCT(H17/E17)</f>
        <v>0.875</v>
      </c>
      <c r="M17" s="45">
        <f>PRODUCT(I17/E17)</f>
        <v>2.40625</v>
      </c>
      <c r="N17" s="26">
        <f>PRODUCT(I17/O17)</f>
        <v>0.5</v>
      </c>
      <c r="O17" s="14">
        <f>SUM(O14:O16)</f>
        <v>154</v>
      </c>
      <c r="P17" s="129" t="s">
        <v>38</v>
      </c>
      <c r="Q17" s="130"/>
      <c r="R17" s="131" t="s">
        <v>74</v>
      </c>
      <c r="S17" s="131"/>
      <c r="T17" s="131"/>
      <c r="U17" s="131"/>
      <c r="V17" s="131"/>
      <c r="W17" s="131"/>
      <c r="X17" s="131"/>
      <c r="Y17" s="132"/>
      <c r="Z17" s="133"/>
      <c r="AA17" s="133" t="s">
        <v>73</v>
      </c>
      <c r="AB17" s="132"/>
      <c r="AC17" s="134" t="s">
        <v>75</v>
      </c>
      <c r="AD17" s="132"/>
      <c r="AE17" s="112"/>
      <c r="AF17" s="14"/>
      <c r="AG17" s="139"/>
      <c r="AH17" s="140"/>
      <c r="AI17" s="141"/>
      <c r="AJ17" s="142"/>
      <c r="AK17" s="14"/>
      <c r="AL17" s="129"/>
      <c r="AM17" s="132"/>
      <c r="AN17" s="131"/>
      <c r="AO17" s="131"/>
      <c r="AP17" s="131"/>
      <c r="AQ17" s="142"/>
      <c r="AR17" s="30"/>
    </row>
    <row r="18" spans="1:45" ht="15" customHeight="1" x14ac:dyDescent="0.25">
      <c r="A18" s="64"/>
      <c r="B18" s="59"/>
      <c r="C18" s="59"/>
      <c r="D18" s="59"/>
      <c r="E18" s="59"/>
      <c r="F18" s="59"/>
      <c r="G18" s="59"/>
      <c r="H18" s="59"/>
      <c r="I18" s="59"/>
      <c r="J18" s="27"/>
      <c r="K18" s="59"/>
      <c r="L18" s="59"/>
      <c r="M18" s="59"/>
      <c r="N18" s="69"/>
      <c r="O18" s="14">
        <f>SUM(O15:O17)</f>
        <v>154</v>
      </c>
      <c r="P18" s="27"/>
      <c r="Q18" s="29"/>
      <c r="R18" s="27"/>
      <c r="S18" s="27"/>
      <c r="T18" s="14"/>
      <c r="U18" s="14"/>
      <c r="V18" s="29"/>
      <c r="W18" s="27"/>
      <c r="X18" s="27"/>
      <c r="Y18" s="14"/>
      <c r="Z18" s="14"/>
      <c r="AA18" s="14"/>
      <c r="AB18" s="14"/>
      <c r="AC18" s="14"/>
      <c r="AD18" s="14"/>
      <c r="AE18" s="14"/>
      <c r="AF18" s="14"/>
      <c r="AG18" s="14"/>
      <c r="AH18" s="46"/>
      <c r="AI18" s="27"/>
      <c r="AJ18" s="27"/>
      <c r="AK18" s="14"/>
      <c r="AL18" s="27"/>
      <c r="AM18" s="27"/>
      <c r="AN18" s="27"/>
      <c r="AO18" s="27"/>
      <c r="AP18" s="27"/>
      <c r="AQ18" s="27"/>
      <c r="AR18" s="30"/>
    </row>
    <row r="19" spans="1:45" ht="15" customHeight="1" x14ac:dyDescent="0.2">
      <c r="A19" s="64"/>
      <c r="B19" s="27" t="s">
        <v>28</v>
      </c>
      <c r="C19" s="27"/>
      <c r="D19" s="27" t="s">
        <v>29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spans="1:45" ht="15" customHeight="1" x14ac:dyDescent="0.2">
      <c r="A20" s="64"/>
      <c r="B20" s="27"/>
      <c r="C20" s="27"/>
      <c r="D20" s="27" t="s">
        <v>40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spans="1:45" s="2" customFormat="1" ht="15" customHeight="1" x14ac:dyDescent="0.2">
      <c r="A21" s="3"/>
      <c r="B21" s="27"/>
      <c r="C21" s="27"/>
      <c r="D21" s="27" t="s">
        <v>41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spans="1:45" s="2" customFormat="1" ht="15" customHeight="1" x14ac:dyDescent="0.25">
      <c r="A22" s="3"/>
      <c r="B22" s="14"/>
      <c r="C22" s="14"/>
      <c r="D22" s="57" t="s">
        <v>85</v>
      </c>
      <c r="E22" s="14"/>
      <c r="F22" s="14"/>
      <c r="G22" s="14"/>
      <c r="H22" s="29"/>
      <c r="I22" s="29"/>
      <c r="J22" s="27"/>
      <c r="K22" s="27"/>
      <c r="L22" s="27"/>
      <c r="M22" s="1"/>
      <c r="N22" s="29"/>
      <c r="O22" s="14"/>
      <c r="P22" s="27"/>
      <c r="Q22" s="29"/>
      <c r="R22" s="27"/>
      <c r="S22" s="27"/>
      <c r="T22" s="14"/>
      <c r="U22" s="14"/>
      <c r="V22" s="46"/>
      <c r="W22" s="27"/>
      <c r="X22" s="27"/>
      <c r="Y22" s="27"/>
      <c r="Z22" s="27"/>
      <c r="AA22" s="27"/>
      <c r="AB22" s="27"/>
      <c r="AC22" s="27"/>
      <c r="AD22" s="27"/>
      <c r="AE22" s="27"/>
      <c r="AF22" s="30"/>
      <c r="AG22" s="1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30"/>
    </row>
    <row r="23" spans="1:45" s="2" customFormat="1" ht="15" customHeight="1" x14ac:dyDescent="0.25">
      <c r="A23" s="3"/>
      <c r="B23" s="14"/>
      <c r="C23" s="14"/>
      <c r="D23" s="27"/>
      <c r="E23" s="14"/>
      <c r="F23" s="14"/>
      <c r="G23" s="14"/>
      <c r="H23" s="29"/>
      <c r="I23" s="29"/>
      <c r="J23" s="27"/>
      <c r="K23" s="27"/>
      <c r="L23" s="27"/>
      <c r="M23" s="27"/>
      <c r="N23" s="29"/>
      <c r="O23" s="14"/>
      <c r="P23" s="27"/>
      <c r="Q23" s="29"/>
      <c r="R23" s="27"/>
      <c r="S23" s="27"/>
      <c r="T23" s="14"/>
      <c r="U23" s="14"/>
      <c r="V23" s="46"/>
      <c r="W23" s="27"/>
      <c r="X23" s="27"/>
      <c r="Y23" s="27"/>
      <c r="Z23" s="27"/>
      <c r="AA23" s="27"/>
      <c r="AB23" s="27"/>
      <c r="AC23" s="27"/>
      <c r="AD23" s="27"/>
      <c r="AE23" s="27"/>
      <c r="AF23" s="30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30"/>
    </row>
    <row r="24" spans="1:45" s="2" customFormat="1" ht="15" customHeight="1" x14ac:dyDescent="0.25">
      <c r="A24" s="3"/>
      <c r="B24" s="14"/>
      <c r="C24" s="14"/>
      <c r="D24" s="27"/>
      <c r="E24" s="14"/>
      <c r="F24" s="14"/>
      <c r="G24" s="14"/>
      <c r="H24" s="27"/>
      <c r="I24" s="27"/>
      <c r="J24" s="27"/>
      <c r="K24" s="27"/>
      <c r="L24" s="27"/>
      <c r="M24" s="27"/>
      <c r="N24" s="29"/>
      <c r="O24" s="14"/>
      <c r="P24" s="27"/>
      <c r="Q24" s="29"/>
      <c r="R24" s="27"/>
      <c r="S24" s="27"/>
      <c r="T24" s="14"/>
      <c r="U24" s="14"/>
      <c r="V24" s="46"/>
      <c r="W24" s="27"/>
      <c r="X24" s="27"/>
      <c r="Y24" s="27"/>
      <c r="Z24" s="27"/>
      <c r="AA24" s="27"/>
      <c r="AB24" s="27"/>
      <c r="AC24" s="27"/>
      <c r="AD24" s="27"/>
      <c r="AE24" s="27"/>
      <c r="AF24" s="30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30"/>
    </row>
    <row r="25" spans="1:45" s="2" customFormat="1" ht="15" customHeight="1" x14ac:dyDescent="0.25">
      <c r="A25" s="3"/>
      <c r="B25" s="29"/>
      <c r="C25" s="29"/>
      <c r="D25" s="29"/>
      <c r="E25" s="29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30"/>
    </row>
    <row r="26" spans="1:45" s="2" customFormat="1" ht="15" customHeight="1" x14ac:dyDescent="0.25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30"/>
    </row>
    <row r="27" spans="1:45" s="2" customFormat="1" ht="15" customHeight="1" x14ac:dyDescent="0.25">
      <c r="A27" s="3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</row>
    <row r="28" spans="1:45" s="2" customFormat="1" ht="15" customHeight="1" x14ac:dyDescent="0.25">
      <c r="A28" s="3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2" customFormat="1" ht="15" customHeight="1" x14ac:dyDescent="0.25">
      <c r="A29" s="3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14"/>
      <c r="AH30" s="46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14"/>
      <c r="AH31" s="46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14"/>
      <c r="AH32" s="46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14"/>
      <c r="AH33" s="46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14"/>
      <c r="AH34" s="46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4"/>
      <c r="AH35" s="46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6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  <c r="AR58" s="58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  <c r="AR59" s="58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  <c r="AR60" s="58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  <c r="AR61" s="58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  <c r="AR62" s="58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  <c r="AR63" s="58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  <c r="AR64" s="58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58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58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58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58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58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58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58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58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58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58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58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58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4"/>
      <c r="P77" s="14"/>
      <c r="Q77" s="14"/>
      <c r="R77" s="14"/>
      <c r="S77" s="14"/>
      <c r="T77" s="14"/>
      <c r="U77" s="27"/>
      <c r="V77" s="29"/>
      <c r="W77" s="27"/>
      <c r="X77" s="27"/>
      <c r="Y77" s="14"/>
      <c r="Z77" s="14"/>
      <c r="AA77" s="14"/>
      <c r="AB77" s="14"/>
      <c r="AC77" s="14"/>
      <c r="AD77" s="14"/>
      <c r="AE77" s="14"/>
      <c r="AF77" s="14"/>
      <c r="AG77" s="14"/>
      <c r="AH77" s="46"/>
      <c r="AI77" s="27"/>
      <c r="AJ77" s="27"/>
      <c r="AK77" s="14"/>
      <c r="AL77" s="14"/>
      <c r="AM77" s="14"/>
      <c r="AN77" s="14"/>
      <c r="AO77" s="14"/>
      <c r="AP77" s="14"/>
      <c r="AQ77" s="14"/>
      <c r="AR77" s="58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4"/>
      <c r="P78" s="14"/>
      <c r="Q78" s="14"/>
      <c r="R78" s="14"/>
      <c r="S78" s="14"/>
      <c r="T78" s="14"/>
      <c r="U78" s="27"/>
      <c r="V78" s="29"/>
      <c r="W78" s="27"/>
      <c r="X78" s="27"/>
      <c r="Y78" s="14"/>
      <c r="Z78" s="14"/>
      <c r="AA78" s="14"/>
      <c r="AB78" s="14"/>
      <c r="AC78" s="14"/>
      <c r="AD78" s="14"/>
      <c r="AE78" s="14"/>
      <c r="AF78" s="14"/>
      <c r="AG78" s="14"/>
      <c r="AH78" s="46"/>
      <c r="AI78" s="27"/>
      <c r="AJ78" s="27"/>
      <c r="AK78" s="14"/>
      <c r="AL78" s="14"/>
      <c r="AM78" s="14"/>
      <c r="AN78" s="14"/>
      <c r="AO78" s="14"/>
      <c r="AP78" s="14"/>
      <c r="AQ78" s="14"/>
      <c r="AR78" s="58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4"/>
      <c r="P79" s="14"/>
      <c r="Q79" s="14"/>
      <c r="R79" s="14"/>
      <c r="S79" s="14"/>
      <c r="T79" s="14"/>
      <c r="U79" s="27"/>
      <c r="V79" s="29"/>
      <c r="W79" s="27"/>
      <c r="X79" s="27"/>
      <c r="Y79" s="14"/>
      <c r="Z79" s="14"/>
      <c r="AA79" s="14"/>
      <c r="AB79" s="14"/>
      <c r="AC79" s="14"/>
      <c r="AD79" s="14"/>
      <c r="AE79" s="14"/>
      <c r="AF79" s="14"/>
      <c r="AG79" s="14"/>
      <c r="AH79" s="46"/>
      <c r="AI79" s="27"/>
      <c r="AJ79" s="27"/>
      <c r="AK79" s="14"/>
      <c r="AL79" s="14"/>
      <c r="AM79" s="14"/>
      <c r="AN79" s="14"/>
      <c r="AO79" s="14"/>
      <c r="AP79" s="14"/>
      <c r="AQ79" s="14"/>
      <c r="AR79" s="58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14"/>
      <c r="P80" s="14"/>
      <c r="Q80" s="14"/>
      <c r="R80" s="14"/>
      <c r="S80" s="14"/>
      <c r="T80" s="14"/>
      <c r="U80" s="27"/>
      <c r="V80" s="29"/>
      <c r="W80" s="27"/>
      <c r="X80" s="27"/>
      <c r="Y80" s="14"/>
      <c r="Z80" s="14"/>
      <c r="AA80" s="14"/>
      <c r="AB80" s="14"/>
      <c r="AC80" s="14"/>
      <c r="AD80" s="14"/>
      <c r="AE80" s="14"/>
      <c r="AF80" s="14"/>
      <c r="AG80" s="14"/>
      <c r="AH80" s="46"/>
      <c r="AI80" s="27"/>
      <c r="AJ80" s="27"/>
      <c r="AK80" s="14"/>
      <c r="AL80" s="14"/>
      <c r="AM80" s="14"/>
      <c r="AN80" s="14"/>
      <c r="AO80" s="14"/>
      <c r="AP80" s="14"/>
      <c r="AQ80" s="14"/>
      <c r="AR80" s="58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4"/>
      <c r="P81" s="14"/>
      <c r="Q81" s="14"/>
      <c r="R81" s="14"/>
      <c r="S81" s="14"/>
      <c r="T81" s="14"/>
      <c r="U81" s="27"/>
      <c r="V81" s="29"/>
      <c r="W81" s="27"/>
      <c r="X81" s="27"/>
      <c r="Y81" s="14"/>
      <c r="Z81" s="14"/>
      <c r="AA81" s="14"/>
      <c r="AB81" s="14"/>
      <c r="AC81" s="14"/>
      <c r="AD81" s="14"/>
      <c r="AE81" s="14"/>
      <c r="AF81" s="14"/>
      <c r="AG81" s="14"/>
      <c r="AH81" s="46"/>
      <c r="AI81" s="27"/>
      <c r="AJ81" s="27"/>
      <c r="AK81" s="14"/>
      <c r="AL81" s="14"/>
      <c r="AM81" s="14"/>
      <c r="AN81" s="14"/>
      <c r="AO81" s="14"/>
      <c r="AP81" s="14"/>
      <c r="AQ81" s="14"/>
      <c r="AR81" s="58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4"/>
      <c r="P82" s="14"/>
      <c r="Q82" s="14"/>
      <c r="R82" s="14"/>
      <c r="S82" s="14"/>
      <c r="T82" s="14"/>
      <c r="U82" s="27"/>
      <c r="V82" s="29"/>
      <c r="W82" s="27"/>
      <c r="X82" s="27"/>
      <c r="Y82" s="14"/>
      <c r="Z82" s="14"/>
      <c r="AA82" s="14"/>
      <c r="AB82" s="14"/>
      <c r="AC82" s="14"/>
      <c r="AD82" s="14"/>
      <c r="AE82" s="14"/>
      <c r="AF82" s="14"/>
      <c r="AG82" s="14"/>
      <c r="AH82" s="46"/>
      <c r="AI82" s="27"/>
      <c r="AJ82" s="27"/>
      <c r="AK82" s="14"/>
      <c r="AL82" s="14"/>
      <c r="AM82" s="14"/>
      <c r="AN82" s="14"/>
      <c r="AO82" s="14"/>
      <c r="AP82" s="14"/>
      <c r="AQ82" s="14"/>
      <c r="AR82" s="58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6"/>
      <c r="AI83" s="27"/>
      <c r="AJ83" s="27"/>
      <c r="AK83" s="14"/>
      <c r="AL83" s="14"/>
      <c r="AM83" s="14"/>
      <c r="AN83" s="14"/>
      <c r="AO83" s="14"/>
      <c r="AP83" s="14"/>
      <c r="AQ83" s="14"/>
      <c r="AR83" s="58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58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58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58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58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58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58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58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58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58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58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58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58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58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58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58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58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58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58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58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58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58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58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58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58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58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58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58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58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58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58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58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58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58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58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58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58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58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58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58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58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58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58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58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58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58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58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58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58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58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58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58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58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58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58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58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58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58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58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58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58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58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58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58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58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58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58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58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58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58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58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58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58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58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58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58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58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58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58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58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58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58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58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58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58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58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58"/>
    </row>
    <row r="170" spans="1:44" ht="15" customHeight="1" x14ac:dyDescent="0.25">
      <c r="AG170" s="14"/>
      <c r="AH170" s="46"/>
      <c r="AI170" s="27"/>
      <c r="AJ170" s="27"/>
    </row>
    <row r="171" spans="1:44" ht="15" customHeight="1" x14ac:dyDescent="0.25">
      <c r="AG171" s="14"/>
      <c r="AH171" s="46"/>
      <c r="AI171" s="27"/>
      <c r="AJ171" s="27"/>
    </row>
    <row r="172" spans="1:44" ht="15" customHeight="1" x14ac:dyDescent="0.25">
      <c r="AG172" s="14"/>
      <c r="AH172" s="46"/>
      <c r="AI172" s="27"/>
      <c r="AJ172" s="27"/>
    </row>
    <row r="173" spans="1:44" ht="15" customHeight="1" x14ac:dyDescent="0.25">
      <c r="AG173" s="14"/>
      <c r="AH173" s="46"/>
      <c r="AI173" s="27"/>
      <c r="AJ173" s="27"/>
    </row>
    <row r="174" spans="1:44" ht="15" customHeight="1" x14ac:dyDescent="0.25">
      <c r="AG174" s="14"/>
      <c r="AH174" s="46"/>
      <c r="AI174" s="27"/>
      <c r="AJ174" s="27"/>
    </row>
    <row r="175" spans="1:44" ht="15" customHeight="1" x14ac:dyDescent="0.25">
      <c r="AG175" s="14"/>
      <c r="AH175" s="46"/>
      <c r="AI175" s="27"/>
      <c r="AJ175" s="27"/>
    </row>
    <row r="176" spans="1:44" ht="15" customHeight="1" x14ac:dyDescent="0.25">
      <c r="AG176" s="14"/>
      <c r="AH176" s="46"/>
      <c r="AI176" s="27"/>
      <c r="AJ176" s="27"/>
    </row>
    <row r="185" spans="2:43" ht="15" customHeight="1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</row>
    <row r="186" spans="2:43" ht="15" customHeight="1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</row>
    <row r="187" spans="2:43" ht="15" customHeight="1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</row>
    <row r="188" spans="2:43" ht="15" customHeight="1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</row>
    <row r="189" spans="2:43" ht="15" customHeight="1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</row>
    <row r="190" spans="2:43" ht="15" customHeight="1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</row>
    <row r="191" spans="2:43" ht="15" customHeight="1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</row>
    <row r="192" spans="2:43" ht="15" customHeight="1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</row>
    <row r="193" spans="2:43" ht="15" customHeight="1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</row>
    <row r="194" spans="2:43" ht="15" customHeight="1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</row>
    <row r="195" spans="2:43" ht="15" customHeight="1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</row>
    <row r="196" spans="2:43" ht="15" customHeight="1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</row>
    <row r="197" spans="2:43" ht="15" customHeight="1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</row>
    <row r="198" spans="2:43" ht="15" customHeight="1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</row>
    <row r="199" spans="2:43" ht="15" customHeight="1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</row>
    <row r="200" spans="2:43" ht="15" customHeight="1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</row>
    <row r="201" spans="2:43" ht="15" customHeight="1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</row>
    <row r="202" spans="2:43" ht="15" customHeight="1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</row>
    <row r="203" spans="2:43" ht="15" customHeight="1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</row>
    <row r="205" spans="2:43" ht="15" customHeight="1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</row>
    <row r="206" spans="2:43" ht="15" customHeight="1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</row>
    <row r="207" spans="2:43" ht="15" customHeight="1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</row>
    <row r="208" spans="2:43" ht="15" customHeight="1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</row>
    <row r="209" spans="2:43" ht="15" customHeight="1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</row>
  </sheetData>
  <sortState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25" t="s">
        <v>69</v>
      </c>
      <c r="C1" s="49"/>
      <c r="D1" s="50"/>
      <c r="E1" s="51" t="s">
        <v>70</v>
      </c>
      <c r="F1" s="104"/>
      <c r="G1" s="55"/>
      <c r="H1" s="55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104"/>
      <c r="AB1" s="104"/>
      <c r="AC1" s="55"/>
      <c r="AD1" s="55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4" t="s">
        <v>63</v>
      </c>
      <c r="C2" s="105"/>
      <c r="D2" s="106"/>
      <c r="E2" s="5" t="s">
        <v>8</v>
      </c>
      <c r="F2" s="6"/>
      <c r="G2" s="6"/>
      <c r="H2" s="6"/>
      <c r="I2" s="11"/>
      <c r="J2" s="7"/>
      <c r="K2" s="86"/>
      <c r="L2" s="13" t="s">
        <v>79</v>
      </c>
      <c r="M2" s="6"/>
      <c r="N2" s="6"/>
      <c r="O2" s="12"/>
      <c r="P2" s="65"/>
      <c r="Q2" s="13" t="s">
        <v>80</v>
      </c>
      <c r="R2" s="6"/>
      <c r="S2" s="6"/>
      <c r="T2" s="6"/>
      <c r="U2" s="11"/>
      <c r="V2" s="12"/>
      <c r="W2" s="65"/>
      <c r="X2" s="107" t="s">
        <v>64</v>
      </c>
      <c r="Y2" s="108"/>
      <c r="Z2" s="85"/>
      <c r="AA2" s="5" t="s">
        <v>8</v>
      </c>
      <c r="AB2" s="6"/>
      <c r="AC2" s="6"/>
      <c r="AD2" s="6"/>
      <c r="AE2" s="11"/>
      <c r="AF2" s="7"/>
      <c r="AG2" s="86"/>
      <c r="AH2" s="13" t="s">
        <v>81</v>
      </c>
      <c r="AI2" s="6"/>
      <c r="AJ2" s="6"/>
      <c r="AK2" s="12"/>
      <c r="AL2" s="65"/>
      <c r="AM2" s="13" t="s">
        <v>80</v>
      </c>
      <c r="AN2" s="6"/>
      <c r="AO2" s="6"/>
      <c r="AP2" s="6"/>
      <c r="AQ2" s="11"/>
      <c r="AR2" s="12"/>
      <c r="AS2" s="8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87"/>
      <c r="L3" s="10" t="s">
        <v>4</v>
      </c>
      <c r="M3" s="10" t="s">
        <v>5</v>
      </c>
      <c r="N3" s="10" t="s">
        <v>46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87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87"/>
      <c r="AH3" s="10" t="s">
        <v>4</v>
      </c>
      <c r="AI3" s="10" t="s">
        <v>5</v>
      </c>
      <c r="AJ3" s="10" t="s">
        <v>46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8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76"/>
      <c r="K4" s="28"/>
      <c r="L4" s="77"/>
      <c r="M4" s="10"/>
      <c r="N4" s="10"/>
      <c r="O4" s="10"/>
      <c r="P4" s="14"/>
      <c r="Q4" s="20"/>
      <c r="R4" s="20"/>
      <c r="S4" s="21"/>
      <c r="T4" s="20"/>
      <c r="U4" s="20"/>
      <c r="V4" s="109"/>
      <c r="W4" s="28"/>
      <c r="X4" s="20">
        <v>2015</v>
      </c>
      <c r="Y4" s="20" t="s">
        <v>30</v>
      </c>
      <c r="Z4" s="25" t="s">
        <v>39</v>
      </c>
      <c r="AA4" s="20">
        <v>17</v>
      </c>
      <c r="AB4" s="20">
        <v>0</v>
      </c>
      <c r="AC4" s="20">
        <v>0</v>
      </c>
      <c r="AD4" s="20">
        <v>14</v>
      </c>
      <c r="AE4" s="20">
        <v>45</v>
      </c>
      <c r="AF4" s="35">
        <v>0.45</v>
      </c>
      <c r="AG4" s="14">
        <v>100</v>
      </c>
      <c r="AH4" s="8"/>
      <c r="AI4" s="8"/>
      <c r="AJ4" s="8"/>
      <c r="AK4" s="10"/>
      <c r="AL4" s="14"/>
      <c r="AM4" s="20"/>
      <c r="AN4" s="20"/>
      <c r="AO4" s="20"/>
      <c r="AP4" s="20"/>
      <c r="AQ4" s="20"/>
      <c r="AR4" s="103"/>
      <c r="AS4" s="60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76"/>
      <c r="K5" s="28"/>
      <c r="L5" s="77"/>
      <c r="M5" s="10"/>
      <c r="N5" s="10"/>
      <c r="O5" s="10"/>
      <c r="P5" s="14"/>
      <c r="Q5" s="20"/>
      <c r="R5" s="20"/>
      <c r="S5" s="21"/>
      <c r="T5" s="20"/>
      <c r="U5" s="20"/>
      <c r="V5" s="21"/>
      <c r="W5" s="28"/>
      <c r="X5" s="20">
        <v>2016</v>
      </c>
      <c r="Y5" s="20" t="s">
        <v>59</v>
      </c>
      <c r="Z5" s="25" t="s">
        <v>39</v>
      </c>
      <c r="AA5" s="20">
        <v>16</v>
      </c>
      <c r="AB5" s="20">
        <v>3</v>
      </c>
      <c r="AC5" s="20">
        <v>1</v>
      </c>
      <c r="AD5" s="20">
        <v>36</v>
      </c>
      <c r="AE5" s="20">
        <v>95</v>
      </c>
      <c r="AF5" s="35">
        <v>0.67849999999999999</v>
      </c>
      <c r="AG5" s="14">
        <v>140</v>
      </c>
      <c r="AH5" s="8"/>
      <c r="AI5" s="20" t="s">
        <v>78</v>
      </c>
      <c r="AJ5" s="10" t="s">
        <v>67</v>
      </c>
      <c r="AK5" s="10" t="s">
        <v>59</v>
      </c>
      <c r="AL5" s="14"/>
      <c r="AM5" s="20"/>
      <c r="AN5" s="20"/>
      <c r="AO5" s="20"/>
      <c r="AP5" s="20"/>
      <c r="AQ5" s="20"/>
      <c r="AR5" s="103"/>
      <c r="AS5" s="60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1"/>
      <c r="I6" s="20"/>
      <c r="J6" s="76"/>
      <c r="K6" s="28"/>
      <c r="L6" s="77"/>
      <c r="M6" s="10"/>
      <c r="N6" s="10"/>
      <c r="O6" s="10"/>
      <c r="Q6" s="20"/>
      <c r="R6" s="20"/>
      <c r="S6" s="21"/>
      <c r="T6" s="20"/>
      <c r="U6" s="20"/>
      <c r="V6" s="21"/>
      <c r="W6" s="28"/>
      <c r="X6" s="20">
        <v>2017</v>
      </c>
      <c r="Y6" s="20" t="s">
        <v>52</v>
      </c>
      <c r="Z6" s="25" t="s">
        <v>39</v>
      </c>
      <c r="AA6" s="20">
        <v>13</v>
      </c>
      <c r="AB6" s="20">
        <v>0</v>
      </c>
      <c r="AC6" s="20">
        <v>0</v>
      </c>
      <c r="AD6" s="20">
        <v>33</v>
      </c>
      <c r="AE6" s="20">
        <v>59</v>
      </c>
      <c r="AF6" s="35">
        <v>0.64829999999999999</v>
      </c>
      <c r="AG6" s="14">
        <v>91</v>
      </c>
      <c r="AH6" s="8"/>
      <c r="AI6" s="20" t="s">
        <v>78</v>
      </c>
      <c r="AJ6" s="8"/>
      <c r="AK6" s="10"/>
      <c r="AL6" s="14"/>
      <c r="AM6" s="20">
        <v>3</v>
      </c>
      <c r="AN6" s="20">
        <v>0</v>
      </c>
      <c r="AO6" s="20">
        <v>0</v>
      </c>
      <c r="AP6" s="20">
        <v>7</v>
      </c>
      <c r="AQ6" s="20">
        <v>18</v>
      </c>
      <c r="AR6" s="103">
        <v>0.81810000000000005</v>
      </c>
      <c r="AS6" s="60">
        <v>22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>
        <v>2018</v>
      </c>
      <c r="C7" s="20" t="s">
        <v>68</v>
      </c>
      <c r="D7" s="25" t="s">
        <v>84</v>
      </c>
      <c r="E7" s="20">
        <v>2</v>
      </c>
      <c r="F7" s="20">
        <v>0</v>
      </c>
      <c r="G7" s="20">
        <v>1</v>
      </c>
      <c r="H7" s="20">
        <v>2</v>
      </c>
      <c r="I7" s="20">
        <v>10</v>
      </c>
      <c r="J7" s="35">
        <v>0.71419999999999995</v>
      </c>
      <c r="K7" s="27">
        <v>14</v>
      </c>
      <c r="L7" s="77"/>
      <c r="M7" s="10"/>
      <c r="N7" s="10"/>
      <c r="O7" s="10"/>
      <c r="Q7" s="20"/>
      <c r="R7" s="20"/>
      <c r="S7" s="21"/>
      <c r="T7" s="20"/>
      <c r="U7" s="20"/>
      <c r="V7" s="21"/>
      <c r="W7" s="28"/>
      <c r="X7" s="20"/>
      <c r="Y7" s="20"/>
      <c r="Z7" s="25"/>
      <c r="AA7" s="20"/>
      <c r="AB7" s="20"/>
      <c r="AC7" s="20"/>
      <c r="AD7" s="20"/>
      <c r="AE7" s="20"/>
      <c r="AF7" s="35"/>
      <c r="AG7" s="14">
        <v>91</v>
      </c>
      <c r="AH7" s="8"/>
      <c r="AI7" s="8"/>
      <c r="AJ7" s="8"/>
      <c r="AK7" s="10"/>
      <c r="AL7" s="14"/>
      <c r="AM7" s="20"/>
      <c r="AN7" s="20"/>
      <c r="AO7" s="20"/>
      <c r="AP7" s="20"/>
      <c r="AQ7" s="20"/>
      <c r="AR7" s="103"/>
      <c r="AS7" s="60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110" t="s">
        <v>66</v>
      </c>
      <c r="C8" s="111"/>
      <c r="D8" s="112"/>
      <c r="E8" s="53">
        <f>SUM(E4:E7)</f>
        <v>2</v>
      </c>
      <c r="F8" s="53">
        <f>SUM(F4:F7)</f>
        <v>0</v>
      </c>
      <c r="G8" s="53">
        <f>SUM(G4:G7)</f>
        <v>1</v>
      </c>
      <c r="H8" s="53">
        <f>SUM(H4:H7)</f>
        <v>2</v>
      </c>
      <c r="I8" s="53">
        <f>SUM(I4:I7)</f>
        <v>10</v>
      </c>
      <c r="J8" s="92">
        <f>PRODUCT(I8/K8)</f>
        <v>0.7142857142857143</v>
      </c>
      <c r="K8" s="86">
        <f>SUM(K4:K7)</f>
        <v>14</v>
      </c>
      <c r="L8" s="13"/>
      <c r="M8" s="11"/>
      <c r="N8" s="73"/>
      <c r="O8" s="74"/>
      <c r="P8" s="14"/>
      <c r="Q8" s="53">
        <f>SUM(Q4:Q7)</f>
        <v>0</v>
      </c>
      <c r="R8" s="53">
        <f>SUM(R4:R7)</f>
        <v>0</v>
      </c>
      <c r="S8" s="53">
        <f>SUM(S4:S7)</f>
        <v>0</v>
      </c>
      <c r="T8" s="53">
        <f>SUM(T4:T7)</f>
        <v>0</v>
      </c>
      <c r="U8" s="53">
        <f>SUM(U4:U7)</f>
        <v>0</v>
      </c>
      <c r="V8" s="26">
        <v>0</v>
      </c>
      <c r="W8" s="86">
        <f>SUM(W4:W7)</f>
        <v>0</v>
      </c>
      <c r="X8" s="8" t="s">
        <v>66</v>
      </c>
      <c r="Y8" s="9"/>
      <c r="Z8" s="7"/>
      <c r="AA8" s="53">
        <f>SUM(AA4:AA7)</f>
        <v>46</v>
      </c>
      <c r="AB8" s="53">
        <f>SUM(AB4:AB7)</f>
        <v>3</v>
      </c>
      <c r="AC8" s="53">
        <f>SUM(AC4:AC7)</f>
        <v>1</v>
      </c>
      <c r="AD8" s="53">
        <f>SUM(AD4:AD7)</f>
        <v>83</v>
      </c>
      <c r="AE8" s="53">
        <f>SUM(AE4:AE7)</f>
        <v>199</v>
      </c>
      <c r="AF8" s="92">
        <f>PRODUCT(AE8/AG8)</f>
        <v>0.47156398104265401</v>
      </c>
      <c r="AG8" s="86">
        <f>SUM(AG4:AG7)</f>
        <v>422</v>
      </c>
      <c r="AH8" s="13"/>
      <c r="AI8" s="11"/>
      <c r="AJ8" s="73"/>
      <c r="AK8" s="74"/>
      <c r="AL8" s="14"/>
      <c r="AM8" s="53">
        <f>SUM(AM4:AM7)</f>
        <v>3</v>
      </c>
      <c r="AN8" s="53">
        <f>SUM(AN4:AN7)</f>
        <v>0</v>
      </c>
      <c r="AO8" s="53">
        <f>SUM(AO4:AO7)</f>
        <v>0</v>
      </c>
      <c r="AP8" s="53">
        <f>SUM(AP4:AP7)</f>
        <v>7</v>
      </c>
      <c r="AQ8" s="53">
        <f>SUM(AQ4:AQ7)</f>
        <v>18</v>
      </c>
      <c r="AR8" s="92">
        <f>PRODUCT(AQ8/AS8)</f>
        <v>0.81818181818181823</v>
      </c>
      <c r="AS8" s="87">
        <f>SUM(AS4:AS7)</f>
        <v>22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69"/>
      <c r="K9" s="28"/>
      <c r="L9" s="14"/>
      <c r="M9" s="14"/>
      <c r="N9" s="14"/>
      <c r="O9" s="14"/>
      <c r="P9" s="27"/>
      <c r="Q9" s="27"/>
      <c r="R9" s="29"/>
      <c r="S9" s="27"/>
      <c r="T9" s="27"/>
      <c r="U9" s="14"/>
      <c r="V9" s="14"/>
      <c r="W9" s="28"/>
      <c r="X9" s="27"/>
      <c r="Y9" s="27"/>
      <c r="Z9" s="27"/>
      <c r="AA9" s="27"/>
      <c r="AB9" s="27"/>
      <c r="AC9" s="27"/>
      <c r="AD9" s="27"/>
      <c r="AE9" s="27"/>
      <c r="AF9" s="69"/>
      <c r="AG9" s="28"/>
      <c r="AH9" s="14"/>
      <c r="AI9" s="14"/>
      <c r="AJ9" s="14"/>
      <c r="AK9" s="14"/>
      <c r="AL9" s="27"/>
      <c r="AM9" s="27"/>
      <c r="AN9" s="29"/>
      <c r="AO9" s="27"/>
      <c r="AP9" s="27"/>
      <c r="AQ9" s="14"/>
      <c r="AR9" s="14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95" t="s">
        <v>65</v>
      </c>
      <c r="C10" s="96"/>
      <c r="D10" s="97"/>
      <c r="E10" s="7" t="s">
        <v>2</v>
      </c>
      <c r="F10" s="10" t="s">
        <v>7</v>
      </c>
      <c r="G10" s="7" t="s">
        <v>4</v>
      </c>
      <c r="H10" s="10" t="s">
        <v>5</v>
      </c>
      <c r="I10" s="10" t="s">
        <v>12</v>
      </c>
      <c r="J10" s="10" t="s">
        <v>17</v>
      </c>
      <c r="K10" s="14"/>
      <c r="L10" s="10" t="s">
        <v>21</v>
      </c>
      <c r="M10" s="10" t="s">
        <v>22</v>
      </c>
      <c r="N10" s="10" t="s">
        <v>82</v>
      </c>
      <c r="O10" s="10" t="s">
        <v>83</v>
      </c>
      <c r="Q10" s="29"/>
      <c r="R10" s="29" t="s">
        <v>28</v>
      </c>
      <c r="S10" s="29"/>
      <c r="T10" s="27" t="s">
        <v>29</v>
      </c>
      <c r="U10" s="14"/>
      <c r="V10" s="28"/>
      <c r="W10" s="28"/>
      <c r="X10" s="94"/>
      <c r="Y10" s="94"/>
      <c r="Z10" s="94"/>
      <c r="AA10" s="94"/>
      <c r="AB10" s="94"/>
      <c r="AC10" s="27"/>
      <c r="AD10" s="27"/>
      <c r="AE10" s="27"/>
      <c r="AF10" s="27"/>
      <c r="AG10" s="27"/>
      <c r="AH10" s="27"/>
      <c r="AI10" s="27"/>
      <c r="AJ10" s="27"/>
      <c r="AK10" s="27"/>
      <c r="AM10" s="28"/>
      <c r="AN10" s="94"/>
      <c r="AO10" s="94"/>
      <c r="AP10" s="94"/>
      <c r="AQ10" s="94"/>
      <c r="AR10" s="94"/>
      <c r="AS10" s="94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32" t="s">
        <v>32</v>
      </c>
      <c r="C11" s="4"/>
      <c r="D11" s="33"/>
      <c r="E11" s="98">
        <v>32</v>
      </c>
      <c r="F11" s="98">
        <v>5</v>
      </c>
      <c r="G11" s="98">
        <v>3</v>
      </c>
      <c r="H11" s="98">
        <v>28</v>
      </c>
      <c r="I11" s="98">
        <v>77</v>
      </c>
      <c r="J11" s="113">
        <v>0.5</v>
      </c>
      <c r="K11" s="27">
        <f>PRODUCT(I11/J11)</f>
        <v>154</v>
      </c>
      <c r="L11" s="99">
        <f>PRODUCT((F11+G11)/E11)</f>
        <v>0.25</v>
      </c>
      <c r="M11" s="99">
        <f>PRODUCT(H11/E11)</f>
        <v>0.875</v>
      </c>
      <c r="N11" s="99">
        <f>PRODUCT((F11+G11+H11)/E11)</f>
        <v>1.125</v>
      </c>
      <c r="O11" s="99">
        <f>PRODUCT(I11/E11)</f>
        <v>2.40625</v>
      </c>
      <c r="Q11" s="29"/>
      <c r="R11" s="29"/>
      <c r="S11" s="29"/>
      <c r="T11" s="27" t="s">
        <v>40</v>
      </c>
      <c r="U11" s="27"/>
      <c r="V11" s="27"/>
      <c r="W11" s="27"/>
      <c r="X11" s="29"/>
      <c r="Y11" s="29"/>
      <c r="Z11" s="29"/>
      <c r="AA11" s="29"/>
      <c r="AB11" s="29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9"/>
      <c r="AO11" s="29"/>
      <c r="AP11" s="29"/>
      <c r="AQ11" s="29"/>
      <c r="AR11" s="29"/>
      <c r="AS11" s="29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89" t="s">
        <v>63</v>
      </c>
      <c r="C12" s="90"/>
      <c r="D12" s="91"/>
      <c r="E12" s="98">
        <f>PRODUCT(E8+Q8)</f>
        <v>2</v>
      </c>
      <c r="F12" s="98">
        <f>PRODUCT(F8+R8)</f>
        <v>0</v>
      </c>
      <c r="G12" s="98">
        <f>PRODUCT(G8+S8)</f>
        <v>1</v>
      </c>
      <c r="H12" s="98">
        <f>PRODUCT(H8+T8)</f>
        <v>2</v>
      </c>
      <c r="I12" s="98">
        <f>PRODUCT(I8+U8)</f>
        <v>10</v>
      </c>
      <c r="J12" s="113">
        <f>PRODUCT(I12/K12)</f>
        <v>0.7142857142857143</v>
      </c>
      <c r="K12" s="27">
        <f>PRODUCT(K8+W8)</f>
        <v>14</v>
      </c>
      <c r="L12" s="99">
        <f>PRODUCT((F12+G12)/E12)</f>
        <v>0.5</v>
      </c>
      <c r="M12" s="99">
        <f>PRODUCT(H12/E12)</f>
        <v>1</v>
      </c>
      <c r="N12" s="99">
        <f>PRODUCT((F12+G12+H12)/E12)</f>
        <v>1.5</v>
      </c>
      <c r="O12" s="99">
        <f>PRODUCT(I12/E12)</f>
        <v>5</v>
      </c>
      <c r="Q12" s="29"/>
      <c r="R12" s="29"/>
      <c r="S12" s="29"/>
      <c r="T12" s="27" t="s">
        <v>41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7" t="s">
        <v>64</v>
      </c>
      <c r="C13" s="93"/>
      <c r="D13" s="88"/>
      <c r="E13" s="98">
        <f>PRODUCT(AA8+AM8)</f>
        <v>49</v>
      </c>
      <c r="F13" s="98">
        <f>PRODUCT(AB8+AN8)</f>
        <v>3</v>
      </c>
      <c r="G13" s="98">
        <f>PRODUCT(AC8+AO8)</f>
        <v>1</v>
      </c>
      <c r="H13" s="98">
        <f>PRODUCT(AD8+AP8)</f>
        <v>90</v>
      </c>
      <c r="I13" s="98">
        <f>PRODUCT(AE8+AQ8)</f>
        <v>217</v>
      </c>
      <c r="J13" s="113">
        <f>PRODUCT(I13/K13)</f>
        <v>0.48873873873873874</v>
      </c>
      <c r="K13" s="14">
        <f>PRODUCT(AG8+AS8)</f>
        <v>444</v>
      </c>
      <c r="L13" s="99">
        <f>PRODUCT((F13+G13)/E13)</f>
        <v>8.1632653061224483E-2</v>
      </c>
      <c r="M13" s="99">
        <f>PRODUCT(H13/E13)</f>
        <v>1.8367346938775511</v>
      </c>
      <c r="N13" s="99">
        <f>PRODUCT((F13+G13+H13)/E13)</f>
        <v>1.9183673469387754</v>
      </c>
      <c r="O13" s="99">
        <f>PRODUCT(I13/E13)</f>
        <v>4.4285714285714288</v>
      </c>
      <c r="Q13" s="29"/>
      <c r="R13" s="29"/>
      <c r="S13" s="27"/>
      <c r="T13" s="57" t="s">
        <v>85</v>
      </c>
      <c r="U13" s="14"/>
      <c r="V13" s="14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14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0" t="s">
        <v>66</v>
      </c>
      <c r="C14" s="101"/>
      <c r="D14" s="102"/>
      <c r="E14" s="98">
        <f>SUM(E11:E13)</f>
        <v>83</v>
      </c>
      <c r="F14" s="98">
        <f t="shared" ref="F14:I14" si="0">SUM(F11:F13)</f>
        <v>8</v>
      </c>
      <c r="G14" s="98">
        <f t="shared" si="0"/>
        <v>5</v>
      </c>
      <c r="H14" s="98">
        <f t="shared" si="0"/>
        <v>120</v>
      </c>
      <c r="I14" s="98">
        <f t="shared" si="0"/>
        <v>304</v>
      </c>
      <c r="J14" s="113">
        <f>PRODUCT(I14/K14)</f>
        <v>0.49673202614379086</v>
      </c>
      <c r="K14" s="27">
        <f>SUM(K11:K13)</f>
        <v>612</v>
      </c>
      <c r="L14" s="99">
        <f>PRODUCT((F14+G14)/E14)</f>
        <v>0.15662650602409639</v>
      </c>
      <c r="M14" s="99">
        <f>PRODUCT(H14/E14)</f>
        <v>1.4457831325301205</v>
      </c>
      <c r="N14" s="99">
        <f>PRODUCT((F14+G14+H14)/E14)</f>
        <v>1.6024096385542168</v>
      </c>
      <c r="O14" s="99">
        <f>PRODUCT(I14/E14)</f>
        <v>3.6626506024096384</v>
      </c>
      <c r="Q14" s="14"/>
      <c r="R14" s="14"/>
      <c r="S14" s="14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14"/>
      <c r="F15" s="14"/>
      <c r="G15" s="14"/>
      <c r="H15" s="14"/>
      <c r="I15" s="14"/>
      <c r="J15" s="27"/>
      <c r="K15" s="27"/>
      <c r="L15" s="14"/>
      <c r="M15" s="14"/>
      <c r="N15" s="14"/>
      <c r="O15" s="14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H53" s="27"/>
      <c r="AI53" s="27"/>
      <c r="AJ53" s="27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H54" s="27"/>
      <c r="AI54" s="27"/>
      <c r="AJ54" s="27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H55" s="27"/>
      <c r="AI55" s="27"/>
      <c r="AJ55" s="27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H56" s="27"/>
      <c r="AI56" s="27"/>
      <c r="AJ56" s="27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H57" s="27"/>
      <c r="AI57" s="27"/>
      <c r="AJ57" s="27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14"/>
      <c r="R87" s="14"/>
      <c r="S87" s="14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H87" s="27"/>
      <c r="AI87" s="27"/>
      <c r="AJ87" s="27"/>
      <c r="AK87" s="27"/>
      <c r="AL87" s="14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4"/>
      <c r="R88" s="14"/>
      <c r="S88" s="14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H88" s="27"/>
      <c r="AI88" s="27"/>
      <c r="AJ88" s="27"/>
      <c r="AK88" s="27"/>
      <c r="AL88" s="14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4"/>
      <c r="R89" s="14"/>
      <c r="S89" s="14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H89" s="27"/>
      <c r="AI89" s="27"/>
      <c r="AJ89" s="27"/>
      <c r="AK89" s="27"/>
      <c r="AL89" s="14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4"/>
      <c r="R90" s="14"/>
      <c r="S90" s="14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H90" s="27"/>
      <c r="AI90" s="27"/>
      <c r="AJ90" s="27"/>
      <c r="AK90" s="27"/>
      <c r="AL90" s="14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H91" s="27"/>
      <c r="AI91" s="27"/>
      <c r="AJ91" s="27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H92" s="27"/>
      <c r="AI92" s="27"/>
      <c r="AJ92" s="27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H93" s="27"/>
      <c r="AI93" s="27"/>
      <c r="AJ93" s="27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H94" s="27"/>
      <c r="AI94" s="27"/>
      <c r="AJ94" s="27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H95" s="27"/>
      <c r="AI95" s="27"/>
      <c r="AJ95" s="27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H96" s="27"/>
      <c r="AI96" s="27"/>
      <c r="AJ96" s="27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H97" s="27"/>
      <c r="AI97" s="27"/>
      <c r="AJ97" s="27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H98" s="27"/>
      <c r="AI98" s="27"/>
      <c r="AJ98" s="27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H99" s="27"/>
      <c r="AI99" s="27"/>
      <c r="AJ99" s="27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H100" s="27"/>
      <c r="AI100" s="27"/>
      <c r="AJ100" s="27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H101" s="27"/>
      <c r="AI101" s="27"/>
      <c r="AJ101" s="27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H102" s="27"/>
      <c r="AI102" s="27"/>
      <c r="AJ102" s="27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H103" s="27"/>
      <c r="AI103" s="27"/>
      <c r="AJ103" s="27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H104" s="27"/>
      <c r="AI104" s="27"/>
      <c r="AJ104" s="27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H105" s="27"/>
      <c r="AI105" s="27"/>
      <c r="AJ105" s="27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H106" s="27"/>
      <c r="AI106" s="27"/>
      <c r="AJ106" s="27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H107" s="27"/>
      <c r="AI107" s="27"/>
      <c r="AJ107" s="27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H108" s="27"/>
      <c r="AI108" s="27"/>
      <c r="AJ108" s="27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H109" s="27"/>
      <c r="AI109" s="27"/>
      <c r="AJ109" s="27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H110" s="27"/>
      <c r="AI110" s="27"/>
      <c r="AJ110" s="27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H111" s="27"/>
      <c r="AI111" s="27"/>
      <c r="AJ111" s="27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H112" s="27"/>
      <c r="AI112" s="27"/>
      <c r="AJ112" s="27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H113" s="27"/>
      <c r="AI113" s="27"/>
      <c r="AJ113" s="27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H114" s="27"/>
      <c r="AI114" s="27"/>
      <c r="AJ114" s="27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H115" s="27"/>
      <c r="AI115" s="27"/>
      <c r="AJ115" s="27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H116" s="27"/>
      <c r="AI116" s="27"/>
      <c r="AJ116" s="27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H117" s="27"/>
      <c r="AI117" s="27"/>
      <c r="AJ117" s="27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H118" s="27"/>
      <c r="AI118" s="27"/>
      <c r="AJ118" s="27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H119" s="27"/>
      <c r="AI119" s="27"/>
      <c r="AJ119" s="27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H120" s="27"/>
      <c r="AI120" s="27"/>
      <c r="AJ120" s="27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H121" s="27"/>
      <c r="AI121" s="27"/>
      <c r="AJ121" s="27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H122" s="27"/>
      <c r="AI122" s="27"/>
      <c r="AJ122" s="27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H123" s="27"/>
      <c r="AI123" s="27"/>
      <c r="AJ123" s="27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H124" s="27"/>
      <c r="AI124" s="27"/>
      <c r="AJ124" s="27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H125" s="27"/>
      <c r="AI125" s="27"/>
      <c r="AJ125" s="27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H126" s="27"/>
      <c r="AI126" s="27"/>
      <c r="AJ126" s="27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H127" s="27"/>
      <c r="AI127" s="27"/>
      <c r="AJ127" s="27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H128" s="27"/>
      <c r="AI128" s="27"/>
      <c r="AJ128" s="27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H129" s="27"/>
      <c r="AI129" s="27"/>
      <c r="AJ129" s="27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H130" s="27"/>
      <c r="AI130" s="27"/>
      <c r="AJ130" s="27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H131" s="27"/>
      <c r="AI131" s="27"/>
      <c r="AJ131" s="27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H132" s="27"/>
      <c r="AI132" s="27"/>
      <c r="AJ132" s="27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H133" s="27"/>
      <c r="AI133" s="27"/>
      <c r="AJ133" s="27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H134" s="27"/>
      <c r="AI134" s="27"/>
      <c r="AJ134" s="27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H135" s="27"/>
      <c r="AI135" s="27"/>
      <c r="AJ135" s="27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H136" s="27"/>
      <c r="AI136" s="27"/>
      <c r="AJ136" s="27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H137" s="27"/>
      <c r="AI137" s="27"/>
      <c r="AJ137" s="27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H138" s="27"/>
      <c r="AI138" s="27"/>
      <c r="AJ138" s="27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H139" s="27"/>
      <c r="AI139" s="27"/>
      <c r="AJ139" s="27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H140" s="27"/>
      <c r="AI140" s="27"/>
      <c r="AJ140" s="27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H141" s="27"/>
      <c r="AI141" s="27"/>
      <c r="AJ141" s="27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H142" s="27"/>
      <c r="AI142" s="27"/>
      <c r="AJ142" s="27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H143" s="27"/>
      <c r="AI143" s="27"/>
      <c r="AJ143" s="27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H144" s="27"/>
      <c r="AI144" s="27"/>
      <c r="AJ144" s="27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H145" s="27"/>
      <c r="AI145" s="27"/>
      <c r="AJ145" s="27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H146" s="27"/>
      <c r="AI146" s="27"/>
      <c r="AJ146" s="27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H147" s="27"/>
      <c r="AI147" s="27"/>
      <c r="AJ147" s="27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H148" s="27"/>
      <c r="AI148" s="27"/>
      <c r="AJ148" s="27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H149" s="27"/>
      <c r="AI149" s="27"/>
      <c r="AJ149" s="27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H150" s="27"/>
      <c r="AI150" s="27"/>
      <c r="AJ150" s="27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H151" s="27"/>
      <c r="AI151" s="27"/>
      <c r="AJ151" s="27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H152" s="27"/>
      <c r="AI152" s="27"/>
      <c r="AJ152" s="27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H153" s="27"/>
      <c r="AI153" s="27"/>
      <c r="AJ153" s="27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H154" s="27"/>
      <c r="AI154" s="27"/>
      <c r="AJ154" s="27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H155" s="27"/>
      <c r="AI155" s="27"/>
      <c r="AJ155" s="27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H156" s="27"/>
      <c r="AI156" s="27"/>
      <c r="AJ156" s="27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H157" s="27"/>
      <c r="AI157" s="27"/>
      <c r="AJ157" s="27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57"/>
      <c r="U158" s="14"/>
      <c r="V158" s="14"/>
      <c r="AC158" s="27"/>
      <c r="AD158" s="27"/>
      <c r="AH158" s="27"/>
      <c r="AI158" s="27"/>
      <c r="AJ158" s="27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14"/>
      <c r="U159" s="14"/>
      <c r="V159" s="14"/>
      <c r="AC159" s="27"/>
      <c r="AD159" s="27"/>
      <c r="AH159" s="27"/>
      <c r="AI159" s="27"/>
      <c r="AJ159" s="27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14"/>
      <c r="U160" s="14"/>
      <c r="V160" s="14"/>
      <c r="AC160" s="27"/>
      <c r="AD160" s="27"/>
      <c r="AH160" s="27"/>
      <c r="AI160" s="27"/>
      <c r="AJ160" s="27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14"/>
      <c r="U161" s="14"/>
      <c r="V161" s="14"/>
      <c r="AC161" s="27"/>
      <c r="AD161" s="27"/>
      <c r="AH161" s="27"/>
      <c r="AI161" s="27"/>
      <c r="AJ161" s="27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14"/>
      <c r="U162" s="14"/>
      <c r="V162" s="14"/>
      <c r="AC162" s="27"/>
      <c r="AD162" s="27"/>
      <c r="AH162" s="27"/>
      <c r="AI162" s="27"/>
      <c r="AJ162" s="27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14"/>
      <c r="U163" s="14"/>
      <c r="V163" s="14"/>
      <c r="AC163" s="27"/>
      <c r="AD163" s="27"/>
      <c r="AH163" s="27"/>
      <c r="AI163" s="27"/>
      <c r="AJ163" s="27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14"/>
      <c r="U164" s="14"/>
      <c r="V164" s="14"/>
      <c r="AC164" s="27"/>
      <c r="AD164" s="27"/>
      <c r="AH164" s="27"/>
      <c r="AI164" s="27"/>
      <c r="AJ164" s="27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14"/>
      <c r="U165" s="14"/>
      <c r="V165" s="14"/>
      <c r="AC165" s="27"/>
      <c r="AD165" s="27"/>
      <c r="AH165" s="27"/>
      <c r="AI165" s="27"/>
      <c r="AJ165" s="27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14"/>
      <c r="U166" s="14"/>
      <c r="V166" s="14"/>
      <c r="AC166" s="27"/>
      <c r="AD166" s="27"/>
      <c r="AH166" s="27"/>
      <c r="AI166" s="27"/>
      <c r="AJ166" s="27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14"/>
      <c r="U167" s="14"/>
      <c r="V167" s="14"/>
      <c r="AC167" s="27"/>
      <c r="AD167" s="27"/>
      <c r="AH167" s="27"/>
      <c r="AI167" s="27"/>
      <c r="AJ167" s="27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14"/>
      <c r="U168" s="14"/>
      <c r="V168" s="14"/>
      <c r="AC168" s="27"/>
      <c r="AD168" s="27"/>
      <c r="AH168" s="27"/>
      <c r="AI168" s="27"/>
      <c r="AJ168" s="27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14"/>
      <c r="U169" s="14"/>
      <c r="V169" s="14"/>
      <c r="AC169" s="27"/>
      <c r="AD169" s="27"/>
      <c r="AH169" s="27"/>
      <c r="AI169" s="27"/>
      <c r="AJ169" s="27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14"/>
      <c r="U170" s="14"/>
      <c r="V170" s="14"/>
      <c r="AC170" s="27"/>
      <c r="AD170" s="27"/>
      <c r="AH170" s="27"/>
      <c r="AI170" s="27"/>
      <c r="AJ170" s="27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14"/>
      <c r="U171" s="14"/>
      <c r="V171" s="14"/>
      <c r="AC171" s="27"/>
      <c r="AD171" s="27"/>
      <c r="AH171" s="27"/>
      <c r="AI171" s="27"/>
      <c r="AJ171" s="27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14"/>
      <c r="U172" s="14"/>
      <c r="V172" s="14"/>
      <c r="AH172" s="27"/>
      <c r="AI172" s="27"/>
      <c r="AJ172" s="27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14"/>
      <c r="U173" s="14"/>
      <c r="V173" s="14"/>
      <c r="AH173" s="27"/>
      <c r="AI173" s="27"/>
      <c r="AJ173" s="27"/>
      <c r="AK173" s="27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14"/>
      <c r="U174" s="14"/>
      <c r="V174" s="14"/>
      <c r="AH174" s="27"/>
      <c r="AI174" s="27"/>
      <c r="AJ174" s="27"/>
      <c r="AK174" s="27"/>
      <c r="AL174" s="1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14"/>
      <c r="U175" s="14"/>
      <c r="V175" s="14"/>
      <c r="AH175" s="27"/>
      <c r="AI175" s="27"/>
      <c r="AJ175" s="27"/>
      <c r="AK175" s="27"/>
      <c r="AL175" s="14"/>
    </row>
    <row r="176" spans="1:57" ht="14.25" x14ac:dyDescent="0.2">
      <c r="L176" s="14"/>
      <c r="M176" s="14"/>
      <c r="N176" s="14"/>
      <c r="O176" s="14"/>
      <c r="P176" s="14"/>
      <c r="AH176" s="27"/>
      <c r="AI176" s="27"/>
      <c r="AJ176" s="27"/>
      <c r="AK176" s="27"/>
      <c r="AL176" s="14"/>
    </row>
    <row r="177" spans="12:38" ht="14.25" x14ac:dyDescent="0.2">
      <c r="L177" s="14"/>
      <c r="M177" s="14"/>
      <c r="N177" s="14"/>
      <c r="O177" s="14"/>
      <c r="P177" s="14"/>
      <c r="AH177" s="27"/>
      <c r="AI177" s="27"/>
      <c r="AJ177" s="27"/>
      <c r="AK177" s="27"/>
      <c r="AL177" s="14"/>
    </row>
    <row r="178" spans="12:38" ht="14.25" x14ac:dyDescent="0.2">
      <c r="L178" s="14"/>
      <c r="M178" s="14"/>
      <c r="N178" s="14"/>
      <c r="O178" s="14"/>
      <c r="P178" s="14"/>
      <c r="AH178" s="27"/>
      <c r="AI178" s="27"/>
      <c r="AJ178" s="27"/>
      <c r="AK178" s="27"/>
      <c r="AL178" s="14"/>
    </row>
    <row r="179" spans="12:38" ht="14.25" x14ac:dyDescent="0.2">
      <c r="L179" s="14"/>
      <c r="M179" s="14"/>
      <c r="N179" s="14"/>
      <c r="O179" s="14"/>
      <c r="P179" s="14"/>
      <c r="AH179" s="14"/>
      <c r="AI179" s="14"/>
      <c r="AJ179" s="14"/>
      <c r="AK179" s="14"/>
      <c r="AL17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2020-09-10T18:58:58Z</dcterms:modified>
</cp:coreProperties>
</file>