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2" i="2" l="1"/>
  <c r="O20" i="2" l="1"/>
  <c r="O19" i="2"/>
  <c r="N19" i="2"/>
  <c r="M19" i="2"/>
  <c r="L19" i="2"/>
  <c r="K19" i="2"/>
  <c r="K22" i="2" s="1"/>
  <c r="AS16" i="2"/>
  <c r="AQ16" i="2"/>
  <c r="AP16" i="2"/>
  <c r="AO16" i="2"/>
  <c r="AN16" i="2"/>
  <c r="AM16" i="2"/>
  <c r="AG16" i="2"/>
  <c r="K21" i="2" s="1"/>
  <c r="AE16" i="2"/>
  <c r="AD16" i="2"/>
  <c r="AC16" i="2"/>
  <c r="AB16" i="2"/>
  <c r="AA16" i="2"/>
  <c r="W16" i="2"/>
  <c r="U16" i="2"/>
  <c r="T16" i="2"/>
  <c r="S16" i="2"/>
  <c r="R16" i="2"/>
  <c r="Q16" i="2"/>
  <c r="K16" i="2"/>
  <c r="K20" i="2" s="1"/>
  <c r="I16" i="2"/>
  <c r="I20" i="2" s="1"/>
  <c r="H16" i="2"/>
  <c r="H20" i="2" s="1"/>
  <c r="G16" i="2"/>
  <c r="G20" i="2" s="1"/>
  <c r="F16" i="2"/>
  <c r="F20" i="2" s="1"/>
  <c r="E16" i="2"/>
  <c r="E20" i="2" l="1"/>
  <c r="M20" i="2" s="1"/>
  <c r="F21" i="2"/>
  <c r="H21" i="2"/>
  <c r="E21" i="2"/>
  <c r="G21" i="2"/>
  <c r="G22" i="2" s="1"/>
  <c r="I21" i="2"/>
  <c r="I22" i="2" s="1"/>
  <c r="L20" i="2" l="1"/>
  <c r="N20" i="2"/>
  <c r="F22" i="2"/>
  <c r="E22" i="2"/>
  <c r="H22" i="2"/>
  <c r="M22" i="2" l="1"/>
  <c r="N22" i="2"/>
  <c r="L22" i="2"/>
  <c r="AB18" i="1" l="1"/>
  <c r="AA18" i="1"/>
  <c r="Z18" i="1"/>
  <c r="Y18" i="1"/>
  <c r="X18" i="1"/>
  <c r="W18" i="1"/>
  <c r="T18" i="1"/>
  <c r="S18" i="1"/>
  <c r="R18" i="1"/>
  <c r="Q18" i="1"/>
  <c r="P18" i="1"/>
</calcChain>
</file>

<file path=xl/sharedStrings.xml><?xml version="1.0" encoding="utf-8"?>
<sst xmlns="http://schemas.openxmlformats.org/spreadsheetml/2006/main" count="198" uniqueCount="69">
  <si>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</si>
  <si>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</si>
  <si>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</si>
  <si>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</si>
  <si>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</si>
  <si>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</si>
  <si>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</si>
  <si>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</si>
  <si>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</si>
  <si>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</si>
  <si>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</si>
  <si>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</si>
  <si>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</si>
  <si>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</si>
  <si>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</si>
  <si>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</si>
  <si>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</si>
  <si>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</si>
  <si>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</si>
  <si>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</si>
  <si>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</si>
  <si>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</si>
  <si>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</si>
  <si>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</si>
  <si>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</si>
  <si>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</si>
  <si>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</si>
  <si>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</si>
  <si>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</si>
  <si>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</si>
  <si>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</si>
  <si>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</si>
  <si>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</si>
  <si>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Petri Häkkinen</t>
  </si>
  <si>
    <t>9.</t>
  </si>
  <si>
    <t>JuPa</t>
  </si>
  <si>
    <t>13.</t>
  </si>
  <si>
    <t>1.</t>
  </si>
  <si>
    <t>ykköspesis</t>
  </si>
  <si>
    <t>6.</t>
  </si>
  <si>
    <t>4.</t>
  </si>
  <si>
    <t>5.</t>
  </si>
  <si>
    <t>Seurat</t>
  </si>
  <si>
    <t>JuPa = Juvan Pallo  (1950)</t>
  </si>
  <si>
    <t>8.</t>
  </si>
  <si>
    <t>21.6.1966</t>
  </si>
  <si>
    <t>03.07. 1994  VM - JuPa  2-0  (2-0, 6-0)</t>
  </si>
  <si>
    <t xml:space="preserve">  18 v   0 kk 12 pv</t>
  </si>
  <si>
    <t>suomensarja</t>
  </si>
  <si>
    <t>ykkössarja</t>
  </si>
  <si>
    <t>YKKÖSPESIS</t>
  </si>
  <si>
    <t>SUPERPPESIS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</si>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</sst>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20">
    <xf numFmtId="0" fontId="0" fillId="0" borderId="0" xfId="0"/>
    <xf numFmtId="0" fontId="1" fillId="2" borderId="0" xfId="0" applyFont="1" applyFill="1"/>
    <xf numFmtId="0" fontId="2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1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2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1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1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1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8" customWidth="1"/>
    <col min="3" max="3" width="6.7109375" style="67" customWidth="1"/>
    <col min="4" max="4" width="9.28515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30" customWidth="1"/>
    <col min="16" max="20" width="5.7109375" style="67" customWidth="1"/>
    <col min="21" max="21" width="8.7109375" style="67" customWidth="1"/>
    <col min="22" max="22" width="0.7109375" style="30" customWidth="1"/>
    <col min="23" max="27" width="5.7109375" style="67" customWidth="1"/>
    <col min="28" max="28" width="8.7109375" style="67" customWidth="1"/>
    <col min="29" max="29" width="0.7109375" style="30" customWidth="1"/>
    <col min="30" max="35" width="5.7109375" style="67" customWidth="1"/>
    <col min="36" max="36" width="43.7109375" style="1" customWidth="1"/>
    <col min="37" max="16384" width="9.140625" style="8"/>
  </cols>
  <sheetData>
    <row r="1" spans="1:36" ht="16.5" customHeight="1" x14ac:dyDescent="0.25">
      <c r="A1" s="1"/>
      <c r="B1" s="2" t="s">
        <v>33</v>
      </c>
      <c r="C1" s="3"/>
      <c r="D1" s="4"/>
      <c r="E1" s="5" t="s">
        <v>45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5"/>
      <c r="W2" s="22" t="s">
        <v>15</v>
      </c>
      <c r="X2" s="14"/>
      <c r="Y2" s="14"/>
      <c r="Z2" s="14"/>
      <c r="AA2" s="14"/>
      <c r="AB2" s="14"/>
      <c r="AC2" s="75"/>
      <c r="AD2" s="22" t="s">
        <v>52</v>
      </c>
      <c r="AE2" s="14"/>
      <c r="AF2" s="14"/>
      <c r="AG2" s="20"/>
      <c r="AH2" s="14" t="s">
        <v>53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54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1984</v>
      </c>
      <c r="C4" s="25" t="s">
        <v>67</v>
      </c>
      <c r="D4" s="27" t="s">
        <v>35</v>
      </c>
      <c r="E4" s="25"/>
      <c r="F4" s="27" t="s">
        <v>48</v>
      </c>
      <c r="G4" s="69"/>
      <c r="H4" s="28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60"/>
      <c r="X4" s="60"/>
      <c r="Y4" s="60"/>
      <c r="Z4" s="60"/>
      <c r="AA4" s="60"/>
      <c r="AB4" s="61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1985</v>
      </c>
      <c r="C5" s="25" t="s">
        <v>39</v>
      </c>
      <c r="D5" s="27" t="s">
        <v>35</v>
      </c>
      <c r="E5" s="25"/>
      <c r="F5" s="27" t="s">
        <v>48</v>
      </c>
      <c r="G5" s="69"/>
      <c r="H5" s="28"/>
      <c r="I5" s="25"/>
      <c r="J5" s="25"/>
      <c r="K5" s="25"/>
      <c r="L5" s="25"/>
      <c r="M5" s="25"/>
      <c r="N5" s="29"/>
      <c r="O5" s="30"/>
      <c r="P5" s="31"/>
      <c r="Q5" s="31"/>
      <c r="R5" s="31"/>
      <c r="S5" s="31"/>
      <c r="T5" s="31"/>
      <c r="U5" s="31"/>
      <c r="V5" s="30"/>
      <c r="W5" s="60"/>
      <c r="X5" s="60"/>
      <c r="Y5" s="33"/>
      <c r="Z5" s="60"/>
      <c r="AA5" s="60"/>
      <c r="AB5" s="61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25">
        <v>1986</v>
      </c>
      <c r="C6" s="25" t="s">
        <v>37</v>
      </c>
      <c r="D6" s="27" t="s">
        <v>35</v>
      </c>
      <c r="E6" s="25"/>
      <c r="F6" s="27" t="s">
        <v>48</v>
      </c>
      <c r="G6" s="69"/>
      <c r="H6" s="28"/>
      <c r="I6" s="25"/>
      <c r="J6" s="25"/>
      <c r="K6" s="25"/>
      <c r="L6" s="25"/>
      <c r="M6" s="25"/>
      <c r="N6" s="29"/>
      <c r="O6" s="30"/>
      <c r="P6" s="31"/>
      <c r="Q6" s="31"/>
      <c r="R6" s="31"/>
      <c r="S6" s="31"/>
      <c r="T6" s="31"/>
      <c r="U6" s="31"/>
      <c r="V6" s="30"/>
      <c r="W6" s="60"/>
      <c r="X6" s="60"/>
      <c r="Y6" s="33"/>
      <c r="Z6" s="60"/>
      <c r="AA6" s="60"/>
      <c r="AB6" s="61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">
      <c r="A7" s="9"/>
      <c r="B7" s="35">
        <v>1987</v>
      </c>
      <c r="C7" s="35" t="s">
        <v>68</v>
      </c>
      <c r="D7" s="36" t="s">
        <v>35</v>
      </c>
      <c r="E7" s="35"/>
      <c r="F7" s="37" t="s">
        <v>49</v>
      </c>
      <c r="G7" s="70"/>
      <c r="H7" s="38"/>
      <c r="I7" s="35"/>
      <c r="J7" s="35"/>
      <c r="K7" s="35"/>
      <c r="L7" s="35"/>
      <c r="M7" s="35"/>
      <c r="N7" s="39"/>
      <c r="O7" s="24"/>
      <c r="P7" s="31"/>
      <c r="Q7" s="31"/>
      <c r="R7" s="31"/>
      <c r="S7" s="31"/>
      <c r="T7" s="31"/>
      <c r="U7" s="31"/>
      <c r="V7" s="24"/>
      <c r="W7" s="60"/>
      <c r="X7" s="60"/>
      <c r="Y7" s="33"/>
      <c r="Z7" s="60"/>
      <c r="AA7" s="60"/>
      <c r="AB7" s="61"/>
      <c r="AC7" s="24"/>
      <c r="AD7" s="31"/>
      <c r="AE7" s="76"/>
      <c r="AF7" s="76"/>
      <c r="AG7" s="31"/>
      <c r="AH7" s="31"/>
      <c r="AI7" s="31"/>
      <c r="AJ7" s="9"/>
    </row>
    <row r="8" spans="1:36" s="23" customFormat="1" ht="15" customHeight="1" x14ac:dyDescent="0.25">
      <c r="A8" s="9"/>
      <c r="B8" s="25">
        <v>1988</v>
      </c>
      <c r="C8" s="25" t="s">
        <v>37</v>
      </c>
      <c r="D8" s="26" t="s">
        <v>35</v>
      </c>
      <c r="E8" s="25"/>
      <c r="F8" s="27" t="s">
        <v>48</v>
      </c>
      <c r="G8" s="69"/>
      <c r="H8" s="28"/>
      <c r="I8" s="25"/>
      <c r="J8" s="25"/>
      <c r="K8" s="25"/>
      <c r="L8" s="25"/>
      <c r="M8" s="25"/>
      <c r="N8" s="29"/>
      <c r="O8" s="30"/>
      <c r="P8" s="31"/>
      <c r="Q8" s="31"/>
      <c r="R8" s="31"/>
      <c r="S8" s="31"/>
      <c r="T8" s="31"/>
      <c r="U8" s="31"/>
      <c r="V8" s="30"/>
      <c r="W8" s="60"/>
      <c r="X8" s="60"/>
      <c r="Y8" s="33"/>
      <c r="Z8" s="60"/>
      <c r="AA8" s="60"/>
      <c r="AB8" s="61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">
      <c r="A9" s="9"/>
      <c r="B9" s="35">
        <v>1989</v>
      </c>
      <c r="C9" s="35" t="s">
        <v>44</v>
      </c>
      <c r="D9" s="36" t="s">
        <v>35</v>
      </c>
      <c r="E9" s="35"/>
      <c r="F9" s="37" t="s">
        <v>49</v>
      </c>
      <c r="G9" s="70"/>
      <c r="H9" s="38"/>
      <c r="I9" s="35"/>
      <c r="J9" s="35"/>
      <c r="K9" s="35"/>
      <c r="L9" s="35"/>
      <c r="M9" s="35"/>
      <c r="N9" s="39"/>
      <c r="O9" s="24"/>
      <c r="P9" s="31"/>
      <c r="Q9" s="31"/>
      <c r="R9" s="31"/>
      <c r="S9" s="31"/>
      <c r="T9" s="31"/>
      <c r="U9" s="31"/>
      <c r="V9" s="24"/>
      <c r="W9" s="60"/>
      <c r="X9" s="60"/>
      <c r="Y9" s="33"/>
      <c r="Z9" s="60"/>
      <c r="AA9" s="60"/>
      <c r="AB9" s="61"/>
      <c r="AC9" s="24"/>
      <c r="AD9" s="31"/>
      <c r="AE9" s="76"/>
      <c r="AF9" s="76"/>
      <c r="AG9" s="31"/>
      <c r="AH9" s="31"/>
      <c r="AI9" s="31"/>
      <c r="AJ9" s="9"/>
    </row>
    <row r="10" spans="1:36" s="23" customFormat="1" ht="15" customHeight="1" x14ac:dyDescent="0.2">
      <c r="A10" s="9"/>
      <c r="B10" s="35">
        <v>1990</v>
      </c>
      <c r="C10" s="35" t="s">
        <v>41</v>
      </c>
      <c r="D10" s="36" t="s">
        <v>35</v>
      </c>
      <c r="E10" s="35"/>
      <c r="F10" s="37" t="s">
        <v>49</v>
      </c>
      <c r="G10" s="70"/>
      <c r="H10" s="38"/>
      <c r="I10" s="35"/>
      <c r="J10" s="35"/>
      <c r="K10" s="35"/>
      <c r="L10" s="35"/>
      <c r="M10" s="35"/>
      <c r="N10" s="39"/>
      <c r="O10" s="24"/>
      <c r="P10" s="31"/>
      <c r="Q10" s="31"/>
      <c r="R10" s="31"/>
      <c r="S10" s="31"/>
      <c r="T10" s="31"/>
      <c r="U10" s="31"/>
      <c r="V10" s="24"/>
      <c r="W10" s="60"/>
      <c r="X10" s="60"/>
      <c r="Y10" s="33"/>
      <c r="Z10" s="60"/>
      <c r="AA10" s="60"/>
      <c r="AB10" s="61"/>
      <c r="AC10" s="24"/>
      <c r="AD10" s="31"/>
      <c r="AE10" s="76"/>
      <c r="AF10" s="76"/>
      <c r="AG10" s="31"/>
      <c r="AH10" s="31"/>
      <c r="AI10" s="31"/>
      <c r="AJ10" s="9"/>
    </row>
    <row r="11" spans="1:36" s="23" customFormat="1" ht="15" customHeight="1" x14ac:dyDescent="0.25">
      <c r="A11" s="9"/>
      <c r="B11" s="35">
        <v>1991</v>
      </c>
      <c r="C11" s="35" t="s">
        <v>40</v>
      </c>
      <c r="D11" s="36" t="s">
        <v>35</v>
      </c>
      <c r="E11" s="35"/>
      <c r="F11" s="37" t="s">
        <v>49</v>
      </c>
      <c r="G11" s="70"/>
      <c r="H11" s="38"/>
      <c r="I11" s="35"/>
      <c r="J11" s="35"/>
      <c r="K11" s="35"/>
      <c r="L11" s="35"/>
      <c r="M11" s="35"/>
      <c r="N11" s="39"/>
      <c r="O11" s="30"/>
      <c r="P11" s="31"/>
      <c r="Q11" s="31"/>
      <c r="R11" s="31"/>
      <c r="S11" s="31"/>
      <c r="T11" s="31"/>
      <c r="U11" s="31"/>
      <c r="V11" s="30"/>
      <c r="W11" s="60"/>
      <c r="X11" s="60"/>
      <c r="Y11" s="33"/>
      <c r="Z11" s="60"/>
      <c r="AA11" s="60"/>
      <c r="AB11" s="61"/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35">
        <v>1992</v>
      </c>
      <c r="C12" s="35" t="s">
        <v>41</v>
      </c>
      <c r="D12" s="36" t="s">
        <v>35</v>
      </c>
      <c r="E12" s="37"/>
      <c r="F12" s="37" t="s">
        <v>38</v>
      </c>
      <c r="G12" s="70"/>
      <c r="H12" s="38"/>
      <c r="I12" s="35"/>
      <c r="J12" s="35"/>
      <c r="K12" s="35"/>
      <c r="L12" s="35"/>
      <c r="M12" s="35"/>
      <c r="N12" s="39"/>
      <c r="O12" s="30"/>
      <c r="P12" s="31"/>
      <c r="Q12" s="31"/>
      <c r="R12" s="31"/>
      <c r="S12" s="31"/>
      <c r="T12" s="31"/>
      <c r="U12" s="31"/>
      <c r="V12" s="30"/>
      <c r="W12" s="60"/>
      <c r="X12" s="33"/>
      <c r="Y12" s="33"/>
      <c r="Z12" s="33"/>
      <c r="AA12" s="60"/>
      <c r="AB12" s="61"/>
      <c r="AC12" s="30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35">
        <v>1993</v>
      </c>
      <c r="C13" s="35" t="s">
        <v>40</v>
      </c>
      <c r="D13" s="36" t="s">
        <v>35</v>
      </c>
      <c r="E13" s="37"/>
      <c r="F13" s="37" t="s">
        <v>38</v>
      </c>
      <c r="G13" s="70"/>
      <c r="H13" s="38"/>
      <c r="I13" s="35"/>
      <c r="J13" s="35"/>
      <c r="K13" s="35"/>
      <c r="L13" s="35"/>
      <c r="M13" s="35"/>
      <c r="N13" s="39"/>
      <c r="O13" s="30"/>
      <c r="P13" s="31"/>
      <c r="Q13" s="31"/>
      <c r="R13" s="32"/>
      <c r="S13" s="31"/>
      <c r="T13" s="31"/>
      <c r="U13" s="31"/>
      <c r="V13" s="30"/>
      <c r="W13" s="60"/>
      <c r="X13" s="60"/>
      <c r="Y13" s="60"/>
      <c r="Z13" s="60"/>
      <c r="AA13" s="60"/>
      <c r="AB13" s="61"/>
      <c r="AC13" s="30"/>
      <c r="AD13" s="31"/>
      <c r="AE13" s="76"/>
      <c r="AF13" s="77"/>
      <c r="AG13" s="32"/>
      <c r="AH13" s="34"/>
      <c r="AI13" s="31"/>
      <c r="AJ13" s="9"/>
    </row>
    <row r="14" spans="1:36" s="23" customFormat="1" ht="15" customHeight="1" x14ac:dyDescent="0.25">
      <c r="A14" s="9"/>
      <c r="B14" s="35">
        <v>1994</v>
      </c>
      <c r="C14" s="35" t="s">
        <v>39</v>
      </c>
      <c r="D14" s="36" t="s">
        <v>35</v>
      </c>
      <c r="E14" s="37"/>
      <c r="F14" s="37" t="s">
        <v>38</v>
      </c>
      <c r="G14" s="70"/>
      <c r="H14" s="38"/>
      <c r="I14" s="35"/>
      <c r="J14" s="35"/>
      <c r="K14" s="35"/>
      <c r="L14" s="35"/>
      <c r="M14" s="35"/>
      <c r="N14" s="39"/>
      <c r="O14" s="30"/>
      <c r="P14" s="31"/>
      <c r="Q14" s="31"/>
      <c r="R14" s="31"/>
      <c r="S14" s="31"/>
      <c r="T14" s="31"/>
      <c r="U14" s="31"/>
      <c r="V14" s="30"/>
      <c r="W14" s="60">
        <v>18</v>
      </c>
      <c r="X14" s="60">
        <v>0</v>
      </c>
      <c r="Y14" s="60">
        <v>9</v>
      </c>
      <c r="Z14" s="60">
        <v>12</v>
      </c>
      <c r="AA14" s="60">
        <v>80</v>
      </c>
      <c r="AB14" s="61">
        <v>0.58799999999999997</v>
      </c>
      <c r="AC14" s="30"/>
      <c r="AD14" s="31"/>
      <c r="AE14" s="31"/>
      <c r="AF14" s="32"/>
      <c r="AG14" s="32"/>
      <c r="AH14" s="34"/>
      <c r="AI14" s="31"/>
      <c r="AJ14" s="9"/>
    </row>
    <row r="15" spans="1:36" s="23" customFormat="1" ht="15" customHeight="1" x14ac:dyDescent="0.25">
      <c r="A15" s="9"/>
      <c r="B15" s="35">
        <v>1995</v>
      </c>
      <c r="C15" s="35" t="s">
        <v>37</v>
      </c>
      <c r="D15" s="36" t="s">
        <v>35</v>
      </c>
      <c r="E15" s="37"/>
      <c r="F15" s="37" t="s">
        <v>38</v>
      </c>
      <c r="G15" s="70"/>
      <c r="H15" s="38"/>
      <c r="I15" s="35"/>
      <c r="J15" s="35"/>
      <c r="K15" s="35"/>
      <c r="L15" s="35"/>
      <c r="M15" s="35"/>
      <c r="N15" s="39"/>
      <c r="O15" s="30"/>
      <c r="P15" s="31"/>
      <c r="Q15" s="31"/>
      <c r="R15" s="31"/>
      <c r="S15" s="31"/>
      <c r="T15" s="31"/>
      <c r="U15" s="31"/>
      <c r="V15" s="30"/>
      <c r="W15" s="60"/>
      <c r="X15" s="60"/>
      <c r="Y15" s="60"/>
      <c r="Z15" s="60"/>
      <c r="AA15" s="60"/>
      <c r="AB15" s="61"/>
      <c r="AC15" s="30"/>
      <c r="AD15" s="31"/>
      <c r="AE15" s="76"/>
      <c r="AF15" s="77"/>
      <c r="AG15" s="32"/>
      <c r="AH15" s="34"/>
      <c r="AI15" s="31"/>
      <c r="AJ15" s="9"/>
    </row>
    <row r="16" spans="1:36" s="23" customFormat="1" ht="15" customHeight="1" x14ac:dyDescent="0.25">
      <c r="A16" s="9"/>
      <c r="B16" s="31">
        <v>1996</v>
      </c>
      <c r="C16" s="31" t="s">
        <v>34</v>
      </c>
      <c r="D16" s="40" t="s">
        <v>35</v>
      </c>
      <c r="E16" s="31">
        <v>29</v>
      </c>
      <c r="F16" s="31">
        <v>0</v>
      </c>
      <c r="G16" s="32">
        <v>5</v>
      </c>
      <c r="H16" s="31">
        <v>13</v>
      </c>
      <c r="I16" s="31">
        <v>85</v>
      </c>
      <c r="J16" s="31">
        <v>43</v>
      </c>
      <c r="K16" s="31">
        <v>21</v>
      </c>
      <c r="L16" s="31">
        <v>16</v>
      </c>
      <c r="M16" s="31">
        <v>5</v>
      </c>
      <c r="N16" s="41">
        <v>0.45700000000000002</v>
      </c>
      <c r="O16" s="30"/>
      <c r="P16" s="31"/>
      <c r="Q16" s="31"/>
      <c r="R16" s="31"/>
      <c r="S16" s="31"/>
      <c r="T16" s="31"/>
      <c r="U16" s="31"/>
      <c r="V16" s="30"/>
      <c r="W16" s="60"/>
      <c r="X16" s="60"/>
      <c r="Y16" s="60"/>
      <c r="Z16" s="60"/>
      <c r="AA16" s="60"/>
      <c r="AB16" s="61"/>
      <c r="AC16" s="30"/>
      <c r="AD16" s="31"/>
      <c r="AE16" s="31"/>
      <c r="AF16" s="32"/>
      <c r="AG16" s="32"/>
      <c r="AH16" s="34"/>
      <c r="AI16" s="31"/>
      <c r="AJ16" s="9"/>
    </row>
    <row r="17" spans="1:36" s="23" customFormat="1" ht="15" customHeight="1" x14ac:dyDescent="0.25">
      <c r="A17" s="1"/>
      <c r="B17" s="31">
        <v>1997</v>
      </c>
      <c r="C17" s="31" t="s">
        <v>36</v>
      </c>
      <c r="D17" s="40" t="s">
        <v>35</v>
      </c>
      <c r="E17" s="31">
        <v>1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41">
        <v>0</v>
      </c>
      <c r="O17" s="30"/>
      <c r="P17" s="31"/>
      <c r="Q17" s="31"/>
      <c r="R17" s="31"/>
      <c r="S17" s="31"/>
      <c r="T17" s="31"/>
      <c r="U17" s="31"/>
      <c r="V17" s="30"/>
      <c r="W17" s="60"/>
      <c r="X17" s="60"/>
      <c r="Y17" s="60"/>
      <c r="Z17" s="60"/>
      <c r="AA17" s="60"/>
      <c r="AB17" s="61"/>
      <c r="AC17" s="30"/>
      <c r="AD17" s="31"/>
      <c r="AE17" s="76"/>
      <c r="AF17" s="77"/>
      <c r="AG17" s="32"/>
      <c r="AH17" s="34"/>
      <c r="AI17" s="31"/>
      <c r="AJ17" s="9"/>
    </row>
    <row r="18" spans="1:36" ht="15" customHeight="1" x14ac:dyDescent="0.2">
      <c r="A18" s="9"/>
      <c r="B18" s="16" t="s">
        <v>7</v>
      </c>
      <c r="C18" s="17"/>
      <c r="D18" s="15"/>
      <c r="E18" s="18">
        <v>30</v>
      </c>
      <c r="F18" s="18">
        <v>0</v>
      </c>
      <c r="G18" s="18">
        <v>5</v>
      </c>
      <c r="H18" s="18">
        <v>13</v>
      </c>
      <c r="I18" s="18">
        <v>85</v>
      </c>
      <c r="J18" s="18">
        <v>43</v>
      </c>
      <c r="K18" s="18">
        <v>21</v>
      </c>
      <c r="L18" s="18">
        <v>16</v>
      </c>
      <c r="M18" s="18">
        <v>5</v>
      </c>
      <c r="N18" s="42">
        <v>0.45</v>
      </c>
      <c r="O18" s="24"/>
      <c r="P18" s="18">
        <f>SUM(P13:P17)</f>
        <v>0</v>
      </c>
      <c r="Q18" s="18">
        <f>SUM(Q13:Q17)</f>
        <v>0</v>
      </c>
      <c r="R18" s="18">
        <f>SUM(R13:R17)</f>
        <v>0</v>
      </c>
      <c r="S18" s="18">
        <f>SUM(S13:S17)</f>
        <v>0</v>
      </c>
      <c r="T18" s="18">
        <f>SUM(T13:T17)</f>
        <v>0</v>
      </c>
      <c r="U18" s="42">
        <v>0</v>
      </c>
      <c r="V18" s="24"/>
      <c r="W18" s="18">
        <f>PRODUCT(E24)</f>
        <v>18</v>
      </c>
      <c r="X18" s="18">
        <f t="shared" ref="X18:AA18" si="0">PRODUCT(F24)</f>
        <v>0</v>
      </c>
      <c r="Y18" s="18">
        <f t="shared" si="0"/>
        <v>9</v>
      </c>
      <c r="Z18" s="18">
        <f t="shared" si="0"/>
        <v>12</v>
      </c>
      <c r="AA18" s="18">
        <f t="shared" si="0"/>
        <v>80</v>
      </c>
      <c r="AB18" s="42">
        <f>PRODUCT(N24)</f>
        <v>0.58799999999999997</v>
      </c>
      <c r="AC18" s="24"/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9"/>
    </row>
    <row r="19" spans="1:36" ht="15" customHeight="1" x14ac:dyDescent="0.2">
      <c r="A19" s="9"/>
      <c r="B19" s="43" t="s">
        <v>2</v>
      </c>
      <c r="C19" s="34"/>
      <c r="D19" s="44">
        <v>54.666666666666671</v>
      </c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7"/>
      <c r="AI19" s="45"/>
      <c r="AJ19" s="9"/>
    </row>
    <row r="20" spans="1:36" ht="15" customHeight="1" x14ac:dyDescent="0.25">
      <c r="A20" s="9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  <c r="P20" s="45"/>
      <c r="Q20" s="48"/>
      <c r="R20" s="45"/>
      <c r="S20" s="45"/>
      <c r="T20" s="45"/>
      <c r="U20" s="45"/>
      <c r="W20" s="45"/>
      <c r="X20" s="45"/>
      <c r="Y20" s="45"/>
      <c r="Z20" s="45"/>
      <c r="AA20" s="45"/>
      <c r="AB20" s="45"/>
      <c r="AD20" s="45"/>
      <c r="AE20" s="45"/>
      <c r="AF20" s="45"/>
      <c r="AG20" s="45"/>
      <c r="AH20" s="45"/>
      <c r="AI20" s="45"/>
      <c r="AJ20" s="9"/>
    </row>
    <row r="21" spans="1:36" ht="15" customHeight="1" x14ac:dyDescent="0.25">
      <c r="A21" s="9"/>
      <c r="B21" s="22" t="s">
        <v>24</v>
      </c>
      <c r="C21" s="49"/>
      <c r="D21" s="49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16</v>
      </c>
      <c r="J21" s="45"/>
      <c r="K21" s="18" t="s">
        <v>26</v>
      </c>
      <c r="L21" s="18" t="s">
        <v>27</v>
      </c>
      <c r="M21" s="18" t="s">
        <v>28</v>
      </c>
      <c r="N21" s="18" t="s">
        <v>21</v>
      </c>
      <c r="O21" s="24"/>
      <c r="P21" s="50" t="s">
        <v>29</v>
      </c>
      <c r="Q21" s="12"/>
      <c r="R21" s="12"/>
      <c r="S21" s="12"/>
      <c r="T21" s="51"/>
      <c r="U21" s="51"/>
      <c r="V21" s="51"/>
      <c r="W21" s="51"/>
      <c r="X21" s="51"/>
      <c r="Y21" s="51"/>
      <c r="Z21" s="51"/>
      <c r="AA21" s="12"/>
      <c r="AB21" s="12"/>
      <c r="AC21" s="51"/>
      <c r="AD21" s="12"/>
      <c r="AE21" s="12"/>
      <c r="AF21" s="12"/>
      <c r="AG21" s="12"/>
      <c r="AH21" s="12"/>
      <c r="AI21" s="52"/>
      <c r="AJ21" s="9"/>
    </row>
    <row r="22" spans="1:36" ht="15" customHeight="1" x14ac:dyDescent="0.2">
      <c r="A22" s="9"/>
      <c r="B22" s="50" t="s">
        <v>12</v>
      </c>
      <c r="C22" s="12"/>
      <c r="D22" s="52"/>
      <c r="E22" s="31">
        <v>30</v>
      </c>
      <c r="F22" s="31">
        <v>0</v>
      </c>
      <c r="G22" s="31">
        <v>5</v>
      </c>
      <c r="H22" s="31">
        <v>13</v>
      </c>
      <c r="I22" s="31">
        <v>85</v>
      </c>
      <c r="J22" s="45"/>
      <c r="K22" s="53">
        <v>0.16666666666666666</v>
      </c>
      <c r="L22" s="53">
        <v>0.43333333333333335</v>
      </c>
      <c r="M22" s="53">
        <v>2.8333333333333335</v>
      </c>
      <c r="N22" s="41">
        <v>0.45</v>
      </c>
      <c r="O22" s="24"/>
      <c r="P22" s="93" t="s">
        <v>9</v>
      </c>
      <c r="Q22" s="106"/>
      <c r="R22" s="94" t="s">
        <v>46</v>
      </c>
      <c r="S22" s="94"/>
      <c r="T22" s="94"/>
      <c r="U22" s="94"/>
      <c r="V22" s="94"/>
      <c r="W22" s="94"/>
      <c r="X22" s="94"/>
      <c r="Y22" s="108" t="s">
        <v>11</v>
      </c>
      <c r="Z22" s="108"/>
      <c r="AA22" s="94"/>
      <c r="AB22" s="109" t="s">
        <v>47</v>
      </c>
      <c r="AC22" s="94"/>
      <c r="AD22" s="94"/>
      <c r="AE22" s="94"/>
      <c r="AF22" s="94"/>
      <c r="AG22" s="94"/>
      <c r="AH22" s="110"/>
      <c r="AI22" s="95"/>
      <c r="AJ22" s="9"/>
    </row>
    <row r="23" spans="1:36" ht="15" customHeight="1" x14ac:dyDescent="0.2">
      <c r="A23" s="9"/>
      <c r="B23" s="54" t="s">
        <v>14</v>
      </c>
      <c r="C23" s="55"/>
      <c r="D23" s="56"/>
      <c r="E23" s="31"/>
      <c r="F23" s="31"/>
      <c r="G23" s="31"/>
      <c r="H23" s="31"/>
      <c r="I23" s="31"/>
      <c r="J23" s="45"/>
      <c r="K23" s="31"/>
      <c r="L23" s="31"/>
      <c r="M23" s="31"/>
      <c r="N23" s="31"/>
      <c r="O23" s="24"/>
      <c r="P23" s="111" t="s">
        <v>55</v>
      </c>
      <c r="Q23" s="112"/>
      <c r="R23" s="107"/>
      <c r="S23" s="107"/>
      <c r="T23" s="107"/>
      <c r="U23" s="107"/>
      <c r="V23" s="107"/>
      <c r="W23" s="107"/>
      <c r="X23" s="107"/>
      <c r="Y23" s="113"/>
      <c r="Z23" s="107"/>
      <c r="AA23" s="107"/>
      <c r="AB23" s="107"/>
      <c r="AC23" s="107"/>
      <c r="AD23" s="107"/>
      <c r="AE23" s="107"/>
      <c r="AF23" s="107"/>
      <c r="AG23" s="107"/>
      <c r="AH23" s="113"/>
      <c r="AI23" s="114"/>
      <c r="AJ23" s="9"/>
    </row>
    <row r="24" spans="1:36" ht="15" customHeight="1" x14ac:dyDescent="0.2">
      <c r="A24" s="9"/>
      <c r="B24" s="57" t="s">
        <v>15</v>
      </c>
      <c r="C24" s="58"/>
      <c r="D24" s="59"/>
      <c r="E24" s="33">
        <v>18</v>
      </c>
      <c r="F24" s="33">
        <v>0</v>
      </c>
      <c r="G24" s="33">
        <v>9</v>
      </c>
      <c r="H24" s="33">
        <v>12</v>
      </c>
      <c r="I24" s="33">
        <v>80</v>
      </c>
      <c r="J24" s="45"/>
      <c r="K24" s="60">
        <v>0.5</v>
      </c>
      <c r="L24" s="60">
        <v>0.66666666666666663</v>
      </c>
      <c r="M24" s="60">
        <v>4.4444444444444446</v>
      </c>
      <c r="N24" s="61">
        <v>0.58799999999999997</v>
      </c>
      <c r="O24" s="24"/>
      <c r="P24" s="111" t="s">
        <v>56</v>
      </c>
      <c r="Q24" s="112"/>
      <c r="R24" s="107"/>
      <c r="S24" s="107"/>
      <c r="T24" s="107"/>
      <c r="U24" s="107"/>
      <c r="V24" s="107"/>
      <c r="W24" s="107"/>
      <c r="X24" s="107"/>
      <c r="Y24" s="113"/>
      <c r="Z24" s="107"/>
      <c r="AA24" s="107"/>
      <c r="AB24" s="107"/>
      <c r="AC24" s="107"/>
      <c r="AD24" s="107"/>
      <c r="AE24" s="107"/>
      <c r="AF24" s="107"/>
      <c r="AG24" s="107"/>
      <c r="AH24" s="113"/>
      <c r="AI24" s="114"/>
    </row>
    <row r="25" spans="1:36" ht="15" customHeight="1" x14ac:dyDescent="0.2">
      <c r="A25" s="9"/>
      <c r="B25" s="62" t="s">
        <v>25</v>
      </c>
      <c r="C25" s="63"/>
      <c r="D25" s="64"/>
      <c r="E25" s="18">
        <v>48</v>
      </c>
      <c r="F25" s="18">
        <v>0</v>
      </c>
      <c r="G25" s="18">
        <v>14</v>
      </c>
      <c r="H25" s="18">
        <v>25</v>
      </c>
      <c r="I25" s="18">
        <v>165</v>
      </c>
      <c r="J25" s="45"/>
      <c r="K25" s="65">
        <v>0.29166666666666669</v>
      </c>
      <c r="L25" s="65">
        <v>0.52083333333333337</v>
      </c>
      <c r="M25" s="65">
        <v>3.4375</v>
      </c>
      <c r="N25" s="42">
        <v>0.45</v>
      </c>
      <c r="O25" s="24"/>
      <c r="P25" s="115" t="s">
        <v>10</v>
      </c>
      <c r="Q25" s="116"/>
      <c r="R25" s="117"/>
      <c r="S25" s="117"/>
      <c r="T25" s="117"/>
      <c r="U25" s="117"/>
      <c r="V25" s="117"/>
      <c r="W25" s="117"/>
      <c r="X25" s="117"/>
      <c r="Y25" s="118"/>
      <c r="Z25" s="117"/>
      <c r="AA25" s="117"/>
      <c r="AB25" s="117"/>
      <c r="AC25" s="117"/>
      <c r="AD25" s="117"/>
      <c r="AE25" s="117"/>
      <c r="AF25" s="117"/>
      <c r="AG25" s="117"/>
      <c r="AH25" s="118"/>
      <c r="AI25" s="119"/>
    </row>
    <row r="26" spans="1:36" ht="15" customHeight="1" x14ac:dyDescent="0.25">
      <c r="A26" s="9"/>
      <c r="B26" s="47"/>
      <c r="C26" s="47"/>
      <c r="D26" s="47"/>
      <c r="E26" s="47"/>
      <c r="F26" s="47"/>
      <c r="G26" s="47"/>
      <c r="H26" s="47"/>
      <c r="I26" s="47"/>
      <c r="J26" s="45"/>
      <c r="K26" s="47"/>
      <c r="L26" s="47"/>
      <c r="M26" s="47"/>
      <c r="N26" s="46"/>
      <c r="O26" s="24"/>
      <c r="P26" s="45"/>
      <c r="Q26" s="48"/>
      <c r="R26" s="45"/>
      <c r="S26" s="45"/>
      <c r="T26" s="24"/>
      <c r="U26" s="24"/>
      <c r="V26" s="24"/>
      <c r="W26" s="24"/>
      <c r="X26" s="66"/>
      <c r="Y26" s="45"/>
      <c r="Z26" s="45"/>
      <c r="AA26" s="45"/>
      <c r="AB26" s="45"/>
      <c r="AC26" s="24"/>
      <c r="AD26" s="45"/>
      <c r="AE26" s="45"/>
      <c r="AF26" s="45"/>
      <c r="AG26" s="45"/>
      <c r="AH26" s="45"/>
      <c r="AI26" s="45"/>
    </row>
    <row r="27" spans="1:36" ht="15" customHeight="1" x14ac:dyDescent="0.25">
      <c r="A27" s="9"/>
      <c r="B27" s="45" t="s">
        <v>42</v>
      </c>
      <c r="C27" s="45"/>
      <c r="D27" s="45" t="s">
        <v>43</v>
      </c>
      <c r="E27" s="45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45"/>
      <c r="Q27" s="48"/>
      <c r="R27" s="45"/>
      <c r="S27" s="45"/>
      <c r="T27" s="24"/>
      <c r="U27" s="24"/>
      <c r="V27" s="24"/>
      <c r="W27" s="24"/>
      <c r="X27" s="66"/>
      <c r="Y27" s="45"/>
      <c r="Z27" s="45"/>
      <c r="AA27" s="45"/>
      <c r="AB27" s="45"/>
      <c r="AC27" s="24"/>
      <c r="AD27" s="45"/>
      <c r="AE27" s="45"/>
      <c r="AF27" s="45"/>
      <c r="AG27" s="45"/>
      <c r="AH27" s="45"/>
      <c r="AI27" s="45"/>
    </row>
    <row r="28" spans="1:36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8"/>
      <c r="O28" s="24"/>
      <c r="P28" s="45"/>
      <c r="Q28" s="48"/>
      <c r="R28" s="45"/>
      <c r="S28" s="45"/>
      <c r="T28" s="24"/>
      <c r="U28" s="24"/>
      <c r="V28" s="24"/>
      <c r="W28" s="24"/>
      <c r="X28" s="66"/>
      <c r="Y28" s="45"/>
      <c r="Z28" s="45"/>
      <c r="AA28" s="45"/>
      <c r="AB28" s="45"/>
      <c r="AC28" s="24"/>
      <c r="AD28" s="45"/>
      <c r="AE28" s="45"/>
      <c r="AF28" s="45"/>
      <c r="AG28" s="45"/>
      <c r="AH28" s="45"/>
      <c r="AI28" s="45"/>
    </row>
    <row r="29" spans="1:36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66"/>
      <c r="Y29" s="6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66"/>
      <c r="Y30" s="6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66"/>
      <c r="Y31" s="6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66"/>
      <c r="Y32" s="6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66"/>
      <c r="Y33" s="6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66"/>
      <c r="Y34" s="6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66"/>
      <c r="Y35" s="6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66"/>
      <c r="Y36" s="6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66"/>
      <c r="Y37" s="6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66"/>
      <c r="Y38" s="6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66"/>
      <c r="Y39" s="6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66"/>
      <c r="Y40" s="6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66"/>
      <c r="Y41" s="6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66"/>
      <c r="Y42" s="6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66"/>
      <c r="Y43" s="6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66"/>
      <c r="Y44" s="6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66"/>
      <c r="Y45" s="6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66"/>
      <c r="Y46" s="6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66"/>
      <c r="Y47" s="6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66"/>
      <c r="Y48" s="6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66"/>
      <c r="Y49" s="6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66"/>
      <c r="Y50" s="6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66"/>
      <c r="Y51" s="6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66"/>
      <c r="Y52" s="6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66"/>
      <c r="Y53" s="6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66"/>
      <c r="Y54" s="6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66"/>
      <c r="Y55" s="6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66"/>
      <c r="Y56" s="6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66"/>
      <c r="Y57" s="6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66"/>
      <c r="Y58" s="6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66"/>
      <c r="Y59" s="6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66"/>
      <c r="Y60" s="6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66"/>
      <c r="Y61" s="6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66"/>
      <c r="Y62" s="6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66"/>
      <c r="Y63" s="6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66"/>
      <c r="Y64" s="6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66"/>
      <c r="Y65" s="6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24"/>
      <c r="W66" s="24"/>
      <c r="X66" s="66"/>
      <c r="Y66" s="6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24"/>
      <c r="W67" s="24"/>
      <c r="X67" s="66"/>
      <c r="Y67" s="6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24"/>
      <c r="W68" s="24"/>
      <c r="X68" s="66"/>
      <c r="Y68" s="6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24"/>
      <c r="W69" s="24"/>
      <c r="X69" s="66"/>
      <c r="Y69" s="6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24"/>
      <c r="W70" s="24"/>
      <c r="X70" s="66"/>
      <c r="Y70" s="6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24"/>
      <c r="W71" s="24"/>
      <c r="X71" s="66"/>
      <c r="Y71" s="6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24"/>
      <c r="W72" s="24"/>
      <c r="X72" s="66"/>
      <c r="Y72" s="6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24"/>
      <c r="W73" s="24"/>
      <c r="X73" s="66"/>
      <c r="Y73" s="6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24"/>
      <c r="W74" s="24"/>
      <c r="X74" s="66"/>
      <c r="Y74" s="6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24"/>
      <c r="W75" s="24"/>
      <c r="X75" s="66"/>
      <c r="Y75" s="6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24"/>
      <c r="W76" s="24"/>
      <c r="X76" s="66"/>
      <c r="Y76" s="6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4"/>
      <c r="P77" s="45"/>
      <c r="Q77" s="48"/>
      <c r="R77" s="45"/>
      <c r="S77" s="45"/>
      <c r="T77" s="24"/>
      <c r="U77" s="24"/>
      <c r="V77" s="24"/>
      <c r="W77" s="24"/>
      <c r="X77" s="66"/>
      <c r="Y77" s="6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4"/>
      <c r="P78" s="45"/>
      <c r="Q78" s="48"/>
      <c r="R78" s="45"/>
      <c r="S78" s="45"/>
      <c r="T78" s="24"/>
      <c r="U78" s="24"/>
      <c r="V78" s="24"/>
      <c r="W78" s="24"/>
      <c r="X78" s="66"/>
      <c r="Y78" s="6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4"/>
      <c r="P79" s="45"/>
      <c r="Q79" s="48"/>
      <c r="R79" s="45"/>
      <c r="S79" s="45"/>
      <c r="T79" s="24"/>
      <c r="U79" s="24"/>
      <c r="V79" s="24"/>
      <c r="W79" s="24"/>
      <c r="X79" s="66"/>
      <c r="Y79" s="6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4"/>
      <c r="P80" s="45"/>
      <c r="Q80" s="48"/>
      <c r="R80" s="45"/>
      <c r="S80" s="45"/>
      <c r="T80" s="24"/>
      <c r="U80" s="24"/>
      <c r="V80" s="24"/>
      <c r="W80" s="24"/>
      <c r="X80" s="66"/>
      <c r="Y80" s="6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4"/>
      <c r="P81" s="45"/>
      <c r="Q81" s="48"/>
      <c r="R81" s="45"/>
      <c r="S81" s="45"/>
      <c r="T81" s="24"/>
      <c r="U81" s="24"/>
      <c r="V81" s="24"/>
      <c r="W81" s="24"/>
      <c r="X81" s="66"/>
      <c r="Y81" s="6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4"/>
      <c r="P82" s="45"/>
      <c r="Q82" s="48"/>
      <c r="R82" s="45"/>
      <c r="S82" s="45"/>
      <c r="T82" s="24"/>
      <c r="U82" s="24"/>
      <c r="V82" s="24"/>
      <c r="W82" s="24"/>
      <c r="X82" s="66"/>
      <c r="Y82" s="6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4"/>
      <c r="P83" s="45"/>
      <c r="Q83" s="48"/>
      <c r="R83" s="45"/>
      <c r="S83" s="45"/>
      <c r="T83" s="24"/>
      <c r="U83" s="24"/>
      <c r="V83" s="24"/>
      <c r="W83" s="24"/>
      <c r="X83" s="66"/>
      <c r="Y83" s="6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4"/>
      <c r="P84" s="45"/>
      <c r="Q84" s="48"/>
      <c r="R84" s="45"/>
      <c r="S84" s="45"/>
      <c r="T84" s="24"/>
      <c r="U84" s="24"/>
      <c r="V84" s="24"/>
      <c r="W84" s="24"/>
      <c r="X84" s="66"/>
      <c r="Y84" s="6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4"/>
      <c r="P85" s="45"/>
      <c r="Q85" s="48"/>
      <c r="R85" s="45"/>
      <c r="S85" s="45"/>
      <c r="T85" s="24"/>
      <c r="U85" s="24"/>
      <c r="V85" s="24"/>
      <c r="W85" s="24"/>
      <c r="X85" s="66"/>
      <c r="Y85" s="6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4"/>
      <c r="P86" s="45"/>
      <c r="Q86" s="48"/>
      <c r="R86" s="45"/>
      <c r="S86" s="45"/>
      <c r="T86" s="24"/>
      <c r="U86" s="24"/>
      <c r="V86" s="24"/>
      <c r="W86" s="24"/>
      <c r="X86" s="66"/>
      <c r="Y86" s="6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4"/>
      <c r="P87" s="45"/>
      <c r="Q87" s="48"/>
      <c r="R87" s="45"/>
      <c r="S87" s="45"/>
      <c r="T87" s="24"/>
      <c r="U87" s="24"/>
      <c r="V87" s="24"/>
      <c r="W87" s="24"/>
      <c r="X87" s="66"/>
      <c r="Y87" s="6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4"/>
      <c r="P88" s="45"/>
      <c r="Q88" s="48"/>
      <c r="R88" s="45"/>
      <c r="S88" s="45"/>
      <c r="T88" s="24"/>
      <c r="U88" s="24"/>
      <c r="V88" s="24"/>
      <c r="W88" s="24"/>
      <c r="X88" s="66"/>
      <c r="Y88" s="6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45"/>
      <c r="Q89" s="48"/>
      <c r="R89" s="45"/>
      <c r="S89" s="45"/>
      <c r="T89" s="24"/>
      <c r="U89" s="24"/>
      <c r="V89" s="24"/>
      <c r="W89" s="24"/>
      <c r="X89" s="66"/>
      <c r="Y89" s="6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45"/>
      <c r="Q90" s="48"/>
      <c r="R90" s="45"/>
      <c r="S90" s="45"/>
      <c r="T90" s="24"/>
      <c r="U90" s="24"/>
      <c r="V90" s="24"/>
      <c r="W90" s="24"/>
      <c r="X90" s="66"/>
      <c r="Y90" s="6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45"/>
      <c r="Q91" s="48"/>
      <c r="R91" s="45"/>
      <c r="S91" s="45"/>
      <c r="T91" s="24"/>
      <c r="U91" s="24"/>
      <c r="V91" s="24"/>
      <c r="W91" s="24"/>
      <c r="X91" s="66"/>
      <c r="Y91" s="6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45"/>
      <c r="Q92" s="48"/>
      <c r="R92" s="45"/>
      <c r="S92" s="45"/>
      <c r="T92" s="24"/>
      <c r="U92" s="24"/>
      <c r="V92" s="24"/>
      <c r="W92" s="24"/>
      <c r="X92" s="66"/>
      <c r="Y92" s="6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45"/>
      <c r="Q93" s="48"/>
      <c r="R93" s="45"/>
      <c r="S93" s="45"/>
      <c r="T93" s="24"/>
      <c r="U93" s="24"/>
      <c r="V93" s="24"/>
      <c r="W93" s="24"/>
      <c r="X93" s="66"/>
      <c r="Y93" s="6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45"/>
      <c r="Q94" s="48"/>
      <c r="R94" s="45"/>
      <c r="S94" s="45"/>
      <c r="T94" s="24"/>
      <c r="U94" s="24"/>
      <c r="V94" s="24"/>
      <c r="W94" s="24"/>
      <c r="X94" s="66"/>
      <c r="Y94" s="6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45"/>
      <c r="Q95" s="48"/>
      <c r="R95" s="45"/>
      <c r="S95" s="45"/>
      <c r="T95" s="24"/>
      <c r="U95" s="24"/>
      <c r="V95" s="24"/>
      <c r="W95" s="24"/>
      <c r="X95" s="66"/>
      <c r="Y95" s="6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45"/>
      <c r="Q96" s="48"/>
      <c r="R96" s="45"/>
      <c r="S96" s="45"/>
      <c r="T96" s="24"/>
      <c r="U96" s="24"/>
      <c r="V96" s="24"/>
      <c r="W96" s="24"/>
      <c r="X96" s="66"/>
      <c r="Y96" s="6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45"/>
      <c r="Q97" s="48"/>
      <c r="R97" s="45"/>
      <c r="S97" s="45"/>
      <c r="T97" s="24"/>
      <c r="U97" s="24"/>
      <c r="V97" s="24"/>
      <c r="W97" s="24"/>
      <c r="X97" s="66"/>
      <c r="Y97" s="6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45"/>
      <c r="Q98" s="48"/>
      <c r="R98" s="45"/>
      <c r="S98" s="45"/>
      <c r="T98" s="24"/>
      <c r="U98" s="24"/>
      <c r="V98" s="24"/>
      <c r="W98" s="24"/>
      <c r="X98" s="66"/>
      <c r="Y98" s="6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45"/>
      <c r="Q99" s="48"/>
      <c r="R99" s="45"/>
      <c r="S99" s="45"/>
      <c r="T99" s="24"/>
      <c r="U99" s="24"/>
      <c r="V99" s="24"/>
      <c r="W99" s="24"/>
      <c r="X99" s="66"/>
      <c r="Y99" s="6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45"/>
      <c r="Q100" s="48"/>
      <c r="R100" s="45"/>
      <c r="S100" s="45"/>
      <c r="T100" s="24"/>
      <c r="U100" s="24"/>
      <c r="V100" s="24"/>
      <c r="W100" s="24"/>
      <c r="X100" s="66"/>
      <c r="Y100" s="6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45"/>
      <c r="Q101" s="48"/>
      <c r="R101" s="45"/>
      <c r="S101" s="45"/>
      <c r="T101" s="24"/>
      <c r="U101" s="24"/>
      <c r="V101" s="24"/>
      <c r="W101" s="24"/>
      <c r="X101" s="66"/>
      <c r="Y101" s="6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45"/>
      <c r="Q102" s="48"/>
      <c r="R102" s="45"/>
      <c r="S102" s="45"/>
      <c r="T102" s="24"/>
      <c r="U102" s="24"/>
      <c r="V102" s="24"/>
      <c r="W102" s="24"/>
      <c r="X102" s="66"/>
      <c r="Y102" s="6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45"/>
      <c r="Q103" s="48"/>
      <c r="R103" s="45"/>
      <c r="S103" s="45"/>
      <c r="T103" s="24"/>
      <c r="U103" s="24"/>
      <c r="V103" s="24"/>
      <c r="W103" s="24"/>
      <c r="X103" s="66"/>
      <c r="Y103" s="6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45"/>
      <c r="Q104" s="48"/>
      <c r="R104" s="45"/>
      <c r="S104" s="45"/>
      <c r="T104" s="24"/>
      <c r="U104" s="24"/>
      <c r="V104" s="24"/>
      <c r="W104" s="24"/>
      <c r="X104" s="66"/>
      <c r="Y104" s="6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45"/>
      <c r="Q105" s="48"/>
      <c r="R105" s="45"/>
      <c r="S105" s="45"/>
      <c r="T105" s="24"/>
      <c r="U105" s="24"/>
      <c r="V105" s="24"/>
      <c r="W105" s="24"/>
      <c r="X105" s="66"/>
      <c r="Y105" s="6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45"/>
      <c r="Q106" s="48"/>
      <c r="R106" s="45"/>
      <c r="S106" s="45"/>
      <c r="T106" s="24"/>
      <c r="U106" s="24"/>
      <c r="V106" s="24"/>
      <c r="W106" s="24"/>
      <c r="X106" s="66"/>
      <c r="Y106" s="6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45"/>
      <c r="Q107" s="48"/>
      <c r="R107" s="45"/>
      <c r="S107" s="45"/>
      <c r="T107" s="24"/>
      <c r="U107" s="24"/>
      <c r="V107" s="24"/>
      <c r="W107" s="24"/>
      <c r="X107" s="66"/>
      <c r="Y107" s="6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45"/>
      <c r="Q108" s="48"/>
      <c r="R108" s="45"/>
      <c r="S108" s="45"/>
      <c r="T108" s="24"/>
      <c r="U108" s="24"/>
      <c r="V108" s="24"/>
      <c r="W108" s="24"/>
      <c r="X108" s="66"/>
      <c r="Y108" s="6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45"/>
      <c r="Q109" s="48"/>
      <c r="R109" s="45"/>
      <c r="S109" s="45"/>
      <c r="T109" s="24"/>
      <c r="U109" s="24"/>
      <c r="V109" s="24"/>
      <c r="W109" s="24"/>
      <c r="X109" s="66"/>
      <c r="Y109" s="6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45"/>
      <c r="Q110" s="48"/>
      <c r="R110" s="45"/>
      <c r="S110" s="45"/>
      <c r="T110" s="24"/>
      <c r="U110" s="24"/>
      <c r="V110" s="24"/>
      <c r="W110" s="24"/>
      <c r="X110" s="66"/>
      <c r="Y110" s="6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45"/>
      <c r="Q111" s="48"/>
      <c r="R111" s="45"/>
      <c r="S111" s="45"/>
      <c r="T111" s="24"/>
      <c r="U111" s="24"/>
      <c r="V111" s="24"/>
      <c r="W111" s="24"/>
      <c r="X111" s="66"/>
      <c r="Y111" s="6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45"/>
      <c r="Q112" s="48"/>
      <c r="R112" s="45"/>
      <c r="S112" s="45"/>
      <c r="T112" s="24"/>
      <c r="U112" s="24"/>
      <c r="V112" s="24"/>
      <c r="W112" s="24"/>
      <c r="X112" s="66"/>
      <c r="Y112" s="6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45"/>
      <c r="Q113" s="48"/>
      <c r="R113" s="45"/>
      <c r="S113" s="45"/>
      <c r="T113" s="24"/>
      <c r="U113" s="24"/>
      <c r="V113" s="24"/>
      <c r="W113" s="24"/>
      <c r="X113" s="66"/>
      <c r="Y113" s="6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45"/>
      <c r="Q114" s="48"/>
      <c r="R114" s="45"/>
      <c r="S114" s="45"/>
      <c r="T114" s="24"/>
      <c r="U114" s="24"/>
      <c r="V114" s="24"/>
      <c r="W114" s="24"/>
      <c r="X114" s="66"/>
      <c r="Y114" s="6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45"/>
      <c r="Q115" s="48"/>
      <c r="R115" s="45"/>
      <c r="S115" s="45"/>
      <c r="T115" s="24"/>
      <c r="U115" s="24"/>
      <c r="V115" s="24"/>
      <c r="W115" s="24"/>
      <c r="X115" s="66"/>
      <c r="Y115" s="6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45"/>
      <c r="Q116" s="48"/>
      <c r="R116" s="45"/>
      <c r="S116" s="45"/>
      <c r="T116" s="24"/>
      <c r="U116" s="24"/>
      <c r="V116" s="24"/>
      <c r="W116" s="24"/>
      <c r="X116" s="66"/>
      <c r="Y116" s="6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45"/>
      <c r="Q117" s="48"/>
      <c r="R117" s="45"/>
      <c r="S117" s="45"/>
      <c r="T117" s="24"/>
      <c r="U117" s="24"/>
      <c r="V117" s="24"/>
      <c r="W117" s="24"/>
      <c r="X117" s="66"/>
      <c r="Y117" s="6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45"/>
      <c r="Q118" s="48"/>
      <c r="R118" s="45"/>
      <c r="S118" s="45"/>
      <c r="T118" s="24"/>
      <c r="U118" s="24"/>
      <c r="V118" s="24"/>
      <c r="W118" s="24"/>
      <c r="X118" s="66"/>
      <c r="Y118" s="6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45"/>
      <c r="Q119" s="48"/>
      <c r="R119" s="45"/>
      <c r="S119" s="45"/>
      <c r="T119" s="24"/>
      <c r="U119" s="24"/>
      <c r="V119" s="24"/>
      <c r="W119" s="24"/>
      <c r="X119" s="66"/>
      <c r="Y119" s="6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45"/>
      <c r="Q120" s="48"/>
      <c r="R120" s="45"/>
      <c r="S120" s="45"/>
      <c r="T120" s="24"/>
      <c r="U120" s="24"/>
      <c r="V120" s="24"/>
      <c r="W120" s="24"/>
      <c r="X120" s="66"/>
      <c r="Y120" s="6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45"/>
      <c r="Q121" s="48"/>
      <c r="R121" s="45"/>
      <c r="S121" s="45"/>
      <c r="T121" s="24"/>
      <c r="U121" s="24"/>
      <c r="V121" s="24"/>
      <c r="W121" s="24"/>
      <c r="X121" s="66"/>
      <c r="Y121" s="6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45"/>
      <c r="Q122" s="48"/>
      <c r="R122" s="45"/>
      <c r="S122" s="45"/>
      <c r="T122" s="24"/>
      <c r="U122" s="24"/>
      <c r="V122" s="24"/>
      <c r="W122" s="24"/>
      <c r="X122" s="66"/>
      <c r="Y122" s="6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45"/>
      <c r="Q123" s="48"/>
      <c r="R123" s="45"/>
      <c r="S123" s="45"/>
      <c r="T123" s="24"/>
      <c r="U123" s="24"/>
      <c r="V123" s="24"/>
      <c r="W123" s="24"/>
      <c r="X123" s="66"/>
      <c r="Y123" s="6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45"/>
      <c r="Q124" s="48"/>
      <c r="R124" s="45"/>
      <c r="S124" s="45"/>
      <c r="T124" s="24"/>
      <c r="U124" s="24"/>
      <c r="V124" s="24"/>
      <c r="W124" s="24"/>
      <c r="X124" s="66"/>
      <c r="Y124" s="6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45"/>
      <c r="Q125" s="48"/>
      <c r="R125" s="45"/>
      <c r="S125" s="45"/>
      <c r="T125" s="24"/>
      <c r="U125" s="24"/>
      <c r="V125" s="24"/>
      <c r="W125" s="24"/>
      <c r="X125" s="66"/>
      <c r="Y125" s="6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45"/>
      <c r="Q126" s="48"/>
      <c r="R126" s="45"/>
      <c r="S126" s="45"/>
      <c r="T126" s="24"/>
      <c r="U126" s="24"/>
      <c r="V126" s="24"/>
      <c r="W126" s="24"/>
      <c r="X126" s="66"/>
      <c r="Y126" s="6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45"/>
      <c r="Q127" s="48"/>
      <c r="R127" s="45"/>
      <c r="S127" s="45"/>
      <c r="T127" s="24"/>
      <c r="U127" s="24"/>
      <c r="V127" s="24"/>
      <c r="W127" s="24"/>
      <c r="X127" s="66"/>
      <c r="Y127" s="6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45"/>
      <c r="Q128" s="48"/>
      <c r="R128" s="45"/>
      <c r="S128" s="45"/>
      <c r="T128" s="24"/>
      <c r="U128" s="24"/>
      <c r="V128" s="24"/>
      <c r="W128" s="24"/>
      <c r="X128" s="66"/>
      <c r="Y128" s="6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45"/>
      <c r="Q129" s="48"/>
      <c r="R129" s="45"/>
      <c r="S129" s="45"/>
      <c r="T129" s="24"/>
      <c r="U129" s="24"/>
      <c r="V129" s="24"/>
      <c r="W129" s="24"/>
      <c r="X129" s="66"/>
      <c r="Y129" s="6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45"/>
      <c r="Q130" s="48"/>
      <c r="R130" s="45"/>
      <c r="S130" s="45"/>
      <c r="T130" s="24"/>
      <c r="U130" s="24"/>
      <c r="V130" s="24"/>
      <c r="W130" s="24"/>
      <c r="X130" s="66"/>
      <c r="Y130" s="6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45"/>
      <c r="Q131" s="48"/>
      <c r="R131" s="45"/>
      <c r="S131" s="45"/>
      <c r="T131" s="24"/>
      <c r="U131" s="24"/>
      <c r="V131" s="24"/>
      <c r="W131" s="24"/>
      <c r="X131" s="66"/>
      <c r="Y131" s="6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45"/>
      <c r="Q132" s="48"/>
      <c r="R132" s="45"/>
      <c r="S132" s="45"/>
      <c r="T132" s="24"/>
      <c r="U132" s="24"/>
      <c r="V132" s="24"/>
      <c r="W132" s="24"/>
      <c r="X132" s="66"/>
      <c r="Y132" s="6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45"/>
      <c r="Q133" s="48"/>
      <c r="R133" s="45"/>
      <c r="S133" s="45"/>
      <c r="T133" s="24"/>
      <c r="U133" s="24"/>
      <c r="V133" s="24"/>
      <c r="W133" s="24"/>
      <c r="X133" s="66"/>
      <c r="Y133" s="6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45"/>
      <c r="Q134" s="48"/>
      <c r="R134" s="45"/>
      <c r="S134" s="45"/>
      <c r="T134" s="24"/>
      <c r="U134" s="24"/>
      <c r="V134" s="24"/>
      <c r="W134" s="24"/>
      <c r="X134" s="66"/>
      <c r="Y134" s="6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45"/>
      <c r="Q135" s="48"/>
      <c r="R135" s="45"/>
      <c r="S135" s="45"/>
      <c r="T135" s="24"/>
      <c r="U135" s="24"/>
      <c r="V135" s="24"/>
      <c r="W135" s="24"/>
      <c r="X135" s="66"/>
      <c r="Y135" s="6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45"/>
      <c r="Q136" s="48"/>
      <c r="R136" s="45"/>
      <c r="S136" s="45"/>
      <c r="T136" s="24"/>
      <c r="U136" s="24"/>
      <c r="V136" s="24"/>
      <c r="W136" s="24"/>
      <c r="X136" s="66"/>
      <c r="Y136" s="6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45"/>
      <c r="Q137" s="48"/>
      <c r="R137" s="45"/>
      <c r="S137" s="45"/>
      <c r="T137" s="24"/>
      <c r="U137" s="24"/>
      <c r="V137" s="24"/>
      <c r="W137" s="24"/>
      <c r="X137" s="66"/>
      <c r="Y137" s="6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45"/>
      <c r="Q138" s="48"/>
      <c r="R138" s="45"/>
      <c r="S138" s="45"/>
      <c r="T138" s="24"/>
      <c r="U138" s="24"/>
      <c r="V138" s="24"/>
      <c r="W138" s="24"/>
      <c r="X138" s="66"/>
      <c r="Y138" s="6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45"/>
      <c r="Q139" s="48"/>
      <c r="R139" s="45"/>
      <c r="S139" s="45"/>
      <c r="T139" s="24"/>
      <c r="U139" s="24"/>
      <c r="V139" s="24"/>
      <c r="W139" s="24"/>
      <c r="X139" s="66"/>
      <c r="Y139" s="6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45"/>
      <c r="Q140" s="48"/>
      <c r="R140" s="45"/>
      <c r="S140" s="45"/>
      <c r="T140" s="24"/>
      <c r="U140" s="24"/>
      <c r="V140" s="24"/>
      <c r="W140" s="24"/>
      <c r="X140" s="66"/>
      <c r="Y140" s="6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4"/>
      <c r="P141" s="45"/>
      <c r="Q141" s="48"/>
      <c r="R141" s="45"/>
      <c r="S141" s="45"/>
      <c r="T141" s="24"/>
      <c r="U141" s="24"/>
      <c r="V141" s="24"/>
      <c r="W141" s="24"/>
      <c r="X141" s="66"/>
      <c r="Y141" s="66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4"/>
      <c r="P142" s="45"/>
      <c r="Q142" s="48"/>
      <c r="R142" s="45"/>
      <c r="S142" s="45"/>
      <c r="T142" s="24"/>
      <c r="U142" s="24"/>
      <c r="V142" s="24"/>
      <c r="W142" s="24"/>
      <c r="X142" s="66"/>
      <c r="Y142" s="66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4"/>
      <c r="P143" s="45"/>
      <c r="Q143" s="48"/>
      <c r="R143" s="45"/>
      <c r="S143" s="45"/>
      <c r="T143" s="24"/>
      <c r="U143" s="24"/>
      <c r="V143" s="24"/>
      <c r="W143" s="24"/>
      <c r="X143" s="66"/>
      <c r="Y143" s="66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4"/>
      <c r="P144" s="45"/>
      <c r="Q144" s="48"/>
      <c r="R144" s="45"/>
      <c r="S144" s="45"/>
      <c r="T144" s="24"/>
      <c r="U144" s="24"/>
      <c r="V144" s="24"/>
      <c r="W144" s="24"/>
      <c r="X144" s="66"/>
      <c r="Y144" s="66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4"/>
      <c r="P145" s="45"/>
      <c r="Q145" s="48"/>
      <c r="R145" s="45"/>
      <c r="S145" s="45"/>
      <c r="T145" s="24"/>
      <c r="U145" s="24"/>
      <c r="V145" s="24"/>
      <c r="W145" s="24"/>
      <c r="X145" s="66"/>
      <c r="Y145" s="66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4"/>
      <c r="P146" s="45"/>
      <c r="Q146" s="48"/>
      <c r="R146" s="45"/>
      <c r="S146" s="45"/>
      <c r="T146" s="24"/>
      <c r="U146" s="24"/>
      <c r="V146" s="24"/>
      <c r="W146" s="24"/>
      <c r="X146" s="66"/>
      <c r="Y146" s="66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4"/>
      <c r="P147" s="45"/>
      <c r="Q147" s="48"/>
      <c r="R147" s="45"/>
      <c r="S147" s="45"/>
      <c r="T147" s="24"/>
      <c r="U147" s="24"/>
      <c r="V147" s="24"/>
      <c r="W147" s="24"/>
      <c r="X147" s="66"/>
      <c r="Y147" s="66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4"/>
      <c r="P148" s="45"/>
      <c r="Q148" s="48"/>
      <c r="R148" s="45"/>
      <c r="S148" s="45"/>
      <c r="T148" s="24"/>
      <c r="U148" s="24"/>
      <c r="V148" s="24"/>
      <c r="W148" s="24"/>
      <c r="X148" s="66"/>
      <c r="Y148" s="66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</sheetData>
  <sortState ref="B28:Q29">
    <sortCondition ref="B2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45</v>
      </c>
      <c r="F1" s="71"/>
      <c r="G1" s="72"/>
      <c r="H1" s="7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1"/>
      <c r="AB1" s="71"/>
      <c r="AC1" s="72"/>
      <c r="AD1" s="7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8" t="s">
        <v>50</v>
      </c>
      <c r="C2" s="79"/>
      <c r="D2" s="80"/>
      <c r="E2" s="13" t="s">
        <v>12</v>
      </c>
      <c r="F2" s="14"/>
      <c r="G2" s="14"/>
      <c r="H2" s="14"/>
      <c r="I2" s="20"/>
      <c r="J2" s="15"/>
      <c r="K2" s="75"/>
      <c r="L2" s="22" t="s">
        <v>57</v>
      </c>
      <c r="M2" s="14"/>
      <c r="N2" s="14"/>
      <c r="O2" s="21"/>
      <c r="P2" s="19"/>
      <c r="Q2" s="22" t="s">
        <v>58</v>
      </c>
      <c r="R2" s="14"/>
      <c r="S2" s="14"/>
      <c r="T2" s="14"/>
      <c r="U2" s="20"/>
      <c r="V2" s="21"/>
      <c r="W2" s="19"/>
      <c r="X2" s="81" t="s">
        <v>59</v>
      </c>
      <c r="Y2" s="82"/>
      <c r="Z2" s="83"/>
      <c r="AA2" s="13" t="s">
        <v>12</v>
      </c>
      <c r="AB2" s="14"/>
      <c r="AC2" s="14"/>
      <c r="AD2" s="14"/>
      <c r="AE2" s="20"/>
      <c r="AF2" s="15"/>
      <c r="AG2" s="75"/>
      <c r="AH2" s="22" t="s">
        <v>60</v>
      </c>
      <c r="AI2" s="14"/>
      <c r="AJ2" s="14"/>
      <c r="AK2" s="21"/>
      <c r="AL2" s="19"/>
      <c r="AM2" s="22" t="s">
        <v>58</v>
      </c>
      <c r="AN2" s="14"/>
      <c r="AO2" s="14"/>
      <c r="AP2" s="14"/>
      <c r="AQ2" s="20"/>
      <c r="AR2" s="21"/>
      <c r="AS2" s="84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4"/>
      <c r="L3" s="18" t="s">
        <v>5</v>
      </c>
      <c r="M3" s="18" t="s">
        <v>6</v>
      </c>
      <c r="N3" s="18" t="s">
        <v>61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4"/>
      <c r="AH3" s="18" t="s">
        <v>5</v>
      </c>
      <c r="AI3" s="18" t="s">
        <v>6</v>
      </c>
      <c r="AJ3" s="18" t="s">
        <v>61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4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1"/>
      <c r="C4" s="34"/>
      <c r="D4" s="43"/>
      <c r="E4" s="31"/>
      <c r="F4" s="31"/>
      <c r="G4" s="31"/>
      <c r="H4" s="32"/>
      <c r="I4" s="31"/>
      <c r="J4" s="85"/>
      <c r="K4" s="30"/>
      <c r="L4" s="86"/>
      <c r="M4" s="18"/>
      <c r="N4" s="18"/>
      <c r="O4" s="18"/>
      <c r="P4" s="24"/>
      <c r="Q4" s="31"/>
      <c r="R4" s="31"/>
      <c r="S4" s="32"/>
      <c r="T4" s="31"/>
      <c r="U4" s="31"/>
      <c r="V4" s="87"/>
      <c r="W4" s="30"/>
      <c r="X4" s="31">
        <v>1984</v>
      </c>
      <c r="Y4" s="31" t="s">
        <v>67</v>
      </c>
      <c r="Z4" s="76" t="s">
        <v>35</v>
      </c>
      <c r="AA4" s="31">
        <v>16</v>
      </c>
      <c r="AB4" s="31">
        <v>0</v>
      </c>
      <c r="AC4" s="31">
        <v>6</v>
      </c>
      <c r="AD4" s="31">
        <v>10</v>
      </c>
      <c r="AE4" s="31"/>
      <c r="AF4" s="85"/>
      <c r="AG4" s="30"/>
      <c r="AH4" s="86"/>
      <c r="AI4" s="18"/>
      <c r="AJ4" s="18"/>
      <c r="AK4" s="18"/>
      <c r="AL4" s="24"/>
      <c r="AM4" s="31"/>
      <c r="AN4" s="31"/>
      <c r="AO4" s="32"/>
      <c r="AP4" s="31"/>
      <c r="AQ4" s="31"/>
      <c r="AR4" s="32"/>
      <c r="AS4" s="30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1"/>
      <c r="C5" s="34"/>
      <c r="D5" s="43"/>
      <c r="E5" s="31"/>
      <c r="F5" s="31"/>
      <c r="G5" s="31"/>
      <c r="H5" s="32"/>
      <c r="I5" s="31"/>
      <c r="J5" s="85"/>
      <c r="K5" s="30"/>
      <c r="L5" s="86"/>
      <c r="M5" s="18"/>
      <c r="N5" s="18"/>
      <c r="O5" s="18"/>
      <c r="P5" s="24"/>
      <c r="Q5" s="31"/>
      <c r="R5" s="31"/>
      <c r="S5" s="32"/>
      <c r="T5" s="31"/>
      <c r="U5" s="31"/>
      <c r="V5" s="87"/>
      <c r="W5" s="30"/>
      <c r="X5" s="31">
        <v>1985</v>
      </c>
      <c r="Y5" s="31" t="s">
        <v>39</v>
      </c>
      <c r="Z5" s="76" t="s">
        <v>35</v>
      </c>
      <c r="AA5" s="31">
        <v>13</v>
      </c>
      <c r="AB5" s="31">
        <v>0</v>
      </c>
      <c r="AC5" s="31">
        <v>7</v>
      </c>
      <c r="AD5" s="31">
        <v>15</v>
      </c>
      <c r="AE5" s="31"/>
      <c r="AF5" s="85"/>
      <c r="AG5" s="30"/>
      <c r="AH5" s="86"/>
      <c r="AI5" s="18"/>
      <c r="AJ5" s="18"/>
      <c r="AK5" s="18"/>
      <c r="AL5" s="24"/>
      <c r="AM5" s="31"/>
      <c r="AN5" s="31"/>
      <c r="AO5" s="32"/>
      <c r="AP5" s="31"/>
      <c r="AQ5" s="31"/>
      <c r="AR5" s="32"/>
      <c r="AS5" s="30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1"/>
      <c r="C6" s="34"/>
      <c r="D6" s="43"/>
      <c r="E6" s="31"/>
      <c r="F6" s="31"/>
      <c r="G6" s="31"/>
      <c r="H6" s="32"/>
      <c r="I6" s="31"/>
      <c r="J6" s="85"/>
      <c r="K6" s="30"/>
      <c r="L6" s="86"/>
      <c r="M6" s="18"/>
      <c r="N6" s="18"/>
      <c r="O6" s="18"/>
      <c r="P6" s="24"/>
      <c r="Q6" s="31"/>
      <c r="R6" s="31"/>
      <c r="S6" s="32"/>
      <c r="T6" s="31"/>
      <c r="U6" s="31"/>
      <c r="V6" s="87"/>
      <c r="W6" s="30"/>
      <c r="X6" s="31">
        <v>1986</v>
      </c>
      <c r="Y6" s="31" t="s">
        <v>37</v>
      </c>
      <c r="Z6" s="76" t="s">
        <v>35</v>
      </c>
      <c r="AA6" s="31">
        <v>21</v>
      </c>
      <c r="AB6" s="31">
        <v>0</v>
      </c>
      <c r="AC6" s="31">
        <v>14</v>
      </c>
      <c r="AD6" s="31">
        <v>27</v>
      </c>
      <c r="AE6" s="31"/>
      <c r="AF6" s="85"/>
      <c r="AG6" s="30"/>
      <c r="AH6" s="86"/>
      <c r="AI6" s="18"/>
      <c r="AJ6" s="18"/>
      <c r="AK6" s="18"/>
      <c r="AL6" s="24"/>
      <c r="AM6" s="31"/>
      <c r="AN6" s="31"/>
      <c r="AO6" s="32"/>
      <c r="AP6" s="31"/>
      <c r="AQ6" s="31"/>
      <c r="AR6" s="32"/>
      <c r="AS6" s="30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1">
        <v>1987</v>
      </c>
      <c r="C7" s="31" t="s">
        <v>68</v>
      </c>
      <c r="D7" s="43" t="s">
        <v>35</v>
      </c>
      <c r="E7" s="31">
        <v>22</v>
      </c>
      <c r="F7" s="31">
        <v>1</v>
      </c>
      <c r="G7" s="31">
        <v>9</v>
      </c>
      <c r="H7" s="31">
        <v>13</v>
      </c>
      <c r="I7" s="31"/>
      <c r="J7" s="85"/>
      <c r="K7" s="30"/>
      <c r="L7" s="86"/>
      <c r="M7" s="18"/>
      <c r="N7" s="18"/>
      <c r="O7" s="18"/>
      <c r="P7" s="24"/>
      <c r="Q7" s="31"/>
      <c r="R7" s="31"/>
      <c r="S7" s="32"/>
      <c r="T7" s="31"/>
      <c r="U7" s="31"/>
      <c r="V7" s="87"/>
      <c r="W7" s="30"/>
      <c r="X7" s="31"/>
      <c r="Y7" s="34"/>
      <c r="Z7" s="43"/>
      <c r="AA7" s="31"/>
      <c r="AB7" s="31"/>
      <c r="AC7" s="31"/>
      <c r="AD7" s="32"/>
      <c r="AE7" s="31"/>
      <c r="AF7" s="85"/>
      <c r="AG7" s="30"/>
      <c r="AH7" s="86"/>
      <c r="AI7" s="18"/>
      <c r="AJ7" s="18"/>
      <c r="AK7" s="18"/>
      <c r="AL7" s="24"/>
      <c r="AM7" s="31"/>
      <c r="AN7" s="31"/>
      <c r="AO7" s="32"/>
      <c r="AP7" s="31"/>
      <c r="AQ7" s="31"/>
      <c r="AR7" s="32"/>
      <c r="AS7" s="30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1"/>
      <c r="C8" s="34"/>
      <c r="D8" s="43"/>
      <c r="E8" s="31"/>
      <c r="F8" s="31"/>
      <c r="G8" s="31"/>
      <c r="H8" s="32"/>
      <c r="I8" s="31"/>
      <c r="J8" s="85"/>
      <c r="K8" s="30"/>
      <c r="L8" s="86"/>
      <c r="M8" s="18"/>
      <c r="N8" s="18"/>
      <c r="O8" s="18"/>
      <c r="P8" s="24"/>
      <c r="Q8" s="31"/>
      <c r="R8" s="31"/>
      <c r="S8" s="32"/>
      <c r="T8" s="31"/>
      <c r="U8" s="31"/>
      <c r="V8" s="87"/>
      <c r="W8" s="30"/>
      <c r="X8" s="31">
        <v>1988</v>
      </c>
      <c r="Y8" s="31" t="s">
        <v>37</v>
      </c>
      <c r="Z8" s="76" t="s">
        <v>35</v>
      </c>
      <c r="AA8" s="31">
        <v>22</v>
      </c>
      <c r="AB8" s="31">
        <v>2</v>
      </c>
      <c r="AC8" s="31">
        <v>34</v>
      </c>
      <c r="AD8" s="31">
        <v>19</v>
      </c>
      <c r="AE8" s="31"/>
      <c r="AF8" s="85"/>
      <c r="AG8" s="30"/>
      <c r="AH8" s="18" t="s">
        <v>67</v>
      </c>
      <c r="AI8" s="18"/>
      <c r="AJ8" s="18"/>
      <c r="AK8" s="18"/>
      <c r="AL8" s="24"/>
      <c r="AM8" s="31"/>
      <c r="AN8" s="31"/>
      <c r="AO8" s="32"/>
      <c r="AP8" s="31"/>
      <c r="AQ8" s="31"/>
      <c r="AR8" s="32"/>
      <c r="AS8" s="30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1">
        <v>1989</v>
      </c>
      <c r="C9" s="34" t="s">
        <v>44</v>
      </c>
      <c r="D9" s="43" t="s">
        <v>35</v>
      </c>
      <c r="E9" s="31">
        <v>22</v>
      </c>
      <c r="F9" s="31">
        <v>0</v>
      </c>
      <c r="G9" s="31">
        <v>9</v>
      </c>
      <c r="H9" s="32">
        <v>16</v>
      </c>
      <c r="I9" s="31"/>
      <c r="J9" s="85"/>
      <c r="K9" s="30"/>
      <c r="L9" s="86"/>
      <c r="M9" s="18"/>
      <c r="N9" s="18"/>
      <c r="O9" s="18"/>
      <c r="P9" s="24"/>
      <c r="Q9" s="31"/>
      <c r="R9" s="31"/>
      <c r="S9" s="32"/>
      <c r="T9" s="31"/>
      <c r="U9" s="31"/>
      <c r="V9" s="87"/>
      <c r="W9" s="30"/>
      <c r="X9" s="31"/>
      <c r="Y9" s="34"/>
      <c r="Z9" s="43"/>
      <c r="AA9" s="31"/>
      <c r="AB9" s="31"/>
      <c r="AC9" s="31"/>
      <c r="AD9" s="32"/>
      <c r="AE9" s="31"/>
      <c r="AF9" s="85"/>
      <c r="AG9" s="30"/>
      <c r="AH9" s="86"/>
      <c r="AI9" s="18"/>
      <c r="AJ9" s="18"/>
      <c r="AK9" s="18"/>
      <c r="AL9" s="24"/>
      <c r="AM9" s="31"/>
      <c r="AN9" s="31"/>
      <c r="AO9" s="32"/>
      <c r="AP9" s="31"/>
      <c r="AQ9" s="31"/>
      <c r="AR9" s="32"/>
      <c r="AS9" s="30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1">
        <v>1990</v>
      </c>
      <c r="C10" s="34" t="s">
        <v>41</v>
      </c>
      <c r="D10" s="43" t="s">
        <v>35</v>
      </c>
      <c r="E10" s="31">
        <v>22</v>
      </c>
      <c r="F10" s="31">
        <v>0</v>
      </c>
      <c r="G10" s="31">
        <v>10</v>
      </c>
      <c r="H10" s="32">
        <v>18</v>
      </c>
      <c r="I10" s="31"/>
      <c r="J10" s="85"/>
      <c r="K10" s="30"/>
      <c r="L10" s="86"/>
      <c r="M10" s="18"/>
      <c r="N10" s="18"/>
      <c r="O10" s="18"/>
      <c r="P10" s="24"/>
      <c r="Q10" s="31"/>
      <c r="R10" s="31"/>
      <c r="S10" s="32"/>
      <c r="T10" s="31"/>
      <c r="U10" s="31"/>
      <c r="V10" s="32"/>
      <c r="W10" s="30"/>
      <c r="X10" s="31"/>
      <c r="Y10" s="34"/>
      <c r="Z10" s="43"/>
      <c r="AA10" s="31"/>
      <c r="AB10" s="31"/>
      <c r="AC10" s="31"/>
      <c r="AD10" s="32"/>
      <c r="AE10" s="31"/>
      <c r="AF10" s="85"/>
      <c r="AG10" s="30"/>
      <c r="AH10" s="86"/>
      <c r="AI10" s="18"/>
      <c r="AJ10" s="18"/>
      <c r="AK10" s="18"/>
      <c r="AL10" s="24"/>
      <c r="AM10" s="31"/>
      <c r="AN10" s="31"/>
      <c r="AO10" s="32"/>
      <c r="AP10" s="31"/>
      <c r="AQ10" s="31"/>
      <c r="AR10" s="32"/>
      <c r="AS10" s="30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1">
        <v>1991</v>
      </c>
      <c r="C11" s="34" t="s">
        <v>40</v>
      </c>
      <c r="D11" s="43" t="s">
        <v>35</v>
      </c>
      <c r="E11" s="31">
        <v>22</v>
      </c>
      <c r="F11" s="31">
        <v>1</v>
      </c>
      <c r="G11" s="31">
        <v>9</v>
      </c>
      <c r="H11" s="32">
        <v>16</v>
      </c>
      <c r="I11" s="31">
        <v>83</v>
      </c>
      <c r="J11" s="85"/>
      <c r="K11" s="30"/>
      <c r="L11" s="86"/>
      <c r="M11" s="18"/>
      <c r="N11" s="18"/>
      <c r="O11" s="18"/>
      <c r="Q11" s="31"/>
      <c r="R11" s="31"/>
      <c r="S11" s="32"/>
      <c r="T11" s="31"/>
      <c r="U11" s="31"/>
      <c r="V11" s="32"/>
      <c r="W11" s="30"/>
      <c r="X11" s="31"/>
      <c r="Y11" s="34"/>
      <c r="Z11" s="43"/>
      <c r="AA11" s="31"/>
      <c r="AB11" s="31"/>
      <c r="AC11" s="31"/>
      <c r="AD11" s="32"/>
      <c r="AE11" s="31"/>
      <c r="AF11" s="85"/>
      <c r="AG11" s="30"/>
      <c r="AH11" s="86"/>
      <c r="AI11" s="18"/>
      <c r="AJ11" s="18"/>
      <c r="AK11" s="18"/>
      <c r="AM11" s="31"/>
      <c r="AN11" s="31"/>
      <c r="AO11" s="32"/>
      <c r="AP11" s="31"/>
      <c r="AQ11" s="31"/>
      <c r="AR11" s="32"/>
      <c r="AS11" s="30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1">
        <v>1992</v>
      </c>
      <c r="C12" s="34" t="s">
        <v>41</v>
      </c>
      <c r="D12" s="43" t="s">
        <v>35</v>
      </c>
      <c r="E12" s="31">
        <v>21</v>
      </c>
      <c r="F12" s="31">
        <v>0</v>
      </c>
      <c r="G12" s="31">
        <v>1</v>
      </c>
      <c r="H12" s="32">
        <v>17</v>
      </c>
      <c r="I12" s="31">
        <v>72</v>
      </c>
      <c r="J12" s="85"/>
      <c r="K12" s="30"/>
      <c r="L12" s="86"/>
      <c r="M12" s="18"/>
      <c r="N12" s="18"/>
      <c r="O12" s="18"/>
      <c r="Q12" s="31"/>
      <c r="R12" s="31"/>
      <c r="S12" s="32"/>
      <c r="T12" s="31"/>
      <c r="U12" s="31"/>
      <c r="V12" s="32"/>
      <c r="W12" s="30"/>
      <c r="X12" s="31"/>
      <c r="Y12" s="34"/>
      <c r="Z12" s="43"/>
      <c r="AA12" s="31"/>
      <c r="AB12" s="31"/>
      <c r="AC12" s="31"/>
      <c r="AD12" s="32"/>
      <c r="AE12" s="31"/>
      <c r="AF12" s="85"/>
      <c r="AG12" s="30"/>
      <c r="AH12" s="86"/>
      <c r="AI12" s="18"/>
      <c r="AJ12" s="18"/>
      <c r="AK12" s="18"/>
      <c r="AM12" s="31"/>
      <c r="AN12" s="31"/>
      <c r="AO12" s="32"/>
      <c r="AP12" s="31"/>
      <c r="AQ12" s="31"/>
      <c r="AR12" s="32"/>
      <c r="AS12" s="30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1">
        <v>1993</v>
      </c>
      <c r="C13" s="34" t="s">
        <v>40</v>
      </c>
      <c r="D13" s="43" t="s">
        <v>35</v>
      </c>
      <c r="E13" s="31">
        <v>26</v>
      </c>
      <c r="F13" s="31">
        <v>0</v>
      </c>
      <c r="G13" s="31">
        <v>15</v>
      </c>
      <c r="H13" s="32">
        <v>28</v>
      </c>
      <c r="I13" s="31">
        <v>115</v>
      </c>
      <c r="J13" s="85"/>
      <c r="K13" s="30"/>
      <c r="L13" s="86"/>
      <c r="M13" s="18"/>
      <c r="N13" s="18"/>
      <c r="O13" s="18"/>
      <c r="Q13" s="31"/>
      <c r="R13" s="31"/>
      <c r="S13" s="32"/>
      <c r="T13" s="31"/>
      <c r="U13" s="31"/>
      <c r="V13" s="32"/>
      <c r="W13" s="30"/>
      <c r="X13" s="31"/>
      <c r="Y13" s="34"/>
      <c r="Z13" s="43"/>
      <c r="AA13" s="31"/>
      <c r="AB13" s="31"/>
      <c r="AC13" s="31"/>
      <c r="AD13" s="32"/>
      <c r="AE13" s="31"/>
      <c r="AF13" s="85"/>
      <c r="AG13" s="30"/>
      <c r="AH13" s="86"/>
      <c r="AI13" s="18"/>
      <c r="AJ13" s="18"/>
      <c r="AK13" s="18"/>
      <c r="AM13" s="31"/>
      <c r="AN13" s="31"/>
      <c r="AO13" s="32"/>
      <c r="AP13" s="31"/>
      <c r="AQ13" s="31"/>
      <c r="AR13" s="32"/>
      <c r="AS13" s="30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1">
        <v>1994</v>
      </c>
      <c r="C14" s="34" t="s">
        <v>39</v>
      </c>
      <c r="D14" s="43" t="s">
        <v>35</v>
      </c>
      <c r="E14" s="31">
        <v>14</v>
      </c>
      <c r="F14" s="31">
        <v>1</v>
      </c>
      <c r="G14" s="31">
        <v>10</v>
      </c>
      <c r="H14" s="32">
        <v>17</v>
      </c>
      <c r="I14" s="31">
        <v>66</v>
      </c>
      <c r="J14" s="85"/>
      <c r="K14" s="30"/>
      <c r="L14" s="86"/>
      <c r="M14" s="18"/>
      <c r="N14" s="18"/>
      <c r="O14" s="18"/>
      <c r="Q14" s="31"/>
      <c r="R14" s="31"/>
      <c r="S14" s="32"/>
      <c r="T14" s="31"/>
      <c r="U14" s="31"/>
      <c r="V14" s="32"/>
      <c r="W14" s="30"/>
      <c r="X14" s="31"/>
      <c r="Y14" s="34"/>
      <c r="Z14" s="43"/>
      <c r="AA14" s="31"/>
      <c r="AB14" s="31"/>
      <c r="AC14" s="31"/>
      <c r="AD14" s="32"/>
      <c r="AE14" s="31"/>
      <c r="AF14" s="85"/>
      <c r="AG14" s="30"/>
      <c r="AH14" s="86"/>
      <c r="AI14" s="18"/>
      <c r="AJ14" s="18"/>
      <c r="AK14" s="18"/>
      <c r="AM14" s="31"/>
      <c r="AN14" s="31"/>
      <c r="AO14" s="32"/>
      <c r="AP14" s="31"/>
      <c r="AQ14" s="31"/>
      <c r="AR14" s="32"/>
      <c r="AS14" s="30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1">
        <v>1995</v>
      </c>
      <c r="C15" s="34" t="s">
        <v>37</v>
      </c>
      <c r="D15" s="43" t="s">
        <v>35</v>
      </c>
      <c r="E15" s="31">
        <v>24</v>
      </c>
      <c r="F15" s="31">
        <v>0</v>
      </c>
      <c r="G15" s="31">
        <v>11</v>
      </c>
      <c r="H15" s="32">
        <v>16</v>
      </c>
      <c r="I15" s="31">
        <v>85</v>
      </c>
      <c r="J15" s="85"/>
      <c r="K15" s="30"/>
      <c r="L15" s="86"/>
      <c r="M15" s="18"/>
      <c r="N15" s="18"/>
      <c r="O15" s="18"/>
      <c r="Q15" s="31"/>
      <c r="R15" s="31"/>
      <c r="S15" s="32"/>
      <c r="T15" s="31"/>
      <c r="U15" s="31"/>
      <c r="V15" s="32"/>
      <c r="W15" s="30"/>
      <c r="X15" s="31"/>
      <c r="Y15" s="34"/>
      <c r="Z15" s="43"/>
      <c r="AA15" s="31"/>
      <c r="AB15" s="31"/>
      <c r="AC15" s="31"/>
      <c r="AD15" s="32"/>
      <c r="AE15" s="31"/>
      <c r="AF15" s="85"/>
      <c r="AG15" s="30"/>
      <c r="AH15" s="86"/>
      <c r="AI15" s="18"/>
      <c r="AJ15" s="18"/>
      <c r="AK15" s="18"/>
      <c r="AM15" s="31"/>
      <c r="AN15" s="31"/>
      <c r="AO15" s="32"/>
      <c r="AP15" s="31"/>
      <c r="AQ15" s="31"/>
      <c r="AR15" s="32"/>
      <c r="AS15" s="30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88" t="s">
        <v>62</v>
      </c>
      <c r="C16" s="74"/>
      <c r="D16" s="73"/>
      <c r="E16" s="89">
        <f>SUM(E4:E15)</f>
        <v>173</v>
      </c>
      <c r="F16" s="89">
        <f>SUM(F4:F15)</f>
        <v>3</v>
      </c>
      <c r="G16" s="89">
        <f>SUM(G4:G15)</f>
        <v>74</v>
      </c>
      <c r="H16" s="89">
        <f>SUM(H4:H15)</f>
        <v>141</v>
      </c>
      <c r="I16" s="89">
        <f>SUM(I4:I15)</f>
        <v>421</v>
      </c>
      <c r="J16" s="90">
        <v>0</v>
      </c>
      <c r="K16" s="75">
        <f>SUM(K4:K15)</f>
        <v>0</v>
      </c>
      <c r="L16" s="22"/>
      <c r="M16" s="20"/>
      <c r="N16" s="91"/>
      <c r="O16" s="92"/>
      <c r="P16" s="24"/>
      <c r="Q16" s="89">
        <f>SUM(Q4:Q15)</f>
        <v>0</v>
      </c>
      <c r="R16" s="89">
        <f>SUM(R4:R15)</f>
        <v>0</v>
      </c>
      <c r="S16" s="89">
        <f>SUM(S4:S15)</f>
        <v>0</v>
      </c>
      <c r="T16" s="89">
        <f>SUM(T4:T15)</f>
        <v>0</v>
      </c>
      <c r="U16" s="89">
        <f>SUM(U4:U15)</f>
        <v>0</v>
      </c>
      <c r="V16" s="42">
        <v>0</v>
      </c>
      <c r="W16" s="75">
        <f>SUM(W4:W15)</f>
        <v>0</v>
      </c>
      <c r="X16" s="16" t="s">
        <v>62</v>
      </c>
      <c r="Y16" s="17"/>
      <c r="Z16" s="15"/>
      <c r="AA16" s="89">
        <f>SUM(AA4:AA15)</f>
        <v>72</v>
      </c>
      <c r="AB16" s="89">
        <f>SUM(AB4:AB15)</f>
        <v>2</v>
      </c>
      <c r="AC16" s="89">
        <f>SUM(AC4:AC15)</f>
        <v>61</v>
      </c>
      <c r="AD16" s="89">
        <f>SUM(AD4:AD15)</f>
        <v>71</v>
      </c>
      <c r="AE16" s="89">
        <f>SUM(AE4:AE15)</f>
        <v>0</v>
      </c>
      <c r="AF16" s="90">
        <v>0</v>
      </c>
      <c r="AG16" s="75">
        <f>SUM(AG4:AG15)</f>
        <v>0</v>
      </c>
      <c r="AH16" s="22"/>
      <c r="AI16" s="20"/>
      <c r="AJ16" s="91"/>
      <c r="AK16" s="92"/>
      <c r="AL16" s="24"/>
      <c r="AM16" s="89">
        <f>SUM(AM4:AM15)</f>
        <v>0</v>
      </c>
      <c r="AN16" s="89">
        <f>SUM(AN4:AN15)</f>
        <v>0</v>
      </c>
      <c r="AO16" s="89">
        <f>SUM(AO4:AO15)</f>
        <v>0</v>
      </c>
      <c r="AP16" s="89">
        <f>SUM(AP4:AP15)</f>
        <v>0</v>
      </c>
      <c r="AQ16" s="89">
        <f>SUM(AQ4:AQ15)</f>
        <v>0</v>
      </c>
      <c r="AR16" s="42">
        <v>0</v>
      </c>
      <c r="AS16" s="84">
        <f>SUM(AS4:AS15)</f>
        <v>0</v>
      </c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6"/>
      <c r="K17" s="30"/>
      <c r="L17" s="24"/>
      <c r="M17" s="24"/>
      <c r="N17" s="24"/>
      <c r="O17" s="24"/>
      <c r="P17" s="45"/>
      <c r="Q17" s="45"/>
      <c r="R17" s="48"/>
      <c r="S17" s="45"/>
      <c r="T17" s="45"/>
      <c r="U17" s="24"/>
      <c r="V17" s="24"/>
      <c r="W17" s="30"/>
      <c r="X17" s="45"/>
      <c r="Y17" s="45"/>
      <c r="Z17" s="45"/>
      <c r="AA17" s="45"/>
      <c r="AB17" s="45"/>
      <c r="AC17" s="45"/>
      <c r="AD17" s="45"/>
      <c r="AE17" s="45"/>
      <c r="AF17" s="46"/>
      <c r="AG17" s="30"/>
      <c r="AH17" s="24"/>
      <c r="AI17" s="24"/>
      <c r="AJ17" s="24"/>
      <c r="AK17" s="24"/>
      <c r="AL17" s="45"/>
      <c r="AM17" s="45"/>
      <c r="AN17" s="48"/>
      <c r="AO17" s="45"/>
      <c r="AP17" s="45"/>
      <c r="AQ17" s="24"/>
      <c r="AR17" s="24"/>
      <c r="AS17" s="30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93" t="s">
        <v>63</v>
      </c>
      <c r="C18" s="94"/>
      <c r="D18" s="95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18" t="s">
        <v>21</v>
      </c>
      <c r="K18" s="24"/>
      <c r="L18" s="18" t="s">
        <v>26</v>
      </c>
      <c r="M18" s="18" t="s">
        <v>27</v>
      </c>
      <c r="N18" s="18" t="s">
        <v>64</v>
      </c>
      <c r="O18" s="18" t="s">
        <v>65</v>
      </c>
      <c r="Q18" s="48"/>
      <c r="R18" s="48" t="s">
        <v>42</v>
      </c>
      <c r="S18" s="48"/>
      <c r="T18" s="45" t="s">
        <v>43</v>
      </c>
      <c r="U18" s="24"/>
      <c r="V18" s="30"/>
      <c r="W18" s="30"/>
      <c r="X18" s="96"/>
      <c r="Y18" s="96"/>
      <c r="Z18" s="96"/>
      <c r="AA18" s="96"/>
      <c r="AB18" s="96"/>
      <c r="AC18" s="45"/>
      <c r="AD18" s="45"/>
      <c r="AE18" s="45"/>
      <c r="AF18" s="45"/>
      <c r="AG18" s="45"/>
      <c r="AH18" s="45"/>
      <c r="AI18" s="45"/>
      <c r="AJ18" s="45"/>
      <c r="AK18" s="45"/>
      <c r="AM18" s="30"/>
      <c r="AN18" s="96"/>
      <c r="AO18" s="96"/>
      <c r="AP18" s="96"/>
      <c r="AQ18" s="96"/>
      <c r="AR18" s="96"/>
      <c r="AS18" s="96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50" t="s">
        <v>66</v>
      </c>
      <c r="C19" s="12"/>
      <c r="D19" s="52"/>
      <c r="E19" s="97">
        <v>48</v>
      </c>
      <c r="F19" s="97">
        <v>0</v>
      </c>
      <c r="G19" s="97">
        <v>14</v>
      </c>
      <c r="H19" s="97">
        <v>25</v>
      </c>
      <c r="I19" s="97">
        <v>165</v>
      </c>
      <c r="J19" s="98">
        <v>0.45</v>
      </c>
      <c r="K19" s="45">
        <f>PRODUCT(I19/J19)</f>
        <v>366.66666666666669</v>
      </c>
      <c r="L19" s="99">
        <f>PRODUCT((F19+G19)/E19)</f>
        <v>0.29166666666666669</v>
      </c>
      <c r="M19" s="99">
        <f>PRODUCT(H19/E19)</f>
        <v>0.52083333333333337</v>
      </c>
      <c r="N19" s="99">
        <f>PRODUCT((F19+G19+H19)/E19)</f>
        <v>0.8125</v>
      </c>
      <c r="O19" s="99">
        <f>PRODUCT(I19/E19)</f>
        <v>3.4375</v>
      </c>
      <c r="Q19" s="48"/>
      <c r="R19" s="48"/>
      <c r="S19" s="48"/>
      <c r="T19" s="45"/>
      <c r="U19" s="45"/>
      <c r="V19" s="45"/>
      <c r="W19" s="45"/>
      <c r="X19" s="48"/>
      <c r="Y19" s="48"/>
      <c r="Z19" s="48"/>
      <c r="AA19" s="48"/>
      <c r="AB19" s="48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8"/>
      <c r="AO19" s="48"/>
      <c r="AP19" s="48"/>
      <c r="AQ19" s="48"/>
      <c r="AR19" s="48"/>
      <c r="AS19" s="48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100" t="s">
        <v>50</v>
      </c>
      <c r="C20" s="101"/>
      <c r="D20" s="102"/>
      <c r="E20" s="97">
        <f>PRODUCT(E16+Q16)</f>
        <v>173</v>
      </c>
      <c r="F20" s="97">
        <f>PRODUCT(F16+R16)</f>
        <v>3</v>
      </c>
      <c r="G20" s="97">
        <f>PRODUCT(G16+S16)</f>
        <v>74</v>
      </c>
      <c r="H20" s="97">
        <f>PRODUCT(H16+T16)</f>
        <v>141</v>
      </c>
      <c r="I20" s="97">
        <f>PRODUCT(I16+U16)</f>
        <v>421</v>
      </c>
      <c r="J20" s="98"/>
      <c r="K20" s="45">
        <f>PRODUCT(K16+W16)</f>
        <v>0</v>
      </c>
      <c r="L20" s="99">
        <f>PRODUCT((F20+G20)/E20)</f>
        <v>0.44508670520231214</v>
      </c>
      <c r="M20" s="99">
        <f>PRODUCT(H20/E20)</f>
        <v>0.81502890173410403</v>
      </c>
      <c r="N20" s="99">
        <f>PRODUCT((F20+G20+H20)/E20)</f>
        <v>1.2601156069364161</v>
      </c>
      <c r="O20" s="99">
        <f>PRODUCT(I20/107)</f>
        <v>3.9345794392523366</v>
      </c>
      <c r="Q20" s="48"/>
      <c r="R20" s="48"/>
      <c r="S20" s="48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27" t="s">
        <v>59</v>
      </c>
      <c r="C21" s="69"/>
      <c r="D21" s="28"/>
      <c r="E21" s="97">
        <f>PRODUCT(AA16+AM16)</f>
        <v>72</v>
      </c>
      <c r="F21" s="97">
        <f>PRODUCT(AB16+AN16)</f>
        <v>2</v>
      </c>
      <c r="G21" s="97">
        <f>PRODUCT(AC16+AO16)</f>
        <v>61</v>
      </c>
      <c r="H21" s="97">
        <f>PRODUCT(AD16+AP16)</f>
        <v>71</v>
      </c>
      <c r="I21" s="97">
        <f>PRODUCT(AE16+AQ16)</f>
        <v>0</v>
      </c>
      <c r="J21" s="98">
        <v>0</v>
      </c>
      <c r="K21" s="24">
        <f>PRODUCT(AG16+AS16)</f>
        <v>0</v>
      </c>
      <c r="L21" s="99">
        <v>0</v>
      </c>
      <c r="M21" s="99">
        <v>0</v>
      </c>
      <c r="N21" s="99">
        <v>0</v>
      </c>
      <c r="O21" s="99">
        <v>0</v>
      </c>
      <c r="Q21" s="48"/>
      <c r="R21" s="48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24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103" t="s">
        <v>62</v>
      </c>
      <c r="C22" s="104"/>
      <c r="D22" s="105"/>
      <c r="E22" s="97">
        <f>SUM(E19:E21)</f>
        <v>293</v>
      </c>
      <c r="F22" s="97">
        <f t="shared" ref="F22:I22" si="0">SUM(F19:F21)</f>
        <v>5</v>
      </c>
      <c r="G22" s="97">
        <f t="shared" si="0"/>
        <v>149</v>
      </c>
      <c r="H22" s="97">
        <f t="shared" si="0"/>
        <v>237</v>
      </c>
      <c r="I22" s="97">
        <f t="shared" si="0"/>
        <v>586</v>
      </c>
      <c r="J22" s="98"/>
      <c r="K22" s="45">
        <f>SUM(K19:K21)</f>
        <v>366.66666666666669</v>
      </c>
      <c r="L22" s="99">
        <f>PRODUCT((F22+G22)/E22)</f>
        <v>0.52559726962457343</v>
      </c>
      <c r="M22" s="99">
        <f>PRODUCT(H22/E22)</f>
        <v>0.80887372013651881</v>
      </c>
      <c r="N22" s="99">
        <f>PRODUCT((F22+G22+H22)/E22)</f>
        <v>1.3344709897610922</v>
      </c>
      <c r="O22" s="99">
        <f>PRODUCT(I22/155)</f>
        <v>3.7806451612903227</v>
      </c>
      <c r="Q22" s="24"/>
      <c r="R22" s="24"/>
      <c r="S22" s="24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24"/>
      <c r="F23" s="24"/>
      <c r="G23" s="24"/>
      <c r="H23" s="24"/>
      <c r="I23" s="24"/>
      <c r="J23" s="45"/>
      <c r="K23" s="45"/>
      <c r="L23" s="24"/>
      <c r="M23" s="24"/>
      <c r="N23" s="24"/>
      <c r="O23" s="24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H61" s="45"/>
      <c r="AI61" s="45"/>
      <c r="AJ61" s="45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H62" s="45"/>
      <c r="AI62" s="45"/>
      <c r="AJ62" s="45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H63" s="45"/>
      <c r="AI63" s="45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H64" s="45"/>
      <c r="AI64" s="45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H65" s="45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H66" s="45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H86" s="45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H87" s="45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H88" s="45"/>
      <c r="AI88" s="45"/>
      <c r="AJ88" s="45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H89" s="45"/>
      <c r="AI89" s="45"/>
      <c r="AJ89" s="45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H90" s="45"/>
      <c r="AI90" s="45"/>
      <c r="AJ90" s="45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H91" s="45"/>
      <c r="AI91" s="45"/>
      <c r="AJ91" s="45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H92" s="45"/>
      <c r="AI92" s="45"/>
      <c r="AJ92" s="45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H93" s="45"/>
      <c r="AI93" s="45"/>
      <c r="AJ93" s="45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H94" s="45"/>
      <c r="AI94" s="45"/>
      <c r="AJ94" s="45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H95" s="45"/>
      <c r="AI95" s="45"/>
      <c r="AJ95" s="45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H96" s="45"/>
      <c r="AI96" s="45"/>
      <c r="AJ96" s="45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H97" s="45"/>
      <c r="AI97" s="45"/>
      <c r="AJ97" s="45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H98" s="45"/>
      <c r="AI98" s="45"/>
      <c r="AJ98" s="45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H99" s="45"/>
      <c r="AI99" s="45"/>
      <c r="AJ99" s="45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H100" s="45"/>
      <c r="AI100" s="45"/>
      <c r="AJ100" s="45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H101" s="45"/>
      <c r="AI101" s="45"/>
      <c r="AJ101" s="45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H102" s="45"/>
      <c r="AI102" s="45"/>
      <c r="AJ102" s="45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H103" s="45"/>
      <c r="AI103" s="45"/>
      <c r="AJ103" s="45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H104" s="45"/>
      <c r="AI104" s="45"/>
      <c r="AJ104" s="45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H105" s="45"/>
      <c r="AI105" s="45"/>
      <c r="AJ105" s="45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H106" s="45"/>
      <c r="AI106" s="45"/>
      <c r="AJ106" s="45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H107" s="45"/>
      <c r="AI107" s="45"/>
      <c r="AJ107" s="45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H108" s="45"/>
      <c r="AI108" s="45"/>
      <c r="AJ108" s="45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H109" s="45"/>
      <c r="AI109" s="45"/>
      <c r="AJ109" s="45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H110" s="45"/>
      <c r="AI110" s="45"/>
      <c r="AJ110" s="45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H111" s="45"/>
      <c r="AI111" s="45"/>
      <c r="AJ111" s="45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H112" s="45"/>
      <c r="AI112" s="45"/>
      <c r="AJ112" s="45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H113" s="45"/>
      <c r="AI113" s="45"/>
      <c r="AJ113" s="45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H114" s="45"/>
      <c r="AI114" s="45"/>
      <c r="AJ114" s="45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H115" s="45"/>
      <c r="AI115" s="45"/>
      <c r="AJ115" s="45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H116" s="45"/>
      <c r="AI116" s="45"/>
      <c r="AJ116" s="45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H117" s="45"/>
      <c r="AI117" s="45"/>
      <c r="AJ117" s="45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H118" s="45"/>
      <c r="AI118" s="45"/>
      <c r="AJ118" s="45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H119" s="45"/>
      <c r="AI119" s="45"/>
      <c r="AJ119" s="45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H120" s="45"/>
      <c r="AI120" s="45"/>
      <c r="AJ120" s="45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H121" s="45"/>
      <c r="AI121" s="45"/>
      <c r="AJ121" s="45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H122" s="45"/>
      <c r="AI122" s="45"/>
      <c r="AJ122" s="45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H123" s="45"/>
      <c r="AI123" s="45"/>
      <c r="AJ123" s="45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H124" s="45"/>
      <c r="AI124" s="45"/>
      <c r="AJ124" s="45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H125" s="45"/>
      <c r="AI125" s="45"/>
      <c r="AJ125" s="45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H126" s="45"/>
      <c r="AI126" s="45"/>
      <c r="AJ126" s="45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H127" s="45"/>
      <c r="AI127" s="45"/>
      <c r="AJ127" s="45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H128" s="45"/>
      <c r="AI128" s="45"/>
      <c r="AJ128" s="45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H129" s="45"/>
      <c r="AI129" s="45"/>
      <c r="AJ129" s="45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H130" s="45"/>
      <c r="AI130" s="45"/>
      <c r="AJ130" s="45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H131" s="45"/>
      <c r="AI131" s="45"/>
      <c r="AJ131" s="45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H132" s="45"/>
      <c r="AI132" s="45"/>
      <c r="AJ132" s="45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H133" s="45"/>
      <c r="AI133" s="45"/>
      <c r="AJ133" s="45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H134" s="45"/>
      <c r="AI134" s="45"/>
      <c r="AJ134" s="45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H135" s="45"/>
      <c r="AI135" s="45"/>
      <c r="AJ135" s="45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H136" s="45"/>
      <c r="AI136" s="45"/>
      <c r="AJ136" s="45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H137" s="45"/>
      <c r="AI137" s="45"/>
      <c r="AJ137" s="45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H138" s="45"/>
      <c r="AI138" s="45"/>
      <c r="AJ138" s="45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H139" s="45"/>
      <c r="AI139" s="45"/>
      <c r="AJ139" s="45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H140" s="45"/>
      <c r="AI140" s="45"/>
      <c r="AJ140" s="45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H141" s="45"/>
      <c r="AI141" s="45"/>
      <c r="AJ141" s="45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H142" s="45"/>
      <c r="AI142" s="45"/>
      <c r="AJ142" s="45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H143" s="45"/>
      <c r="AI143" s="45"/>
      <c r="AJ143" s="45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H144" s="45"/>
      <c r="AI144" s="45"/>
      <c r="AJ144" s="45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H145" s="45"/>
      <c r="AI145" s="45"/>
      <c r="AJ145" s="45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H146" s="45"/>
      <c r="AI146" s="45"/>
      <c r="AJ146" s="45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H147" s="45"/>
      <c r="AI147" s="45"/>
      <c r="AJ147" s="45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H148" s="45"/>
      <c r="AI148" s="45"/>
      <c r="AJ148" s="45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H149" s="45"/>
      <c r="AI149" s="45"/>
      <c r="AJ149" s="45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H150" s="45"/>
      <c r="AI150" s="45"/>
      <c r="AJ150" s="45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H151" s="45"/>
      <c r="AI151" s="45"/>
      <c r="AJ151" s="45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H152" s="45"/>
      <c r="AI152" s="45"/>
      <c r="AJ152" s="45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H153" s="45"/>
      <c r="AI153" s="45"/>
      <c r="AJ153" s="45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H154" s="45"/>
      <c r="AI154" s="45"/>
      <c r="AJ154" s="45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H155" s="45"/>
      <c r="AI155" s="45"/>
      <c r="AJ155" s="45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H156" s="45"/>
      <c r="AI156" s="45"/>
      <c r="AJ156" s="45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H157" s="45"/>
      <c r="AI157" s="45"/>
      <c r="AJ157" s="45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H158" s="45"/>
      <c r="AI158" s="45"/>
      <c r="AJ158" s="45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H159" s="45"/>
      <c r="AI159" s="45"/>
      <c r="AJ159" s="45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H160" s="45"/>
      <c r="AI160" s="45"/>
      <c r="AJ160" s="45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H161" s="45"/>
      <c r="AI161" s="45"/>
      <c r="AJ161" s="45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H162" s="45"/>
      <c r="AI162" s="45"/>
      <c r="AJ162" s="45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H163" s="45"/>
      <c r="AI163" s="45"/>
      <c r="AJ163" s="45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H164" s="45"/>
      <c r="AI164" s="45"/>
      <c r="AJ164" s="45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H165" s="45"/>
      <c r="AI165" s="45"/>
      <c r="AJ165" s="45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H166" s="45"/>
      <c r="AI166" s="45"/>
      <c r="AJ166" s="45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H167" s="45"/>
      <c r="AI167" s="45"/>
      <c r="AJ167" s="45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H168" s="45"/>
      <c r="AI168" s="45"/>
      <c r="AJ168" s="45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H169" s="45"/>
      <c r="AI169" s="45"/>
      <c r="AJ169" s="45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H170" s="45"/>
      <c r="AI170" s="45"/>
      <c r="AJ170" s="45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45"/>
      <c r="AD171" s="45"/>
      <c r="AH171" s="45"/>
      <c r="AI171" s="45"/>
      <c r="AJ171" s="45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45"/>
      <c r="AD172" s="45"/>
      <c r="AH172" s="45"/>
      <c r="AI172" s="45"/>
      <c r="AJ172" s="45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45"/>
      <c r="AD173" s="45"/>
      <c r="AH173" s="45"/>
      <c r="AI173" s="45"/>
      <c r="AJ173" s="45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45"/>
      <c r="AD174" s="45"/>
      <c r="AH174" s="45"/>
      <c r="AI174" s="45"/>
      <c r="AJ174" s="45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24"/>
      <c r="U175" s="24"/>
      <c r="V175" s="24"/>
      <c r="AC175" s="45"/>
      <c r="AD175" s="45"/>
      <c r="AH175" s="45"/>
      <c r="AI175" s="45"/>
      <c r="AJ175" s="45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24"/>
      <c r="U176" s="24"/>
      <c r="V176" s="24"/>
      <c r="AC176" s="45"/>
      <c r="AD176" s="45"/>
      <c r="AH176" s="45"/>
      <c r="AI176" s="45"/>
      <c r="AJ176" s="45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4"/>
      <c r="R177" s="24"/>
      <c r="S177" s="24"/>
      <c r="T177" s="24"/>
      <c r="U177" s="24"/>
      <c r="V177" s="24"/>
      <c r="AC177" s="45"/>
      <c r="AD177" s="45"/>
      <c r="AH177" s="45"/>
      <c r="AI177" s="45"/>
      <c r="AJ177" s="45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4"/>
      <c r="R178" s="24"/>
      <c r="S178" s="24"/>
      <c r="T178" s="24"/>
      <c r="U178" s="24"/>
      <c r="V178" s="24"/>
      <c r="AC178" s="45"/>
      <c r="AD178" s="45"/>
      <c r="AH178" s="45"/>
      <c r="AI178" s="45"/>
      <c r="AJ178" s="45"/>
      <c r="AK178" s="45"/>
      <c r="AL178" s="24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4"/>
      <c r="R179" s="24"/>
      <c r="S179" s="24"/>
      <c r="T179" s="24"/>
      <c r="U179" s="24"/>
      <c r="V179" s="24"/>
      <c r="AC179" s="45"/>
      <c r="AD179" s="45"/>
      <c r="AH179" s="45"/>
      <c r="AI179" s="45"/>
      <c r="AJ179" s="45"/>
      <c r="AK179" s="45"/>
      <c r="AL179" s="24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AH180" s="45"/>
      <c r="AI180" s="45"/>
      <c r="AJ180" s="45"/>
      <c r="AK180" s="45"/>
      <c r="AL180" s="24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24"/>
      <c r="U181" s="24"/>
      <c r="V181" s="24"/>
      <c r="AH181" s="45"/>
      <c r="AI181" s="45"/>
      <c r="AJ181" s="45"/>
      <c r="AK181" s="45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24"/>
      <c r="U182" s="24"/>
      <c r="V182" s="24"/>
      <c r="AH182" s="45"/>
      <c r="AI182" s="45"/>
      <c r="AJ182" s="45"/>
      <c r="AK182" s="45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24"/>
      <c r="U183" s="24"/>
      <c r="V183" s="24"/>
      <c r="AH183" s="45"/>
      <c r="AI183" s="45"/>
      <c r="AJ183" s="45"/>
      <c r="AK183" s="45"/>
      <c r="AL183" s="24"/>
    </row>
    <row r="184" spans="1:57" ht="14.25" x14ac:dyDescent="0.2">
      <c r="L184" s="24"/>
      <c r="M184" s="24"/>
      <c r="N184" s="24"/>
      <c r="O184" s="24"/>
      <c r="P184" s="24"/>
      <c r="AH184" s="45"/>
      <c r="AI184" s="45"/>
      <c r="AJ184" s="45"/>
      <c r="AK184" s="45"/>
      <c r="AL184" s="24"/>
    </row>
    <row r="185" spans="1:57" ht="14.25" x14ac:dyDescent="0.2">
      <c r="L185" s="24"/>
      <c r="M185" s="24"/>
      <c r="N185" s="24"/>
      <c r="O185" s="24"/>
      <c r="P185" s="24"/>
      <c r="AH185" s="45"/>
      <c r="AI185" s="45"/>
      <c r="AJ185" s="45"/>
      <c r="AK185" s="45"/>
      <c r="AL185" s="24"/>
    </row>
    <row r="186" spans="1:57" ht="14.25" x14ac:dyDescent="0.2">
      <c r="L186" s="24"/>
      <c r="M186" s="24"/>
      <c r="N186" s="24"/>
      <c r="O186" s="24"/>
      <c r="P186" s="24"/>
      <c r="AH186" s="45"/>
      <c r="AI186" s="45"/>
      <c r="AJ186" s="45"/>
      <c r="AK186" s="45"/>
      <c r="AL186" s="24"/>
    </row>
    <row r="187" spans="1:57" ht="14.25" x14ac:dyDescent="0.2">
      <c r="L187" s="24"/>
      <c r="M187" s="24"/>
      <c r="N187" s="24"/>
      <c r="O187" s="24"/>
      <c r="P187" s="24"/>
      <c r="AH187" s="24"/>
      <c r="AI187" s="24"/>
      <c r="AJ187" s="24"/>
      <c r="AK187" s="24"/>
      <c r="AL187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2020-09-10T18:58:28Z</dcterms:modified>
</cp:coreProperties>
</file>