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R8" i="5" l="1"/>
  <c r="I8" i="5" l="1"/>
  <c r="H8" i="5"/>
  <c r="G8" i="5"/>
  <c r="F8" i="5"/>
  <c r="E8" i="5"/>
  <c r="K8" i="5"/>
  <c r="AG8" i="5" l="1"/>
  <c r="AE8" i="5"/>
  <c r="AD8" i="5"/>
  <c r="AC8" i="5"/>
  <c r="AB8" i="5"/>
  <c r="AA8" i="5"/>
  <c r="AS8" i="5" l="1"/>
  <c r="AQ8" i="5"/>
  <c r="AP8" i="5"/>
  <c r="AO8" i="5"/>
  <c r="AN8" i="5"/>
  <c r="AM8" i="5"/>
  <c r="I13" i="5"/>
  <c r="W8" i="5"/>
  <c r="U8" i="5"/>
  <c r="T8" i="5"/>
  <c r="S8" i="5"/>
  <c r="R8" i="5"/>
  <c r="Q8" i="5"/>
  <c r="K12" i="5"/>
  <c r="J8" i="5"/>
  <c r="G12" i="5"/>
  <c r="F12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J12" i="5" l="1"/>
  <c r="O12" i="5"/>
  <c r="N12" i="5"/>
  <c r="L12" i="5"/>
  <c r="M12" i="5"/>
  <c r="F14" i="5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<sst xmlns="http://schemas.openxmlformats.org/spreadsheetml/2006/main" count="76" uniqueCount="36">
  <si>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</si>
  <si>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</si>
  <si>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</si>
  <si>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</si>
  <si>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</si>
  <si>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</si>
  <si>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</si>
  <si>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</si>
  <si>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</si>
  <si>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</si>
  <si>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</si>
  <si>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</si>
  <si>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</si>
  <si>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</si>
  <si>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</si>
  <si>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</si>
  <si>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</si>
  <si>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</si>
  <si>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</si>
  <si>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Valo = Jyväskylän Valo  (1949)</t>
  </si>
  <si>
    <t>Jatkosarjat</t>
  </si>
  <si>
    <t xml:space="preserve">  Runkosarja TOP-10</t>
  </si>
  <si>
    <t>ka/kl</t>
  </si>
  <si>
    <t xml:space="preserve">    Runkosarja TOP-10</t>
  </si>
  <si>
    <t>ka/l+t</t>
  </si>
  <si>
    <t>Ville Hyvönen</t>
  </si>
  <si>
    <t>8.</t>
  </si>
  <si>
    <t>Valo</t>
  </si>
  <si>
    <t>7.</t>
  </si>
  <si>
    <t>LU</t>
  </si>
  <si>
    <t>LU = Laukaan Urheilijat  (1929)</t>
  </si>
  <si>
    <t>28.4.2002   Espoo</t>
  </si>
  <si>
    <t>Kiri = Jyväskylän Kiri  (1930),  kasvattajaseura</t>
  </si>
  <si>
    <t>1.</t>
  </si>
  <si>
    <t>Lohi</t>
  </si>
  <si>
    <t>Lohi = Jyväskylän Lohi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</si>
</sst>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2017</v>
      </c>
      <c r="Y4" s="12" t="s">
        <v>26</v>
      </c>
      <c r="Z4" s="1" t="s">
        <v>27</v>
      </c>
      <c r="AA4" s="12">
        <v>7</v>
      </c>
      <c r="AB4" s="12">
        <v>0</v>
      </c>
      <c r="AC4" s="12">
        <v>1</v>
      </c>
      <c r="AD4" s="12">
        <v>1</v>
      </c>
      <c r="AE4" s="12">
        <v>16</v>
      </c>
      <c r="AF4" s="65">
        <v>0.47049999999999997</v>
      </c>
      <c r="AG4" s="10">
        <v>34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2"/>
      <c r="Z5" s="1"/>
      <c r="AA5" s="12"/>
      <c r="AB5" s="12"/>
      <c r="AC5" s="12"/>
      <c r="AD5" s="12"/>
      <c r="AE5" s="12"/>
      <c r="AF5" s="65"/>
      <c r="AG5" s="10"/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2019</v>
      </c>
      <c r="C6" s="14" t="s">
        <v>28</v>
      </c>
      <c r="D6" s="1" t="s">
        <v>29</v>
      </c>
      <c r="E6" s="12">
        <v>24</v>
      </c>
      <c r="F6" s="12">
        <v>0</v>
      </c>
      <c r="G6" s="12">
        <v>2</v>
      </c>
      <c r="H6" s="13">
        <v>4</v>
      </c>
      <c r="I6" s="12">
        <v>31</v>
      </c>
      <c r="J6" s="32">
        <v>0.2767</v>
      </c>
      <c r="K6" s="19">
        <v>112</v>
      </c>
      <c r="L6" s="41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/>
      <c r="Y6" s="12"/>
      <c r="Z6" s="1"/>
      <c r="AA6" s="12"/>
      <c r="AB6" s="12"/>
      <c r="AC6" s="12"/>
      <c r="AD6" s="12"/>
      <c r="AE6" s="12"/>
      <c r="AF6" s="65"/>
      <c r="AG6" s="10"/>
      <c r="AH6" s="7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12">
        <v>2020</v>
      </c>
      <c r="Y7" s="12" t="s">
        <v>33</v>
      </c>
      <c r="Z7" s="1" t="s">
        <v>34</v>
      </c>
      <c r="AA7" s="12">
        <v>8</v>
      </c>
      <c r="AB7" s="12">
        <v>0</v>
      </c>
      <c r="AC7" s="12">
        <v>3</v>
      </c>
      <c r="AD7" s="12">
        <v>5</v>
      </c>
      <c r="AE7" s="12">
        <v>17</v>
      </c>
      <c r="AF7" s="32">
        <v>0.37769999999999998</v>
      </c>
      <c r="AG7" s="19">
        <v>45</v>
      </c>
      <c r="AH7" s="41"/>
      <c r="AI7" s="7"/>
      <c r="AJ7" s="7"/>
      <c r="AK7" s="7"/>
      <c r="AL7" s="66"/>
      <c r="AM7" s="12">
        <v>4</v>
      </c>
      <c r="AN7" s="12">
        <v>1</v>
      </c>
      <c r="AO7" s="13">
        <v>2</v>
      </c>
      <c r="AP7" s="12">
        <v>4</v>
      </c>
      <c r="AQ7" s="12">
        <v>9</v>
      </c>
      <c r="AR7" s="67">
        <v>0.39129999999999998</v>
      </c>
      <c r="AS7" s="19">
        <v>23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SUM(E6:E7)</f>
        <v>24</v>
      </c>
      <c r="F8" s="36">
        <f t="shared" ref="F8:I8" si="0">SUM(F6:F7)</f>
        <v>0</v>
      </c>
      <c r="G8" s="36">
        <f t="shared" si="0"/>
        <v>2</v>
      </c>
      <c r="H8" s="36">
        <f t="shared" si="0"/>
        <v>4</v>
      </c>
      <c r="I8" s="36">
        <f t="shared" si="0"/>
        <v>31</v>
      </c>
      <c r="J8" s="37">
        <f>PRODUCT(I8/K8)</f>
        <v>0.2767857142857143</v>
      </c>
      <c r="K8" s="21">
        <f>SUM(K5:K7)</f>
        <v>112</v>
      </c>
      <c r="L8" s="18"/>
      <c r="M8" s="29"/>
      <c r="N8" s="42"/>
      <c r="O8" s="43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15</v>
      </c>
      <c r="AB8" s="36">
        <f t="shared" ref="AB8:AG8" si="1">SUM(AB4:AB7)</f>
        <v>0</v>
      </c>
      <c r="AC8" s="36">
        <f t="shared" si="1"/>
        <v>4</v>
      </c>
      <c r="AD8" s="36">
        <f t="shared" si="1"/>
        <v>6</v>
      </c>
      <c r="AE8" s="36">
        <f t="shared" si="1"/>
        <v>33</v>
      </c>
      <c r="AF8" s="37">
        <f>PRODUCT(AE8/AG8)</f>
        <v>0.41772151898734178</v>
      </c>
      <c r="AG8" s="21">
        <f t="shared" si="1"/>
        <v>79</v>
      </c>
      <c r="AH8" s="18"/>
      <c r="AI8" s="29"/>
      <c r="AJ8" s="42"/>
      <c r="AK8" s="43"/>
      <c r="AL8" s="10"/>
      <c r="AM8" s="36">
        <f>SUM(AM7:AM7)</f>
        <v>4</v>
      </c>
      <c r="AN8" s="36">
        <f>SUM(AN7:AN7)</f>
        <v>1</v>
      </c>
      <c r="AO8" s="36">
        <f>SUM(AO7:AO7)</f>
        <v>2</v>
      </c>
      <c r="AP8" s="36">
        <f>SUM(AP7:AP7)</f>
        <v>4</v>
      </c>
      <c r="AQ8" s="36">
        <f>SUM(AQ7:AQ7)</f>
        <v>9</v>
      </c>
      <c r="AR8" s="37">
        <f>PRODUCT(AQ8/AS8)</f>
        <v>0.39130434782608697</v>
      </c>
      <c r="AS8" s="39">
        <f>SUM(AS7:AS7)</f>
        <v>23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24</v>
      </c>
      <c r="O10" s="7" t="s">
        <v>22</v>
      </c>
      <c r="Q10" s="17"/>
      <c r="R10" s="17" t="s">
        <v>10</v>
      </c>
      <c r="S10" s="17"/>
      <c r="T10" s="55" t="s">
        <v>32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0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19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24</v>
      </c>
      <c r="F12" s="48">
        <f>PRODUCT(F8+R8)</f>
        <v>0</v>
      </c>
      <c r="G12" s="48">
        <f>PRODUCT(G8+S8)</f>
        <v>2</v>
      </c>
      <c r="H12" s="48">
        <f>PRODUCT(H8+T8)</f>
        <v>4</v>
      </c>
      <c r="I12" s="48">
        <f>PRODUCT(I8+U8)</f>
        <v>31</v>
      </c>
      <c r="J12" s="60">
        <f>PRODUCT(I12/K12)</f>
        <v>0.2767857142857143</v>
      </c>
      <c r="K12" s="16">
        <f>PRODUCT(K8+W8)</f>
        <v>112</v>
      </c>
      <c r="L12" s="54">
        <f>PRODUCT((F12+G12)/E12)</f>
        <v>8.3333333333333329E-2</v>
      </c>
      <c r="M12" s="54">
        <f>PRODUCT(H12/E12)</f>
        <v>0.16666666666666666</v>
      </c>
      <c r="N12" s="54">
        <f>PRODUCT((F12+G12+H12)/E12)</f>
        <v>0.25</v>
      </c>
      <c r="O12" s="54">
        <f>PRODUCT(I12/E12)</f>
        <v>1.2916666666666667</v>
      </c>
      <c r="Q12" s="17"/>
      <c r="R12" s="17"/>
      <c r="S12" s="17"/>
      <c r="T12" s="16" t="s">
        <v>30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19</v>
      </c>
      <c r="F13" s="48">
        <f>PRODUCT(AB8+AN8)</f>
        <v>1</v>
      </c>
      <c r="G13" s="48">
        <f>PRODUCT(AC8+AO8)</f>
        <v>6</v>
      </c>
      <c r="H13" s="48">
        <f>PRODUCT(AD8+AP8)</f>
        <v>10</v>
      </c>
      <c r="I13" s="48">
        <f>PRODUCT(AE8+AQ8)</f>
        <v>42</v>
      </c>
      <c r="J13" s="60">
        <f>PRODUCT(I13/K13)</f>
        <v>0.41176470588235292</v>
      </c>
      <c r="K13" s="10">
        <f>PRODUCT(AG8+AS8)</f>
        <v>102</v>
      </c>
      <c r="L13" s="54">
        <f>PRODUCT((F13+G13)/E13)</f>
        <v>0.36842105263157893</v>
      </c>
      <c r="M13" s="54">
        <f>PRODUCT(H13/E13)</f>
        <v>0.52631578947368418</v>
      </c>
      <c r="N13" s="54">
        <f>PRODUCT((F13+G13+H13)/E13)</f>
        <v>0.89473684210526316</v>
      </c>
      <c r="O13" s="54">
        <f>PRODUCT(I13/E13)</f>
        <v>2.2105263157894739</v>
      </c>
      <c r="Q13" s="17"/>
      <c r="R13" s="17"/>
      <c r="S13" s="16"/>
      <c r="T13" s="16" t="s">
        <v>35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43</v>
      </c>
      <c r="F14" s="48">
        <f t="shared" ref="F14:I14" si="2">SUM(F11:F13)</f>
        <v>1</v>
      </c>
      <c r="G14" s="48">
        <f t="shared" si="2"/>
        <v>8</v>
      </c>
      <c r="H14" s="48">
        <f t="shared" si="2"/>
        <v>14</v>
      </c>
      <c r="I14" s="48">
        <f t="shared" si="2"/>
        <v>73</v>
      </c>
      <c r="J14" s="60">
        <f>PRODUCT(I14/K14)</f>
        <v>0.34112149532710279</v>
      </c>
      <c r="K14" s="16">
        <f>SUM(K11:K13)</f>
        <v>214</v>
      </c>
      <c r="L14" s="54">
        <f>PRODUCT((F14+G14)/E14)</f>
        <v>0.20930232558139536</v>
      </c>
      <c r="M14" s="54">
        <f>PRODUCT(H14/E14)</f>
        <v>0.32558139534883723</v>
      </c>
      <c r="N14" s="54">
        <f>PRODUCT((F14+G14+H14)/E14)</f>
        <v>0.53488372093023251</v>
      </c>
      <c r="O14" s="54">
        <f>PRODUCT(I14/E14)</f>
        <v>1.6976744186046511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0"/>
      <c r="AJ179" s="10"/>
      <c r="AK179" s="10"/>
      <c r="AL179" s="10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</row>
    <row r="193" spans="20:34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</row>
    <row r="194" spans="20:34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</row>
    <row r="195" spans="20:34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</row>
    <row r="196" spans="20:34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</row>
    <row r="197" spans="20:34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</row>
  </sheetData>
  <sortState ref="B6:N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2020-09-06T09:50:38Z</dcterms:modified>
</cp:coreProperties>
</file>