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AR22" i="3"/>
  <c r="K25" i="3"/>
  <c r="AS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F22" i="3"/>
  <c r="F26" i="3" s="1"/>
  <c r="E22" i="3"/>
  <c r="E26" i="3" s="1"/>
  <c r="E28" i="3" s="1"/>
  <c r="N26" i="3" l="1"/>
  <c r="O26" i="3"/>
  <c r="V22" i="3"/>
  <c r="M26" i="3"/>
  <c r="L26" i="3"/>
  <c r="J22" i="3"/>
  <c r="G28" i="3"/>
  <c r="K28" i="3"/>
  <c r="F27" i="3"/>
  <c r="F28" i="3" s="1"/>
  <c r="H27" i="3"/>
  <c r="H28" i="3" s="1"/>
  <c r="M28" i="3" s="1"/>
  <c r="I28" i="3"/>
  <c r="J26" i="3"/>
  <c r="J27" i="3"/>
  <c r="O27" i="3"/>
  <c r="N27" i="3"/>
  <c r="M27" i="3"/>
  <c r="AF22" i="3"/>
  <c r="L27" i="3" l="1"/>
  <c r="N28" i="3"/>
  <c r="L28" i="3"/>
  <c r="O28" i="3"/>
  <c r="J28" i="3"/>
  <c r="AC22" i="1" l="1"/>
  <c r="V22" i="1"/>
  <c r="O29" i="1" l="1"/>
  <c r="AI22" i="1"/>
  <c r="AH22" i="1"/>
  <c r="AG22" i="1"/>
  <c r="AF22" i="1"/>
  <c r="AE22" i="1"/>
  <c r="AD22" i="1"/>
  <c r="AA22" i="1"/>
  <c r="I28" i="1" s="1"/>
  <c r="Z22" i="1"/>
  <c r="H28" i="1" s="1"/>
  <c r="Y22" i="1"/>
  <c r="G28" i="1" s="1"/>
  <c r="G29" i="1" s="1"/>
  <c r="X22" i="1"/>
  <c r="F28" i="1" s="1"/>
  <c r="W22" i="1"/>
  <c r="E28" i="1" s="1"/>
  <c r="E29" i="1" s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N28" i="1" l="1"/>
  <c r="AB22" i="1" s="1"/>
  <c r="I29" i="1"/>
  <c r="M28" i="1"/>
  <c r="D23" i="1"/>
  <c r="L28" i="1"/>
  <c r="H29" i="1"/>
  <c r="L29" i="1" s="1"/>
  <c r="K28" i="1"/>
  <c r="F29" i="1"/>
  <c r="K29" i="1" s="1"/>
  <c r="M29" i="1" l="1"/>
  <c r="N29" i="1"/>
</calcChain>
</file>

<file path=xl/sharedStrings.xml><?xml version="1.0" encoding="utf-8"?>
<sst xmlns="http://schemas.openxmlformats.org/spreadsheetml/2006/main" count="232" uniqueCount="80">
  <si>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</si>
  <si>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</si>
  <si>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</si>
  <si>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</si>
  <si>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</si>
  <si>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</si>
  <si>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</si>
  <si>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</si>
  <si>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</si>
  <si>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</si>
  <si>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</si>
  <si>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</si>
  <si>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</si>
  <si>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</si>
  <si>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</si>
  <si>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</si>
  <si>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</si>
  <si>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</si>
  <si>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</si>
  <si>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</si>
  <si>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</si>
  <si>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</si>
  <si>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</si>
  <si>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</si>
  <si>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</si>
  <si>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</si>
  <si>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</si>
  <si>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</si>
  <si>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KPK</t>
  </si>
  <si>
    <t>SoJy  2</t>
  </si>
  <si>
    <t>suomensarja</t>
  </si>
  <si>
    <t>9.</t>
  </si>
  <si>
    <t>7.</t>
  </si>
  <si>
    <t>Seurat</t>
  </si>
  <si>
    <t>KPK = Kajaanin Pallokerho  (1933),  kasvattajaseura</t>
  </si>
  <si>
    <t>SoJy = Sotkamon Jymy  (1909)</t>
  </si>
  <si>
    <t>YKKÖSPESIS</t>
  </si>
  <si>
    <t>15.</t>
  </si>
  <si>
    <t>Ismo Huotari</t>
  </si>
  <si>
    <t>14.</t>
  </si>
  <si>
    <t>SuRa</t>
  </si>
  <si>
    <t>Spartak</t>
  </si>
  <si>
    <t>10.</t>
  </si>
  <si>
    <t>YK</t>
  </si>
  <si>
    <t>SuRa = Suomussalmen Rasti</t>
  </si>
  <si>
    <t>Spartak = Spartak, Kajaani  (2004)</t>
  </si>
  <si>
    <t>YK = Ylivieskan Kuula  (1909)</t>
  </si>
  <si>
    <t>19.1.1988   Kajaani</t>
  </si>
  <si>
    <t>5.</t>
  </si>
  <si>
    <t>PuPe</t>
  </si>
  <si>
    <t>1.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</si>
  <si>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</si>
  <si>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</si>
  <si>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</si>
  <si>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</si>
  <si>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</si>
  <si>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</si>
  <si>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</si>
  <si>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21.08. 2013  PuPe - AA  0-1  (1-3, 0-0)</t>
  </si>
  <si>
    <t>24.08. 2013  AA - PuPe  0-1  (4-1, 1-5, 0-2)</t>
  </si>
  <si>
    <t>2.  ottelu</t>
  </si>
  <si>
    <t>3.</t>
  </si>
  <si>
    <t>PuPe = Puijon Pesis  (2009)</t>
  </si>
  <si>
    <t>4.</t>
  </si>
  <si>
    <t>SUPERPESIS</t>
  </si>
  <si>
    <t>Lyöty</t>
  </si>
  <si>
    <t>Tuotu</t>
  </si>
  <si>
    <t>6.</t>
  </si>
  <si>
    <t>Mitalit</t>
  </si>
  <si>
    <t xml:space="preserve"> Arvo-ottelut</t>
  </si>
  <si>
    <t>hSM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</si>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</sst>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5" fillId="3" borderId="2" xfId="0" applyFont="1" applyFill="1" applyBorder="1"/>
    <xf numFmtId="0" fontId="8" fillId="2" borderId="0" xfId="0" applyFont="1" applyFill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2" borderId="0" xfId="0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0" fontId="3" fillId="6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5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/>
    </xf>
    <xf numFmtId="0" fontId="3" fillId="5" borderId="13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4" customWidth="1"/>
    <col min="3" max="3" width="6.7109375" style="63" customWidth="1"/>
    <col min="4" max="4" width="9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7" customWidth="1"/>
    <col min="16" max="20" width="5.7109375" style="63" customWidth="1"/>
    <col min="21" max="21" width="8.7109375" style="63" customWidth="1"/>
    <col min="22" max="22" width="0.7109375" style="27" customWidth="1"/>
    <col min="23" max="27" width="5.7109375" style="63" customWidth="1"/>
    <col min="28" max="28" width="8.7109375" style="63" customWidth="1"/>
    <col min="29" max="29" width="0.7109375" style="27" customWidth="1"/>
    <col min="30" max="35" width="5.7109375" style="63" customWidth="1"/>
    <col min="36" max="36" width="88.7109375" style="24" customWidth="1"/>
    <col min="37" max="37" width="9.140625" style="8"/>
    <col min="38" max="16384" width="9.140625" style="9"/>
  </cols>
  <sheetData>
    <row r="1" spans="1:37" ht="15.75" customHeight="1" x14ac:dyDescent="0.25">
      <c r="A1" s="1"/>
      <c r="B1" s="2" t="s">
        <v>38</v>
      </c>
      <c r="C1" s="3"/>
      <c r="D1" s="4"/>
      <c r="E1" s="5" t="s">
        <v>47</v>
      </c>
      <c r="F1" s="6"/>
      <c r="G1" s="6"/>
      <c r="H1" s="6"/>
      <c r="I1" s="6"/>
      <c r="J1" s="6"/>
      <c r="K1" s="6"/>
      <c r="L1" s="6"/>
      <c r="M1" s="6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7" s="18" customFormat="1" ht="15" customHeight="1" x14ac:dyDescent="0.2">
      <c r="A2" s="1"/>
      <c r="B2" s="82" t="s">
        <v>64</v>
      </c>
      <c r="C2" s="3"/>
      <c r="D2" s="4"/>
      <c r="E2" s="10" t="s">
        <v>8</v>
      </c>
      <c r="F2" s="11"/>
      <c r="G2" s="11"/>
      <c r="H2" s="83"/>
      <c r="I2" s="16" t="s">
        <v>9</v>
      </c>
      <c r="J2" s="13"/>
      <c r="K2" s="11"/>
      <c r="L2" s="11"/>
      <c r="M2" s="83"/>
      <c r="N2" s="12"/>
      <c r="O2" s="14"/>
      <c r="P2" s="44" t="s">
        <v>10</v>
      </c>
      <c r="Q2" s="83"/>
      <c r="R2" s="83"/>
      <c r="S2" s="83"/>
      <c r="T2" s="88"/>
      <c r="U2" s="87"/>
      <c r="V2" s="78"/>
      <c r="W2" s="44" t="s">
        <v>11</v>
      </c>
      <c r="X2" s="83"/>
      <c r="Y2" s="83"/>
      <c r="Z2" s="83"/>
      <c r="AA2" s="83"/>
      <c r="AB2" s="21"/>
      <c r="AC2" s="78"/>
      <c r="AD2" s="17" t="s">
        <v>69</v>
      </c>
      <c r="AE2" s="11"/>
      <c r="AF2" s="11"/>
      <c r="AG2" s="15"/>
      <c r="AH2" s="11" t="s">
        <v>68</v>
      </c>
      <c r="AI2" s="12"/>
      <c r="AJ2" s="1"/>
      <c r="AK2" s="8"/>
    </row>
    <row r="3" spans="1:37" s="18" customFormat="1" ht="15" customHeight="1" x14ac:dyDescent="0.2">
      <c r="A3" s="1"/>
      <c r="B3" s="19" t="s">
        <v>0</v>
      </c>
      <c r="C3" s="19" t="s">
        <v>3</v>
      </c>
      <c r="D3" s="20" t="s">
        <v>1</v>
      </c>
      <c r="E3" s="19" t="s">
        <v>2</v>
      </c>
      <c r="F3" s="19" t="s">
        <v>7</v>
      </c>
      <c r="G3" s="21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2"/>
      <c r="P3" s="19" t="s">
        <v>2</v>
      </c>
      <c r="Q3" s="19" t="s">
        <v>7</v>
      </c>
      <c r="R3" s="21" t="s">
        <v>4</v>
      </c>
      <c r="S3" s="19" t="s">
        <v>5</v>
      </c>
      <c r="T3" s="19" t="s">
        <v>12</v>
      </c>
      <c r="U3" s="19" t="s">
        <v>17</v>
      </c>
      <c r="V3" s="22"/>
      <c r="W3" s="19" t="s">
        <v>2</v>
      </c>
      <c r="X3" s="19" t="s">
        <v>7</v>
      </c>
      <c r="Y3" s="21" t="s">
        <v>4</v>
      </c>
      <c r="Z3" s="19" t="s">
        <v>5</v>
      </c>
      <c r="AA3" s="19" t="s">
        <v>12</v>
      </c>
      <c r="AB3" s="19" t="s">
        <v>17</v>
      </c>
      <c r="AC3" s="22"/>
      <c r="AD3" s="19" t="s">
        <v>18</v>
      </c>
      <c r="AE3" s="19" t="s">
        <v>19</v>
      </c>
      <c r="AF3" s="21" t="s">
        <v>70</v>
      </c>
      <c r="AG3" s="21" t="s">
        <v>24</v>
      </c>
      <c r="AH3" s="23" t="s">
        <v>25</v>
      </c>
      <c r="AI3" s="19" t="s">
        <v>26</v>
      </c>
      <c r="AJ3" s="24"/>
      <c r="AK3" s="8"/>
    </row>
    <row r="4" spans="1:37" s="18" customFormat="1" ht="15" customHeight="1" x14ac:dyDescent="0.25">
      <c r="A4" s="1"/>
      <c r="B4" s="25">
        <v>2004</v>
      </c>
      <c r="C4" s="25" t="s">
        <v>31</v>
      </c>
      <c r="D4" s="26" t="s">
        <v>28</v>
      </c>
      <c r="E4" s="72"/>
      <c r="F4" s="72" t="s">
        <v>57</v>
      </c>
      <c r="G4" s="72"/>
      <c r="H4" s="73"/>
      <c r="I4" s="36"/>
      <c r="J4" s="36"/>
      <c r="K4" s="36"/>
      <c r="L4" s="36"/>
      <c r="M4" s="36"/>
      <c r="N4" s="36"/>
      <c r="O4" s="27"/>
      <c r="P4" s="28"/>
      <c r="Q4" s="28"/>
      <c r="R4" s="29"/>
      <c r="S4" s="28"/>
      <c r="T4" s="28"/>
      <c r="U4" s="29"/>
      <c r="V4" s="27"/>
      <c r="W4" s="56"/>
      <c r="X4" s="30"/>
      <c r="Y4" s="30"/>
      <c r="Z4" s="30"/>
      <c r="AA4" s="30"/>
      <c r="AB4" s="30"/>
      <c r="AC4" s="27"/>
      <c r="AD4" s="28"/>
      <c r="AE4" s="28"/>
      <c r="AF4" s="28"/>
      <c r="AG4" s="29"/>
      <c r="AH4" s="31"/>
      <c r="AI4" s="28"/>
      <c r="AJ4" s="24"/>
      <c r="AK4" s="8"/>
    </row>
    <row r="5" spans="1:37" s="18" customFormat="1" ht="15" customHeight="1" x14ac:dyDescent="0.25">
      <c r="A5" s="1"/>
      <c r="B5" s="28">
        <v>2005</v>
      </c>
      <c r="C5" s="28"/>
      <c r="D5" s="2"/>
      <c r="E5" s="28"/>
      <c r="F5" s="28"/>
      <c r="G5" s="28"/>
      <c r="H5" s="28"/>
      <c r="I5" s="28"/>
      <c r="J5" s="28"/>
      <c r="K5" s="28"/>
      <c r="L5" s="28"/>
      <c r="M5" s="28"/>
      <c r="N5" s="97"/>
      <c r="O5" s="27"/>
      <c r="P5" s="28"/>
      <c r="Q5" s="28"/>
      <c r="R5" s="29"/>
      <c r="S5" s="28"/>
      <c r="T5" s="28"/>
      <c r="U5" s="29"/>
      <c r="V5" s="27"/>
      <c r="W5" s="56"/>
      <c r="X5" s="30"/>
      <c r="Y5" s="30"/>
      <c r="Z5" s="30"/>
      <c r="AA5" s="30"/>
      <c r="AB5" s="30"/>
      <c r="AC5" s="27"/>
      <c r="AD5" s="28"/>
      <c r="AE5" s="28"/>
      <c r="AF5" s="28"/>
      <c r="AG5" s="29"/>
      <c r="AH5" s="31"/>
      <c r="AI5" s="28"/>
      <c r="AJ5" s="24"/>
      <c r="AK5" s="8"/>
    </row>
    <row r="6" spans="1:37" s="18" customFormat="1" ht="15" customHeight="1" x14ac:dyDescent="0.25">
      <c r="A6" s="1"/>
      <c r="B6" s="32">
        <v>2006</v>
      </c>
      <c r="C6" s="32" t="s">
        <v>31</v>
      </c>
      <c r="D6" s="33" t="s">
        <v>29</v>
      </c>
      <c r="E6" s="32"/>
      <c r="F6" s="34" t="s">
        <v>30</v>
      </c>
      <c r="G6" s="32"/>
      <c r="H6" s="32"/>
      <c r="I6" s="32"/>
      <c r="J6" s="32"/>
      <c r="K6" s="32"/>
      <c r="L6" s="32"/>
      <c r="M6" s="32"/>
      <c r="N6" s="35"/>
      <c r="O6" s="27"/>
      <c r="P6" s="28"/>
      <c r="Q6" s="28"/>
      <c r="R6" s="29"/>
      <c r="S6" s="28"/>
      <c r="T6" s="28"/>
      <c r="U6" s="29"/>
      <c r="V6" s="27"/>
      <c r="W6" s="56"/>
      <c r="X6" s="30"/>
      <c r="Y6" s="30"/>
      <c r="Z6" s="30"/>
      <c r="AA6" s="30"/>
      <c r="AB6" s="30"/>
      <c r="AC6" s="27"/>
      <c r="AD6" s="28"/>
      <c r="AE6" s="28"/>
      <c r="AF6" s="28"/>
      <c r="AG6" s="29"/>
      <c r="AH6" s="31"/>
      <c r="AI6" s="28"/>
      <c r="AJ6" s="24"/>
      <c r="AK6" s="8"/>
    </row>
    <row r="7" spans="1:37" s="18" customFormat="1" ht="15" customHeight="1" x14ac:dyDescent="0.25">
      <c r="A7" s="1"/>
      <c r="B7" s="36">
        <v>2006</v>
      </c>
      <c r="C7" s="36" t="s">
        <v>37</v>
      </c>
      <c r="D7" s="37" t="s">
        <v>28</v>
      </c>
      <c r="E7" s="72"/>
      <c r="F7" s="72" t="s">
        <v>57</v>
      </c>
      <c r="G7" s="72"/>
      <c r="H7" s="73"/>
      <c r="I7" s="36"/>
      <c r="J7" s="36"/>
      <c r="K7" s="36"/>
      <c r="L7" s="36"/>
      <c r="M7" s="36"/>
      <c r="N7" s="36"/>
      <c r="O7" s="27"/>
      <c r="P7" s="28"/>
      <c r="Q7" s="28"/>
      <c r="R7" s="29"/>
      <c r="S7" s="28"/>
      <c r="T7" s="28"/>
      <c r="U7" s="29"/>
      <c r="V7" s="27"/>
      <c r="W7" s="56"/>
      <c r="X7" s="30"/>
      <c r="Y7" s="30"/>
      <c r="Z7" s="30"/>
      <c r="AA7" s="30"/>
      <c r="AB7" s="30"/>
      <c r="AC7" s="27"/>
      <c r="AD7" s="28"/>
      <c r="AE7" s="28"/>
      <c r="AF7" s="28"/>
      <c r="AG7" s="29"/>
      <c r="AH7" s="31"/>
      <c r="AI7" s="28"/>
      <c r="AJ7" s="24"/>
      <c r="AK7" s="8"/>
    </row>
    <row r="8" spans="1:37" s="18" customFormat="1" ht="15" customHeight="1" x14ac:dyDescent="0.25">
      <c r="A8" s="1"/>
      <c r="B8" s="36">
        <v>2007</v>
      </c>
      <c r="C8" s="36" t="s">
        <v>39</v>
      </c>
      <c r="D8" s="37" t="s">
        <v>28</v>
      </c>
      <c r="E8" s="72"/>
      <c r="F8" s="72" t="s">
        <v>57</v>
      </c>
      <c r="G8" s="72"/>
      <c r="H8" s="73"/>
      <c r="I8" s="36"/>
      <c r="J8" s="36"/>
      <c r="K8" s="36"/>
      <c r="L8" s="36"/>
      <c r="M8" s="36"/>
      <c r="N8" s="36"/>
      <c r="O8" s="27"/>
      <c r="P8" s="28"/>
      <c r="Q8" s="28"/>
      <c r="R8" s="29"/>
      <c r="S8" s="28"/>
      <c r="T8" s="28"/>
      <c r="U8" s="29"/>
      <c r="V8" s="27"/>
      <c r="W8" s="56"/>
      <c r="X8" s="30"/>
      <c r="Y8" s="30"/>
      <c r="Z8" s="30"/>
      <c r="AA8" s="30"/>
      <c r="AB8" s="30"/>
      <c r="AC8" s="27"/>
      <c r="AD8" s="28"/>
      <c r="AE8" s="28"/>
      <c r="AF8" s="28"/>
      <c r="AG8" s="29"/>
      <c r="AH8" s="31"/>
      <c r="AI8" s="28"/>
      <c r="AJ8" s="24"/>
      <c r="AK8" s="8"/>
    </row>
    <row r="9" spans="1:37" s="18" customFormat="1" ht="15" customHeight="1" x14ac:dyDescent="0.25">
      <c r="A9" s="1"/>
      <c r="B9" s="32">
        <v>2008</v>
      </c>
      <c r="C9" s="32" t="s">
        <v>32</v>
      </c>
      <c r="D9" s="33" t="s">
        <v>40</v>
      </c>
      <c r="E9" s="32"/>
      <c r="F9" s="34" t="s">
        <v>30</v>
      </c>
      <c r="G9" s="32"/>
      <c r="H9" s="32"/>
      <c r="I9" s="32"/>
      <c r="J9" s="32"/>
      <c r="K9" s="32"/>
      <c r="L9" s="32"/>
      <c r="M9" s="32"/>
      <c r="N9" s="35"/>
      <c r="O9" s="27"/>
      <c r="P9" s="28"/>
      <c r="Q9" s="28"/>
      <c r="R9" s="29"/>
      <c r="S9" s="28"/>
      <c r="T9" s="28"/>
      <c r="U9" s="29"/>
      <c r="V9" s="27"/>
      <c r="W9" s="56"/>
      <c r="X9" s="30"/>
      <c r="Y9" s="30"/>
      <c r="Z9" s="30"/>
      <c r="AA9" s="30"/>
      <c r="AB9" s="30"/>
      <c r="AC9" s="27"/>
      <c r="AD9" s="28"/>
      <c r="AE9" s="28"/>
      <c r="AF9" s="28"/>
      <c r="AG9" s="29"/>
      <c r="AH9" s="31"/>
      <c r="AI9" s="28"/>
      <c r="AJ9" s="24"/>
      <c r="AK9" s="8"/>
    </row>
    <row r="10" spans="1:37" s="18" customFormat="1" ht="15" customHeight="1" x14ac:dyDescent="0.25">
      <c r="A10" s="1"/>
      <c r="B10" s="32">
        <v>2009</v>
      </c>
      <c r="C10" s="32" t="s">
        <v>27</v>
      </c>
      <c r="D10" s="33" t="s">
        <v>29</v>
      </c>
      <c r="E10" s="32"/>
      <c r="F10" s="34" t="s">
        <v>30</v>
      </c>
      <c r="G10" s="32"/>
      <c r="H10" s="32"/>
      <c r="I10" s="32"/>
      <c r="J10" s="32"/>
      <c r="K10" s="32"/>
      <c r="L10" s="32"/>
      <c r="M10" s="32"/>
      <c r="N10" s="35"/>
      <c r="O10" s="27">
        <v>0</v>
      </c>
      <c r="P10" s="28"/>
      <c r="Q10" s="28"/>
      <c r="R10" s="29"/>
      <c r="S10" s="28"/>
      <c r="T10" s="28"/>
      <c r="U10" s="29"/>
      <c r="V10" s="27">
        <v>0</v>
      </c>
      <c r="W10" s="56"/>
      <c r="X10" s="30"/>
      <c r="Y10" s="30"/>
      <c r="Z10" s="30"/>
      <c r="AA10" s="30"/>
      <c r="AB10" s="30"/>
      <c r="AC10" s="27">
        <v>0</v>
      </c>
      <c r="AD10" s="28"/>
      <c r="AE10" s="28"/>
      <c r="AF10" s="28"/>
      <c r="AG10" s="29"/>
      <c r="AH10" s="31"/>
      <c r="AI10" s="28"/>
      <c r="AJ10" s="24"/>
      <c r="AK10" s="8"/>
    </row>
    <row r="11" spans="1:37" s="18" customFormat="1" ht="15" customHeight="1" x14ac:dyDescent="0.25">
      <c r="A11" s="1"/>
      <c r="B11" s="32">
        <v>2010</v>
      </c>
      <c r="C11" s="32" t="s">
        <v>31</v>
      </c>
      <c r="D11" s="33" t="s">
        <v>41</v>
      </c>
      <c r="E11" s="32"/>
      <c r="F11" s="34" t="s">
        <v>30</v>
      </c>
      <c r="G11" s="32"/>
      <c r="H11" s="32"/>
      <c r="I11" s="32"/>
      <c r="J11" s="32"/>
      <c r="K11" s="32"/>
      <c r="L11" s="32"/>
      <c r="M11" s="75"/>
      <c r="N11" s="35"/>
      <c r="O11" s="27"/>
      <c r="P11" s="28"/>
      <c r="Q11" s="28"/>
      <c r="R11" s="29"/>
      <c r="S11" s="28"/>
      <c r="T11" s="28"/>
      <c r="U11" s="29"/>
      <c r="V11" s="27"/>
      <c r="W11" s="56"/>
      <c r="X11" s="30"/>
      <c r="Y11" s="30"/>
      <c r="Z11" s="30"/>
      <c r="AA11" s="30"/>
      <c r="AB11" s="30"/>
      <c r="AC11" s="27"/>
      <c r="AD11" s="28"/>
      <c r="AE11" s="28"/>
      <c r="AF11" s="28"/>
      <c r="AG11" s="29"/>
      <c r="AH11" s="31"/>
      <c r="AI11" s="28"/>
      <c r="AJ11" s="24"/>
      <c r="AK11" s="8"/>
    </row>
    <row r="12" spans="1:37" s="18" customFormat="1" ht="15" customHeight="1" x14ac:dyDescent="0.25">
      <c r="A12" s="1"/>
      <c r="B12" s="36">
        <v>2011</v>
      </c>
      <c r="C12" s="36" t="s">
        <v>42</v>
      </c>
      <c r="D12" s="37" t="s">
        <v>43</v>
      </c>
      <c r="E12" s="72"/>
      <c r="F12" s="72" t="s">
        <v>57</v>
      </c>
      <c r="G12" s="72"/>
      <c r="H12" s="73"/>
      <c r="I12" s="36"/>
      <c r="J12" s="36"/>
      <c r="K12" s="36"/>
      <c r="L12" s="36"/>
      <c r="M12" s="76"/>
      <c r="N12" s="36"/>
      <c r="O12" s="27"/>
      <c r="P12" s="28"/>
      <c r="Q12" s="29"/>
      <c r="R12" s="29"/>
      <c r="S12" s="28"/>
      <c r="T12" s="28"/>
      <c r="U12" s="29"/>
      <c r="V12" s="27"/>
      <c r="W12" s="56"/>
      <c r="X12" s="30"/>
      <c r="Y12" s="30"/>
      <c r="Z12" s="30"/>
      <c r="AA12" s="30"/>
      <c r="AB12" s="30"/>
      <c r="AC12" s="27"/>
      <c r="AD12" s="28"/>
      <c r="AE12" s="28"/>
      <c r="AF12" s="28"/>
      <c r="AG12" s="29"/>
      <c r="AH12" s="31"/>
      <c r="AI12" s="28"/>
      <c r="AJ12" s="24"/>
      <c r="AK12" s="8"/>
    </row>
    <row r="13" spans="1:37" s="18" customFormat="1" ht="15" customHeight="1" x14ac:dyDescent="0.25">
      <c r="A13" s="1"/>
      <c r="B13" s="36">
        <v>2012</v>
      </c>
      <c r="C13" s="36" t="s">
        <v>48</v>
      </c>
      <c r="D13" s="37" t="s">
        <v>49</v>
      </c>
      <c r="E13" s="72"/>
      <c r="F13" s="72" t="s">
        <v>57</v>
      </c>
      <c r="G13" s="72"/>
      <c r="H13" s="73"/>
      <c r="I13" s="36"/>
      <c r="J13" s="36"/>
      <c r="K13" s="36"/>
      <c r="L13" s="36"/>
      <c r="M13" s="76"/>
      <c r="N13" s="36"/>
      <c r="O13" s="27"/>
      <c r="P13" s="28"/>
      <c r="Q13" s="29"/>
      <c r="R13" s="29"/>
      <c r="S13" s="28"/>
      <c r="T13" s="28"/>
      <c r="U13" s="29"/>
      <c r="V13" s="27"/>
      <c r="W13" s="56"/>
      <c r="X13" s="30"/>
      <c r="Y13" s="30"/>
      <c r="Z13" s="30"/>
      <c r="AA13" s="30"/>
      <c r="AB13" s="30"/>
      <c r="AC13" s="27"/>
      <c r="AD13" s="28"/>
      <c r="AE13" s="28"/>
      <c r="AF13" s="28"/>
      <c r="AG13" s="29"/>
      <c r="AH13" s="31"/>
      <c r="AI13" s="28"/>
      <c r="AJ13" s="24"/>
      <c r="AK13" s="8"/>
    </row>
    <row r="14" spans="1:37" s="18" customFormat="1" ht="15" customHeight="1" x14ac:dyDescent="0.25">
      <c r="A14" s="1"/>
      <c r="B14" s="36">
        <v>2013</v>
      </c>
      <c r="C14" s="36" t="s">
        <v>50</v>
      </c>
      <c r="D14" s="37" t="s">
        <v>49</v>
      </c>
      <c r="E14" s="72"/>
      <c r="F14" s="72" t="s">
        <v>57</v>
      </c>
      <c r="G14" s="72"/>
      <c r="H14" s="73"/>
      <c r="I14" s="36"/>
      <c r="J14" s="36"/>
      <c r="K14" s="36"/>
      <c r="L14" s="36"/>
      <c r="M14" s="76"/>
      <c r="N14" s="36"/>
      <c r="O14" s="27"/>
      <c r="P14" s="28"/>
      <c r="Q14" s="29"/>
      <c r="R14" s="29"/>
      <c r="S14" s="28"/>
      <c r="T14" s="28"/>
      <c r="U14" s="29"/>
      <c r="V14" s="27"/>
      <c r="W14" s="56">
        <v>4</v>
      </c>
      <c r="X14" s="30">
        <v>0</v>
      </c>
      <c r="Y14" s="30">
        <v>0</v>
      </c>
      <c r="Z14" s="30">
        <v>3</v>
      </c>
      <c r="AA14" s="30">
        <v>15</v>
      </c>
      <c r="AB14" s="84">
        <v>0.441</v>
      </c>
      <c r="AC14" s="27"/>
      <c r="AD14" s="28"/>
      <c r="AE14" s="28"/>
      <c r="AF14" s="28"/>
      <c r="AG14" s="29"/>
      <c r="AH14" s="31"/>
      <c r="AI14" s="28"/>
      <c r="AJ14" s="24"/>
      <c r="AK14" s="8"/>
    </row>
    <row r="15" spans="1:37" s="18" customFormat="1" ht="15" customHeight="1" x14ac:dyDescent="0.25">
      <c r="A15" s="1"/>
      <c r="B15" s="36">
        <v>2014</v>
      </c>
      <c r="C15" s="36" t="s">
        <v>61</v>
      </c>
      <c r="D15" s="37" t="s">
        <v>49</v>
      </c>
      <c r="E15" s="72"/>
      <c r="F15" s="72" t="s">
        <v>57</v>
      </c>
      <c r="G15" s="72"/>
      <c r="H15" s="73"/>
      <c r="I15" s="36"/>
      <c r="J15" s="36"/>
      <c r="K15" s="36"/>
      <c r="L15" s="36"/>
      <c r="M15" s="76"/>
      <c r="N15" s="36"/>
      <c r="O15" s="27"/>
      <c r="P15" s="28"/>
      <c r="Q15" s="29"/>
      <c r="R15" s="29"/>
      <c r="S15" s="28"/>
      <c r="T15" s="28"/>
      <c r="U15" s="29"/>
      <c r="V15" s="27"/>
      <c r="W15" s="56"/>
      <c r="X15" s="30"/>
      <c r="Y15" s="30"/>
      <c r="Z15" s="30"/>
      <c r="AA15" s="30"/>
      <c r="AB15" s="86"/>
      <c r="AC15" s="27"/>
      <c r="AD15" s="28"/>
      <c r="AE15" s="28"/>
      <c r="AF15" s="28"/>
      <c r="AG15" s="29"/>
      <c r="AH15" s="31"/>
      <c r="AI15" s="28"/>
      <c r="AJ15" s="24"/>
      <c r="AK15" s="8"/>
    </row>
    <row r="16" spans="1:37" s="18" customFormat="1" ht="15" customHeight="1" x14ac:dyDescent="0.25">
      <c r="A16" s="1"/>
      <c r="B16" s="36">
        <v>2015</v>
      </c>
      <c r="C16" s="36" t="s">
        <v>32</v>
      </c>
      <c r="D16" s="37" t="s">
        <v>49</v>
      </c>
      <c r="E16" s="72"/>
      <c r="F16" s="72" t="s">
        <v>57</v>
      </c>
      <c r="G16" s="72"/>
      <c r="H16" s="73"/>
      <c r="I16" s="36"/>
      <c r="J16" s="36"/>
      <c r="K16" s="36"/>
      <c r="L16" s="36"/>
      <c r="M16" s="76"/>
      <c r="N16" s="36"/>
      <c r="O16" s="27"/>
      <c r="P16" s="28"/>
      <c r="Q16" s="29"/>
      <c r="R16" s="29"/>
      <c r="S16" s="28"/>
      <c r="T16" s="28"/>
      <c r="U16" s="29"/>
      <c r="V16" s="27"/>
      <c r="W16" s="56"/>
      <c r="X16" s="30"/>
      <c r="Y16" s="30"/>
      <c r="Z16" s="30"/>
      <c r="AA16" s="30"/>
      <c r="AB16" s="86"/>
      <c r="AC16" s="27"/>
      <c r="AD16" s="28"/>
      <c r="AE16" s="28"/>
      <c r="AF16" s="28"/>
      <c r="AG16" s="29"/>
      <c r="AH16" s="31"/>
      <c r="AI16" s="28"/>
      <c r="AJ16" s="24"/>
      <c r="AK16" s="8"/>
    </row>
    <row r="17" spans="1:37" s="18" customFormat="1" ht="15" customHeight="1" x14ac:dyDescent="0.25">
      <c r="A17" s="1"/>
      <c r="B17" s="36">
        <v>2016</v>
      </c>
      <c r="C17" s="36" t="s">
        <v>63</v>
      </c>
      <c r="D17" s="37" t="s">
        <v>49</v>
      </c>
      <c r="E17" s="72"/>
      <c r="F17" s="72" t="s">
        <v>57</v>
      </c>
      <c r="G17" s="72"/>
      <c r="H17" s="73"/>
      <c r="I17" s="36"/>
      <c r="J17" s="36"/>
      <c r="K17" s="36"/>
      <c r="L17" s="36"/>
      <c r="M17" s="76"/>
      <c r="N17" s="36"/>
      <c r="O17" s="27"/>
      <c r="P17" s="28"/>
      <c r="Q17" s="29"/>
      <c r="R17" s="29"/>
      <c r="S17" s="28"/>
      <c r="T17" s="28"/>
      <c r="U17" s="29"/>
      <c r="V17" s="27"/>
      <c r="W17" s="56"/>
      <c r="X17" s="30"/>
      <c r="Y17" s="30"/>
      <c r="Z17" s="30"/>
      <c r="AA17" s="30"/>
      <c r="AB17" s="86"/>
      <c r="AC17" s="27"/>
      <c r="AD17" s="28"/>
      <c r="AE17" s="28"/>
      <c r="AF17" s="28"/>
      <c r="AG17" s="29"/>
      <c r="AH17" s="31"/>
      <c r="AI17" s="28"/>
      <c r="AJ17" s="24"/>
      <c r="AK17" s="8"/>
    </row>
    <row r="18" spans="1:37" s="18" customFormat="1" ht="15" customHeight="1" x14ac:dyDescent="0.25">
      <c r="A18" s="1"/>
      <c r="B18" s="36">
        <v>2017</v>
      </c>
      <c r="C18" s="36" t="s">
        <v>67</v>
      </c>
      <c r="D18" s="37" t="s">
        <v>49</v>
      </c>
      <c r="E18" s="72"/>
      <c r="F18" s="72" t="s">
        <v>57</v>
      </c>
      <c r="G18" s="72"/>
      <c r="H18" s="73"/>
      <c r="I18" s="36"/>
      <c r="J18" s="36"/>
      <c r="K18" s="36"/>
      <c r="L18" s="36"/>
      <c r="M18" s="76"/>
      <c r="N18" s="36"/>
      <c r="O18" s="27"/>
      <c r="P18" s="28"/>
      <c r="Q18" s="29"/>
      <c r="R18" s="29"/>
      <c r="S18" s="28"/>
      <c r="T18" s="28"/>
      <c r="U18" s="29"/>
      <c r="V18" s="27"/>
      <c r="W18" s="56"/>
      <c r="X18" s="30"/>
      <c r="Y18" s="30"/>
      <c r="Z18" s="30"/>
      <c r="AA18" s="30"/>
      <c r="AB18" s="86"/>
      <c r="AC18" s="27"/>
      <c r="AD18" s="28"/>
      <c r="AE18" s="28"/>
      <c r="AF18" s="28"/>
      <c r="AG18" s="29"/>
      <c r="AH18" s="31"/>
      <c r="AI18" s="28"/>
      <c r="AJ18" s="24"/>
      <c r="AK18" s="8"/>
    </row>
    <row r="19" spans="1:37" s="18" customFormat="1" ht="15" customHeight="1" x14ac:dyDescent="0.25">
      <c r="A19" s="1"/>
      <c r="B19" s="36">
        <v>2018</v>
      </c>
      <c r="C19" s="36" t="s">
        <v>63</v>
      </c>
      <c r="D19" s="37" t="s">
        <v>49</v>
      </c>
      <c r="E19" s="72"/>
      <c r="F19" s="72" t="s">
        <v>57</v>
      </c>
      <c r="G19" s="72"/>
      <c r="H19" s="73"/>
      <c r="I19" s="36"/>
      <c r="J19" s="36"/>
      <c r="K19" s="36"/>
      <c r="L19" s="36"/>
      <c r="M19" s="76"/>
      <c r="N19" s="36"/>
      <c r="O19" s="27"/>
      <c r="P19" s="28"/>
      <c r="Q19" s="29"/>
      <c r="R19" s="29"/>
      <c r="S19" s="28"/>
      <c r="T19" s="28"/>
      <c r="U19" s="29"/>
      <c r="V19" s="27"/>
      <c r="W19" s="56"/>
      <c r="X19" s="30"/>
      <c r="Y19" s="30"/>
      <c r="Z19" s="30"/>
      <c r="AA19" s="30"/>
      <c r="AB19" s="86"/>
      <c r="AC19" s="27"/>
      <c r="AD19" s="28"/>
      <c r="AE19" s="28"/>
      <c r="AF19" s="28"/>
      <c r="AG19" s="29"/>
      <c r="AH19" s="31"/>
      <c r="AI19" s="28"/>
      <c r="AJ19" s="24"/>
      <c r="AK19" s="8"/>
    </row>
    <row r="20" spans="1:37" s="18" customFormat="1" ht="15" customHeight="1" x14ac:dyDescent="0.25">
      <c r="A20" s="1"/>
      <c r="B20" s="36">
        <v>2019</v>
      </c>
      <c r="C20" s="36" t="s">
        <v>61</v>
      </c>
      <c r="D20" s="37" t="s">
        <v>49</v>
      </c>
      <c r="E20" s="72"/>
      <c r="F20" s="72" t="s">
        <v>57</v>
      </c>
      <c r="G20" s="72"/>
      <c r="H20" s="73"/>
      <c r="I20" s="36"/>
      <c r="J20" s="36"/>
      <c r="K20" s="36"/>
      <c r="L20" s="36"/>
      <c r="M20" s="76"/>
      <c r="N20" s="36"/>
      <c r="O20" s="27"/>
      <c r="P20" s="28"/>
      <c r="Q20" s="29"/>
      <c r="R20" s="29"/>
      <c r="S20" s="28"/>
      <c r="T20" s="28"/>
      <c r="U20" s="29"/>
      <c r="V20" s="27"/>
      <c r="W20" s="56">
        <v>3</v>
      </c>
      <c r="X20" s="30">
        <v>0</v>
      </c>
      <c r="Y20" s="30">
        <v>0</v>
      </c>
      <c r="Z20" s="30">
        <v>0</v>
      </c>
      <c r="AA20" s="30">
        <v>5</v>
      </c>
      <c r="AB20" s="84">
        <v>0.41660000000000003</v>
      </c>
      <c r="AC20" s="27">
        <v>12</v>
      </c>
      <c r="AD20" s="28"/>
      <c r="AE20" s="28"/>
      <c r="AF20" s="28"/>
      <c r="AG20" s="29"/>
      <c r="AH20" s="31"/>
      <c r="AI20" s="28"/>
      <c r="AJ20" s="24"/>
      <c r="AK20" s="8"/>
    </row>
    <row r="21" spans="1:37" s="18" customFormat="1" ht="15" customHeight="1" x14ac:dyDescent="0.25">
      <c r="A21" s="1"/>
      <c r="B21" s="36">
        <v>2020</v>
      </c>
      <c r="C21" s="36" t="s">
        <v>61</v>
      </c>
      <c r="D21" s="37" t="s">
        <v>49</v>
      </c>
      <c r="E21" s="72"/>
      <c r="F21" s="72" t="s">
        <v>57</v>
      </c>
      <c r="G21" s="72"/>
      <c r="H21" s="73"/>
      <c r="I21" s="36"/>
      <c r="J21" s="36"/>
      <c r="K21" s="36"/>
      <c r="L21" s="36"/>
      <c r="M21" s="76"/>
      <c r="N21" s="36"/>
      <c r="O21" s="27"/>
      <c r="P21" s="28"/>
      <c r="Q21" s="29"/>
      <c r="R21" s="29"/>
      <c r="S21" s="28"/>
      <c r="T21" s="28"/>
      <c r="U21" s="29"/>
      <c r="V21" s="27"/>
      <c r="W21" s="56"/>
      <c r="X21" s="30"/>
      <c r="Y21" s="30"/>
      <c r="Z21" s="30"/>
      <c r="AA21" s="30"/>
      <c r="AB21" s="86"/>
      <c r="AC21" s="27"/>
      <c r="AD21" s="28"/>
      <c r="AE21" s="28"/>
      <c r="AF21" s="28"/>
      <c r="AG21" s="29"/>
      <c r="AH21" s="31"/>
      <c r="AI21" s="28"/>
      <c r="AJ21" s="24"/>
      <c r="AK21" s="8"/>
    </row>
    <row r="22" spans="1:37" s="18" customFormat="1" ht="15" customHeight="1" x14ac:dyDescent="0.2">
      <c r="A22" s="1"/>
      <c r="B22" s="38" t="s">
        <v>6</v>
      </c>
      <c r="C22" s="23"/>
      <c r="D22" s="21"/>
      <c r="E22" s="19">
        <f t="shared" ref="E22:M22" si="0">SUM(E4:E21)</f>
        <v>0</v>
      </c>
      <c r="F22" s="19">
        <f t="shared" si="0"/>
        <v>0</v>
      </c>
      <c r="G22" s="19">
        <f t="shared" si="0"/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19">
        <f t="shared" si="0"/>
        <v>0</v>
      </c>
      <c r="L22" s="19">
        <f t="shared" si="0"/>
        <v>0</v>
      </c>
      <c r="M22" s="23">
        <f t="shared" si="0"/>
        <v>0</v>
      </c>
      <c r="N22" s="39">
        <v>0</v>
      </c>
      <c r="O22" s="74">
        <f>SUM(O4:O21)</f>
        <v>0</v>
      </c>
      <c r="P22" s="19">
        <f t="shared" ref="P22:AI22" si="1">SUM(P4:P21)</f>
        <v>0</v>
      </c>
      <c r="Q22" s="21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39">
        <v>0</v>
      </c>
      <c r="V22" s="74">
        <f>SUM(V4:V21)</f>
        <v>0</v>
      </c>
      <c r="W22" s="19">
        <f t="shared" si="1"/>
        <v>7</v>
      </c>
      <c r="X22" s="19">
        <f t="shared" si="1"/>
        <v>0</v>
      </c>
      <c r="Y22" s="19">
        <f t="shared" si="1"/>
        <v>0</v>
      </c>
      <c r="Z22" s="19">
        <f t="shared" si="1"/>
        <v>3</v>
      </c>
      <c r="AA22" s="19">
        <f t="shared" si="1"/>
        <v>20</v>
      </c>
      <c r="AB22" s="85">
        <f>PRODUCT(N28)</f>
        <v>0.43478260869565216</v>
      </c>
      <c r="AC22" s="74">
        <f>SUM(AC4:AC21)</f>
        <v>12</v>
      </c>
      <c r="AD22" s="19">
        <f t="shared" si="1"/>
        <v>0</v>
      </c>
      <c r="AE22" s="19">
        <f t="shared" si="1"/>
        <v>0</v>
      </c>
      <c r="AF22" s="19">
        <f t="shared" si="1"/>
        <v>0</v>
      </c>
      <c r="AG22" s="19">
        <f t="shared" si="1"/>
        <v>0</v>
      </c>
      <c r="AH22" s="19">
        <f t="shared" si="1"/>
        <v>0</v>
      </c>
      <c r="AI22" s="19">
        <f t="shared" si="1"/>
        <v>0</v>
      </c>
      <c r="AJ22" s="24"/>
      <c r="AK22" s="8"/>
    </row>
    <row r="23" spans="1:37" s="68" customFormat="1" ht="15" customHeight="1" x14ac:dyDescent="0.2">
      <c r="A23" s="65"/>
      <c r="B23" s="2" t="s">
        <v>51</v>
      </c>
      <c r="C23" s="31"/>
      <c r="D23" s="66">
        <f>SUM(F22:H22)+((I22-F22-G22)/3)+(E22/3)+(AD22*25)+(AE22*25)+(AF22*10)+(AG22*25)+(AH22*20)+(AI22*15)+20-20</f>
        <v>0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67"/>
      <c r="AI23" s="40"/>
      <c r="AJ23" s="1"/>
    </row>
    <row r="24" spans="1:37" s="69" customFormat="1" ht="15" customHeight="1" x14ac:dyDescent="0.25">
      <c r="A24" s="65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7"/>
      <c r="P24" s="40"/>
      <c r="Q24" s="42"/>
      <c r="R24" s="40"/>
      <c r="S24" s="40"/>
      <c r="T24" s="40"/>
      <c r="U24" s="40"/>
      <c r="V24" s="27"/>
      <c r="W24" s="40"/>
      <c r="X24" s="40"/>
      <c r="Y24" s="40"/>
      <c r="Z24" s="40"/>
      <c r="AA24" s="40"/>
      <c r="AB24" s="40"/>
      <c r="AC24" s="27"/>
      <c r="AD24" s="40"/>
      <c r="AE24" s="40"/>
      <c r="AF24" s="40"/>
      <c r="AG24" s="40"/>
      <c r="AH24" s="40"/>
      <c r="AI24" s="40"/>
      <c r="AJ24" s="1"/>
    </row>
    <row r="25" spans="1:37" s="68" customFormat="1" ht="15" customHeight="1" x14ac:dyDescent="0.25">
      <c r="A25" s="65"/>
      <c r="B25" s="44" t="s">
        <v>52</v>
      </c>
      <c r="C25" s="45"/>
      <c r="D25" s="45"/>
      <c r="E25" s="19" t="s">
        <v>2</v>
      </c>
      <c r="F25" s="19" t="s">
        <v>7</v>
      </c>
      <c r="G25" s="21" t="s">
        <v>4</v>
      </c>
      <c r="H25" s="19" t="s">
        <v>5</v>
      </c>
      <c r="I25" s="19" t="s">
        <v>12</v>
      </c>
      <c r="J25" s="40"/>
      <c r="K25" s="19" t="s">
        <v>21</v>
      </c>
      <c r="L25" s="19" t="s">
        <v>22</v>
      </c>
      <c r="M25" s="19" t="s">
        <v>23</v>
      </c>
      <c r="N25" s="19" t="s">
        <v>17</v>
      </c>
      <c r="O25" s="22"/>
      <c r="P25" s="46" t="s">
        <v>53</v>
      </c>
      <c r="Q25" s="4"/>
      <c r="R25" s="4"/>
      <c r="S25" s="4"/>
      <c r="T25" s="70"/>
      <c r="U25" s="70"/>
      <c r="V25" s="70"/>
      <c r="W25" s="70"/>
      <c r="X25" s="70"/>
      <c r="Y25" s="70"/>
      <c r="Z25" s="70"/>
      <c r="AA25" s="4"/>
      <c r="AB25" s="4"/>
      <c r="AC25" s="70"/>
      <c r="AD25" s="4"/>
      <c r="AE25" s="4"/>
      <c r="AF25" s="4"/>
      <c r="AG25" s="4"/>
      <c r="AH25" s="4"/>
      <c r="AI25" s="47"/>
      <c r="AJ25" s="1"/>
      <c r="AK25" s="71"/>
    </row>
    <row r="26" spans="1:37" s="68" customFormat="1" ht="15" customHeight="1" x14ac:dyDescent="0.25">
      <c r="A26" s="65"/>
      <c r="B26" s="46" t="s">
        <v>8</v>
      </c>
      <c r="C26" s="4"/>
      <c r="D26" s="47"/>
      <c r="E26" s="28"/>
      <c r="F26" s="28"/>
      <c r="G26" s="28"/>
      <c r="H26" s="28"/>
      <c r="I26" s="28"/>
      <c r="J26" s="40"/>
      <c r="K26" s="48"/>
      <c r="L26" s="48"/>
      <c r="M26" s="48"/>
      <c r="N26" s="49"/>
      <c r="O26" s="22"/>
      <c r="P26" s="105" t="s">
        <v>54</v>
      </c>
      <c r="Q26" s="122"/>
      <c r="R26" s="106" t="s">
        <v>58</v>
      </c>
      <c r="S26" s="106"/>
      <c r="T26" s="106"/>
      <c r="U26" s="106"/>
      <c r="V26" s="106"/>
      <c r="W26" s="106"/>
      <c r="X26" s="106"/>
      <c r="Y26" s="106"/>
      <c r="Z26" s="106"/>
      <c r="AA26" s="123" t="s">
        <v>55</v>
      </c>
      <c r="AB26" s="123"/>
      <c r="AC26" s="106"/>
      <c r="AD26" s="106"/>
      <c r="AE26" s="106"/>
      <c r="AF26" s="124"/>
      <c r="AG26" s="106"/>
      <c r="AH26" s="106"/>
      <c r="AI26" s="107"/>
      <c r="AJ26" s="1"/>
      <c r="AK26" s="71"/>
    </row>
    <row r="27" spans="1:37" s="68" customFormat="1" ht="15" customHeight="1" x14ac:dyDescent="0.25">
      <c r="A27" s="65"/>
      <c r="B27" s="50" t="s">
        <v>10</v>
      </c>
      <c r="C27" s="51"/>
      <c r="D27" s="52"/>
      <c r="E27" s="28"/>
      <c r="F27" s="28"/>
      <c r="G27" s="28"/>
      <c r="H27" s="28"/>
      <c r="I27" s="28"/>
      <c r="J27" s="40"/>
      <c r="K27" s="48"/>
      <c r="L27" s="48"/>
      <c r="M27" s="48"/>
      <c r="N27" s="49"/>
      <c r="O27" s="22">
        <v>0</v>
      </c>
      <c r="P27" s="125" t="s">
        <v>65</v>
      </c>
      <c r="Q27" s="126"/>
      <c r="R27" s="127"/>
      <c r="S27" s="127"/>
      <c r="T27" s="127"/>
      <c r="U27" s="127"/>
      <c r="V27" s="127"/>
      <c r="W27" s="127"/>
      <c r="X27" s="127"/>
      <c r="Y27" s="127"/>
      <c r="Z27" s="127"/>
      <c r="AA27" s="128"/>
      <c r="AB27" s="128"/>
      <c r="AC27" s="127"/>
      <c r="AD27" s="127"/>
      <c r="AE27" s="127"/>
      <c r="AF27" s="74"/>
      <c r="AG27" s="127"/>
      <c r="AH27" s="127"/>
      <c r="AI27" s="129"/>
      <c r="AJ27" s="1"/>
      <c r="AK27" s="71"/>
    </row>
    <row r="28" spans="1:37" s="68" customFormat="1" ht="15" customHeight="1" x14ac:dyDescent="0.25">
      <c r="A28" s="65"/>
      <c r="B28" s="53" t="s">
        <v>11</v>
      </c>
      <c r="C28" s="54"/>
      <c r="D28" s="55"/>
      <c r="E28" s="56">
        <f>SUM(W22)</f>
        <v>7</v>
      </c>
      <c r="F28" s="56">
        <f>SUM(X22)</f>
        <v>0</v>
      </c>
      <c r="G28" s="56">
        <f>SUM(Y22)</f>
        <v>0</v>
      </c>
      <c r="H28" s="56">
        <f>SUM(Z22)</f>
        <v>3</v>
      </c>
      <c r="I28" s="56">
        <f>SUM(AA22)</f>
        <v>20</v>
      </c>
      <c r="J28" s="40"/>
      <c r="K28" s="57">
        <f>PRODUCT((F28+G28)/E28)</f>
        <v>0</v>
      </c>
      <c r="L28" s="57">
        <f>PRODUCT(H28/E28)</f>
        <v>0.42857142857142855</v>
      </c>
      <c r="M28" s="57">
        <f>PRODUCT(I28/E28)</f>
        <v>2.8571428571428572</v>
      </c>
      <c r="N28" s="58">
        <f>PRODUCT(I28/O28)</f>
        <v>0.43478260869565216</v>
      </c>
      <c r="O28" s="22">
        <v>46</v>
      </c>
      <c r="P28" s="125" t="s">
        <v>66</v>
      </c>
      <c r="Q28" s="126"/>
      <c r="R28" s="127" t="s">
        <v>59</v>
      </c>
      <c r="S28" s="127"/>
      <c r="T28" s="127"/>
      <c r="U28" s="127"/>
      <c r="V28" s="127"/>
      <c r="W28" s="127"/>
      <c r="X28" s="127"/>
      <c r="Y28" s="127"/>
      <c r="Z28" s="127"/>
      <c r="AA28" s="128" t="s">
        <v>60</v>
      </c>
      <c r="AB28" s="128"/>
      <c r="AC28" s="127"/>
      <c r="AD28" s="127"/>
      <c r="AE28" s="127"/>
      <c r="AF28" s="74"/>
      <c r="AG28" s="127"/>
      <c r="AH28" s="127"/>
      <c r="AI28" s="129"/>
      <c r="AJ28" s="1"/>
      <c r="AK28" s="71"/>
    </row>
    <row r="29" spans="1:37" s="68" customFormat="1" ht="15" customHeight="1" x14ac:dyDescent="0.25">
      <c r="A29" s="65"/>
      <c r="B29" s="59" t="s">
        <v>20</v>
      </c>
      <c r="C29" s="60"/>
      <c r="D29" s="61"/>
      <c r="E29" s="19">
        <f>SUM(E26:E28)</f>
        <v>7</v>
      </c>
      <c r="F29" s="19">
        <f>SUM(F26:F28)</f>
        <v>0</v>
      </c>
      <c r="G29" s="19">
        <f>SUM(G26:G28)</f>
        <v>0</v>
      </c>
      <c r="H29" s="19">
        <f>SUM(H26:H28)</f>
        <v>3</v>
      </c>
      <c r="I29" s="19">
        <f>SUM(I26:I28)</f>
        <v>20</v>
      </c>
      <c r="J29" s="40"/>
      <c r="K29" s="62">
        <f>PRODUCT((F29+G29)/E29)</f>
        <v>0</v>
      </c>
      <c r="L29" s="62">
        <f>PRODUCT(H29/E29)</f>
        <v>0.42857142857142855</v>
      </c>
      <c r="M29" s="62">
        <f>PRODUCT(I29/E29)</f>
        <v>2.8571428571428572</v>
      </c>
      <c r="N29" s="39">
        <f>PRODUCT(I29/O29)</f>
        <v>0.43478260869565216</v>
      </c>
      <c r="O29" s="22">
        <f>SUM(O27:O28)</f>
        <v>46</v>
      </c>
      <c r="P29" s="130" t="s">
        <v>56</v>
      </c>
      <c r="Q29" s="131"/>
      <c r="R29" s="131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3"/>
      <c r="AI29" s="134"/>
      <c r="AJ29" s="1"/>
      <c r="AK29" s="71"/>
    </row>
    <row r="30" spans="1:37" s="18" customFormat="1" ht="15" customHeight="1" x14ac:dyDescent="0.25">
      <c r="A30" s="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7"/>
      <c r="P30" s="40"/>
      <c r="Q30" s="42"/>
      <c r="R30" s="40"/>
      <c r="S30" s="40"/>
      <c r="T30" s="22"/>
      <c r="U30" s="22"/>
      <c r="V30" s="27"/>
      <c r="W30" s="22"/>
      <c r="X30" s="43"/>
      <c r="Y30" s="43"/>
      <c r="Z30" s="22"/>
      <c r="AA30" s="22"/>
      <c r="AB30" s="22"/>
      <c r="AC30" s="27"/>
      <c r="AD30" s="22"/>
      <c r="AE30" s="22"/>
      <c r="AF30" s="22"/>
      <c r="AG30" s="22"/>
      <c r="AH30" s="22"/>
      <c r="AI30" s="22"/>
      <c r="AJ30" s="24"/>
      <c r="AK30" s="8"/>
    </row>
    <row r="31" spans="1:37" ht="15" customHeight="1" x14ac:dyDescent="0.25">
      <c r="A31" s="1"/>
      <c r="B31" s="42" t="s">
        <v>33</v>
      </c>
      <c r="C31" s="40"/>
      <c r="D31" s="40" t="s">
        <v>34</v>
      </c>
      <c r="E31" s="22"/>
      <c r="F31" s="22"/>
      <c r="G31" s="43"/>
      <c r="H31" s="43"/>
      <c r="I31" s="22"/>
      <c r="J31" s="22"/>
      <c r="K31" s="22"/>
      <c r="L31" s="22"/>
      <c r="M31" s="40" t="s">
        <v>45</v>
      </c>
      <c r="N31" s="22"/>
      <c r="O31" s="22"/>
      <c r="P31" s="22"/>
      <c r="Q31" s="22"/>
      <c r="R31" s="40"/>
      <c r="S31" s="40"/>
      <c r="T31" s="22"/>
      <c r="U31" s="22"/>
      <c r="V31" s="22"/>
      <c r="W31" s="22"/>
      <c r="X31" s="43"/>
      <c r="Y31" s="43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K31" s="9"/>
    </row>
    <row r="32" spans="1:37" s="18" customFormat="1" ht="15" customHeight="1" x14ac:dyDescent="0.25">
      <c r="A32" s="1"/>
      <c r="B32" s="42"/>
      <c r="C32" s="40"/>
      <c r="D32" s="40" t="s">
        <v>35</v>
      </c>
      <c r="E32" s="22"/>
      <c r="F32" s="22"/>
      <c r="G32" s="43"/>
      <c r="H32" s="43"/>
      <c r="I32" s="22"/>
      <c r="J32" s="22"/>
      <c r="K32" s="22"/>
      <c r="L32" s="22"/>
      <c r="M32" s="40" t="s">
        <v>46</v>
      </c>
      <c r="N32" s="22"/>
      <c r="O32" s="22"/>
      <c r="P32" s="22"/>
      <c r="Q32" s="22"/>
      <c r="R32" s="40"/>
      <c r="S32" s="40"/>
      <c r="T32" s="22"/>
      <c r="U32" s="22"/>
      <c r="V32" s="22"/>
      <c r="W32" s="22"/>
      <c r="X32" s="43"/>
      <c r="Y32" s="43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4"/>
      <c r="AK32" s="9"/>
    </row>
    <row r="33" spans="1:37" ht="15" customHeight="1" x14ac:dyDescent="0.25">
      <c r="A33" s="1"/>
      <c r="B33" s="42"/>
      <c r="C33" s="40"/>
      <c r="D33" s="40" t="s">
        <v>44</v>
      </c>
      <c r="E33" s="22"/>
      <c r="F33" s="22"/>
      <c r="G33" s="43"/>
      <c r="H33" s="43"/>
      <c r="I33" s="22"/>
      <c r="J33" s="22"/>
      <c r="K33" s="22"/>
      <c r="L33" s="22"/>
      <c r="M33" s="42" t="s">
        <v>62</v>
      </c>
      <c r="N33" s="22"/>
      <c r="O33" s="22"/>
      <c r="P33" s="22"/>
      <c r="Q33" s="22"/>
      <c r="R33" s="40"/>
      <c r="S33" s="40"/>
      <c r="T33" s="22"/>
      <c r="U33" s="22"/>
      <c r="V33" s="22"/>
      <c r="W33" s="22"/>
      <c r="X33" s="43"/>
      <c r="Y33" s="43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K33" s="9"/>
    </row>
    <row r="34" spans="1:37" ht="15" customHeight="1" x14ac:dyDescent="0.25">
      <c r="A34" s="1"/>
      <c r="B34" s="42"/>
      <c r="C34" s="40"/>
      <c r="D34" s="40"/>
      <c r="E34" s="22"/>
      <c r="F34" s="22"/>
      <c r="G34" s="43"/>
      <c r="H34" s="43"/>
      <c r="I34" s="22"/>
      <c r="J34" s="22"/>
      <c r="K34" s="22"/>
      <c r="L34" s="22"/>
      <c r="M34" s="22"/>
      <c r="N34" s="22"/>
      <c r="O34" s="22"/>
      <c r="P34" s="22"/>
      <c r="Q34" s="22"/>
      <c r="R34" s="40"/>
      <c r="S34" s="40"/>
      <c r="T34" s="22"/>
      <c r="U34" s="22"/>
      <c r="V34" s="22"/>
      <c r="W34" s="22"/>
      <c r="X34" s="43"/>
      <c r="Y34" s="43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K34" s="9"/>
    </row>
    <row r="35" spans="1:37" ht="15" customHeight="1" x14ac:dyDescent="0.25">
      <c r="A35" s="1"/>
      <c r="B35" s="42"/>
      <c r="C35" s="40"/>
      <c r="D35" s="40"/>
      <c r="E35" s="22"/>
      <c r="F35" s="22"/>
      <c r="G35" s="43"/>
      <c r="H35" s="43"/>
      <c r="I35" s="22"/>
      <c r="J35" s="22"/>
      <c r="K35" s="22"/>
      <c r="L35" s="22"/>
      <c r="M35" s="22"/>
      <c r="N35" s="22"/>
      <c r="O35" s="22"/>
      <c r="P35" s="22"/>
      <c r="Q35" s="22"/>
      <c r="R35" s="40"/>
      <c r="S35" s="40"/>
      <c r="T35" s="22"/>
      <c r="U35" s="22"/>
      <c r="V35" s="22"/>
      <c r="W35" s="22"/>
      <c r="X35" s="43"/>
      <c r="Y35" s="43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K35" s="9"/>
    </row>
    <row r="36" spans="1:37" ht="15" customHeight="1" x14ac:dyDescent="0.25">
      <c r="A36" s="1"/>
      <c r="B36" s="42"/>
      <c r="C36" s="40"/>
      <c r="D36" s="42"/>
      <c r="E36" s="22"/>
      <c r="F36" s="22"/>
      <c r="G36" s="43"/>
      <c r="H36" s="43"/>
      <c r="I36" s="22"/>
      <c r="J36" s="22"/>
      <c r="K36" s="22"/>
      <c r="L36" s="22"/>
      <c r="M36" s="22"/>
      <c r="N36" s="22"/>
      <c r="O36" s="22"/>
      <c r="P36" s="22"/>
      <c r="Q36" s="22"/>
      <c r="R36" s="40"/>
      <c r="S36" s="42"/>
      <c r="T36" s="22"/>
      <c r="U36" s="22"/>
      <c r="V36" s="22"/>
      <c r="W36" s="22"/>
      <c r="X36" s="43"/>
      <c r="Y36" s="43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K36" s="9"/>
    </row>
    <row r="37" spans="1:37" ht="15" customHeight="1" x14ac:dyDescent="0.25">
      <c r="A37" s="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2"/>
      <c r="P37" s="40"/>
      <c r="Q37" s="22"/>
      <c r="R37" s="22"/>
      <c r="S37" s="22"/>
      <c r="T37" s="22"/>
      <c r="U37" s="22"/>
      <c r="V37" s="22"/>
      <c r="W37" s="22"/>
      <c r="X37" s="43"/>
      <c r="Y37" s="43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K37" s="9"/>
    </row>
    <row r="38" spans="1:37" ht="15" customHeight="1" x14ac:dyDescent="0.25">
      <c r="A38" s="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2"/>
      <c r="P38" s="40"/>
      <c r="Q38" s="22"/>
      <c r="R38" s="22"/>
      <c r="S38" s="22"/>
      <c r="T38" s="22"/>
      <c r="U38" s="22"/>
      <c r="V38" s="22"/>
      <c r="W38" s="22"/>
      <c r="X38" s="43"/>
      <c r="Y38" s="43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K38" s="9"/>
    </row>
    <row r="39" spans="1:37" ht="15" customHeight="1" x14ac:dyDescent="0.25">
      <c r="A39" s="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2"/>
      <c r="P39" s="40"/>
      <c r="Q39" s="22"/>
      <c r="R39" s="22"/>
      <c r="S39" s="22"/>
      <c r="T39" s="22"/>
      <c r="U39" s="22"/>
      <c r="V39" s="22"/>
      <c r="W39" s="22"/>
      <c r="X39" s="43"/>
      <c r="Y39" s="43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K39" s="9"/>
    </row>
    <row r="40" spans="1:37" ht="15" customHeight="1" x14ac:dyDescent="0.25">
      <c r="A40" s="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2"/>
      <c r="P40" s="40"/>
      <c r="Q40" s="22"/>
      <c r="R40" s="22"/>
      <c r="S40" s="22"/>
      <c r="T40" s="22"/>
      <c r="U40" s="22"/>
      <c r="V40" s="22"/>
      <c r="W40" s="22"/>
      <c r="X40" s="43"/>
      <c r="Y40" s="4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K40" s="9"/>
    </row>
    <row r="41" spans="1:37" ht="15" customHeight="1" x14ac:dyDescent="0.25">
      <c r="A41" s="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2"/>
      <c r="P41" s="40"/>
      <c r="Q41" s="22"/>
      <c r="R41" s="22"/>
      <c r="S41" s="22"/>
      <c r="T41" s="22"/>
      <c r="U41" s="22"/>
      <c r="V41" s="22"/>
      <c r="W41" s="22"/>
      <c r="X41" s="43"/>
      <c r="Y41" s="43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K41" s="9"/>
    </row>
    <row r="42" spans="1:37" ht="15" customHeight="1" x14ac:dyDescent="0.25">
      <c r="A42" s="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2"/>
      <c r="P42" s="40"/>
      <c r="Q42" s="22"/>
      <c r="R42" s="22"/>
      <c r="S42" s="22"/>
      <c r="T42" s="22"/>
      <c r="U42" s="22"/>
      <c r="V42" s="22"/>
      <c r="W42" s="22"/>
      <c r="X42" s="43"/>
      <c r="Y42" s="4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K42" s="9"/>
    </row>
    <row r="43" spans="1:37" ht="15" customHeight="1" x14ac:dyDescent="0.25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2"/>
      <c r="P43" s="40"/>
      <c r="Q43" s="22"/>
      <c r="R43" s="22"/>
      <c r="S43" s="22"/>
      <c r="T43" s="22"/>
      <c r="U43" s="22"/>
      <c r="V43" s="22"/>
      <c r="W43" s="22"/>
      <c r="X43" s="43"/>
      <c r="Y43" s="43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K43" s="9"/>
    </row>
    <row r="44" spans="1:37" ht="15" customHeight="1" x14ac:dyDescent="0.25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2"/>
      <c r="P44" s="40"/>
      <c r="Q44" s="22"/>
      <c r="R44" s="22"/>
      <c r="S44" s="22"/>
      <c r="T44" s="22"/>
      <c r="U44" s="22"/>
      <c r="V44" s="22"/>
      <c r="W44" s="22"/>
      <c r="X44" s="43"/>
      <c r="Y44" s="43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K44" s="9"/>
    </row>
    <row r="45" spans="1:37" ht="15" customHeight="1" x14ac:dyDescent="0.25">
      <c r="A45" s="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2"/>
      <c r="P45" s="40"/>
      <c r="Q45" s="22"/>
      <c r="R45" s="22"/>
      <c r="S45" s="22"/>
      <c r="T45" s="22"/>
      <c r="U45" s="22"/>
      <c r="V45" s="22"/>
      <c r="W45" s="22"/>
      <c r="X45" s="43"/>
      <c r="Y45" s="43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K45" s="9"/>
    </row>
    <row r="46" spans="1:37" ht="15" customHeight="1" x14ac:dyDescent="0.25">
      <c r="A46" s="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2"/>
      <c r="P46" s="40"/>
      <c r="Q46" s="22"/>
      <c r="R46" s="22"/>
      <c r="S46" s="22"/>
      <c r="T46" s="22"/>
      <c r="U46" s="22"/>
      <c r="V46" s="22"/>
      <c r="W46" s="22"/>
      <c r="X46" s="43"/>
      <c r="Y46" s="43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K46" s="9"/>
    </row>
    <row r="47" spans="1:37" ht="15" customHeight="1" x14ac:dyDescent="0.25">
      <c r="A47" s="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2"/>
      <c r="P47" s="40"/>
      <c r="Q47" s="22"/>
      <c r="R47" s="22"/>
      <c r="S47" s="22"/>
      <c r="T47" s="22"/>
      <c r="U47" s="22"/>
      <c r="V47" s="22"/>
      <c r="W47" s="22"/>
      <c r="X47" s="43"/>
      <c r="Y47" s="43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K47" s="9"/>
    </row>
    <row r="48" spans="1:37" ht="15" customHeight="1" x14ac:dyDescent="0.25">
      <c r="A48" s="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2"/>
      <c r="P48" s="40"/>
      <c r="Q48" s="22"/>
      <c r="R48" s="22"/>
      <c r="S48" s="22"/>
      <c r="T48" s="22"/>
      <c r="U48" s="22"/>
      <c r="V48" s="22"/>
      <c r="W48" s="22"/>
      <c r="X48" s="43"/>
      <c r="Y48" s="43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K48" s="9"/>
    </row>
    <row r="49" spans="1:37" ht="15" customHeight="1" x14ac:dyDescent="0.25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2"/>
      <c r="P49" s="40"/>
      <c r="Q49" s="22"/>
      <c r="R49" s="22"/>
      <c r="S49" s="22"/>
      <c r="T49" s="22"/>
      <c r="U49" s="22"/>
      <c r="V49" s="22"/>
      <c r="W49" s="22"/>
      <c r="X49" s="43"/>
      <c r="Y49" s="43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K49" s="9"/>
    </row>
    <row r="50" spans="1:37" ht="15" customHeight="1" x14ac:dyDescent="0.25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2"/>
      <c r="P50" s="40"/>
      <c r="Q50" s="22"/>
      <c r="R50" s="22"/>
      <c r="S50" s="22"/>
      <c r="T50" s="22"/>
      <c r="U50" s="22"/>
      <c r="V50" s="22"/>
      <c r="W50" s="22"/>
      <c r="X50" s="43"/>
      <c r="Y50" s="43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K50" s="9"/>
    </row>
    <row r="51" spans="1:37" ht="15" customHeight="1" x14ac:dyDescent="0.25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2"/>
      <c r="P51" s="40"/>
      <c r="Q51" s="22"/>
      <c r="R51" s="22"/>
      <c r="S51" s="22"/>
      <c r="T51" s="22"/>
      <c r="U51" s="22"/>
      <c r="V51" s="22"/>
      <c r="W51" s="22"/>
      <c r="X51" s="43"/>
      <c r="Y51" s="43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K51" s="9"/>
    </row>
    <row r="52" spans="1:37" ht="15" customHeight="1" x14ac:dyDescent="0.25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2"/>
      <c r="P52" s="40"/>
      <c r="Q52" s="22"/>
      <c r="R52" s="22"/>
      <c r="S52" s="22"/>
      <c r="T52" s="22"/>
      <c r="U52" s="22"/>
      <c r="V52" s="22"/>
      <c r="W52" s="22"/>
      <c r="X52" s="43"/>
      <c r="Y52" s="43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K52" s="9"/>
    </row>
    <row r="53" spans="1:37" ht="15" customHeight="1" x14ac:dyDescent="0.25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2"/>
      <c r="P53" s="40"/>
      <c r="Q53" s="22"/>
      <c r="R53" s="22"/>
      <c r="S53" s="22"/>
      <c r="T53" s="22"/>
      <c r="U53" s="22"/>
      <c r="V53" s="22"/>
      <c r="W53" s="22"/>
      <c r="X53" s="43"/>
      <c r="Y53" s="43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K53" s="9"/>
    </row>
    <row r="54" spans="1:37" ht="15" customHeight="1" x14ac:dyDescent="0.25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2"/>
      <c r="P54" s="40"/>
      <c r="Q54" s="22"/>
      <c r="R54" s="22"/>
      <c r="S54" s="22"/>
      <c r="T54" s="22"/>
      <c r="U54" s="22"/>
      <c r="V54" s="22"/>
      <c r="W54" s="22"/>
      <c r="X54" s="43"/>
      <c r="Y54" s="43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K54" s="9"/>
    </row>
    <row r="55" spans="1:37" ht="15" customHeight="1" x14ac:dyDescent="0.25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2"/>
      <c r="P55" s="40"/>
      <c r="Q55" s="22"/>
      <c r="R55" s="22"/>
      <c r="S55" s="22"/>
      <c r="T55" s="22"/>
      <c r="U55" s="22"/>
      <c r="V55" s="22"/>
      <c r="W55" s="22"/>
      <c r="X55" s="43"/>
      <c r="Y55" s="43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K55" s="9"/>
    </row>
    <row r="56" spans="1:37" ht="15" customHeight="1" x14ac:dyDescent="0.25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2"/>
      <c r="P56" s="40"/>
      <c r="Q56" s="22"/>
      <c r="R56" s="22"/>
      <c r="S56" s="22"/>
      <c r="T56" s="22"/>
      <c r="U56" s="22"/>
      <c r="V56" s="22"/>
      <c r="W56" s="22"/>
      <c r="X56" s="43"/>
      <c r="Y56" s="43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K56" s="9"/>
    </row>
    <row r="57" spans="1:37" ht="15" customHeight="1" x14ac:dyDescent="0.25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2"/>
      <c r="P57" s="40"/>
      <c r="Q57" s="22"/>
      <c r="R57" s="22"/>
      <c r="S57" s="22"/>
      <c r="T57" s="22"/>
      <c r="U57" s="22"/>
      <c r="V57" s="22"/>
      <c r="W57" s="22"/>
      <c r="X57" s="43"/>
      <c r="Y57" s="43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K57" s="9"/>
    </row>
    <row r="58" spans="1:37" ht="15" customHeight="1" x14ac:dyDescent="0.25">
      <c r="A58" s="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2"/>
      <c r="P58" s="40"/>
      <c r="Q58" s="22"/>
      <c r="R58" s="22"/>
      <c r="S58" s="22"/>
      <c r="T58" s="22"/>
      <c r="U58" s="22"/>
      <c r="V58" s="22"/>
      <c r="W58" s="22"/>
      <c r="X58" s="43"/>
      <c r="Y58" s="43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K58" s="9"/>
    </row>
    <row r="59" spans="1:37" ht="15" customHeight="1" x14ac:dyDescent="0.25">
      <c r="A59" s="1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2"/>
      <c r="P59" s="40"/>
      <c r="Q59" s="22"/>
      <c r="R59" s="22"/>
      <c r="S59" s="22"/>
      <c r="T59" s="22"/>
      <c r="U59" s="22"/>
      <c r="V59" s="22"/>
      <c r="W59" s="22"/>
      <c r="X59" s="43"/>
      <c r="Y59" s="43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K59" s="9"/>
    </row>
    <row r="60" spans="1:37" ht="15" customHeight="1" x14ac:dyDescent="0.25">
      <c r="A60" s="1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2"/>
      <c r="P60" s="40"/>
      <c r="Q60" s="42"/>
      <c r="R60" s="40"/>
      <c r="S60" s="40"/>
      <c r="T60" s="22"/>
      <c r="U60" s="22"/>
      <c r="V60" s="22"/>
      <c r="W60" s="22"/>
      <c r="X60" s="43"/>
      <c r="Y60" s="43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K60" s="9"/>
    </row>
    <row r="61" spans="1:37" ht="15" customHeight="1" x14ac:dyDescent="0.25">
      <c r="A61" s="1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2"/>
      <c r="P61" s="40"/>
      <c r="Q61" s="42"/>
      <c r="R61" s="40"/>
      <c r="S61" s="40"/>
      <c r="T61" s="22"/>
      <c r="U61" s="22"/>
      <c r="V61" s="22"/>
      <c r="W61" s="22"/>
      <c r="X61" s="43"/>
      <c r="Y61" s="43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K61" s="9"/>
    </row>
    <row r="62" spans="1:37" ht="15" customHeight="1" x14ac:dyDescent="0.25">
      <c r="A62" s="1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2"/>
      <c r="P62" s="40"/>
      <c r="Q62" s="42"/>
      <c r="R62" s="40"/>
      <c r="S62" s="40"/>
      <c r="T62" s="22"/>
      <c r="U62" s="22"/>
      <c r="V62" s="22"/>
      <c r="W62" s="22"/>
      <c r="X62" s="43"/>
      <c r="Y62" s="43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K62" s="9"/>
    </row>
    <row r="63" spans="1:37" ht="15" customHeight="1" x14ac:dyDescent="0.25">
      <c r="A63" s="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2"/>
      <c r="P63" s="40"/>
      <c r="Q63" s="42"/>
      <c r="R63" s="40"/>
      <c r="S63" s="40"/>
      <c r="T63" s="22"/>
      <c r="U63" s="22"/>
      <c r="V63" s="22"/>
      <c r="W63" s="22"/>
      <c r="X63" s="43"/>
      <c r="Y63" s="43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K63" s="9"/>
    </row>
    <row r="64" spans="1:37" ht="15" customHeight="1" x14ac:dyDescent="0.25">
      <c r="A64" s="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2"/>
      <c r="P64" s="40"/>
      <c r="Q64" s="42"/>
      <c r="R64" s="40"/>
      <c r="S64" s="40"/>
      <c r="T64" s="22"/>
      <c r="U64" s="22"/>
      <c r="V64" s="22"/>
      <c r="W64" s="22"/>
      <c r="X64" s="43"/>
      <c r="Y64" s="43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K64" s="9"/>
    </row>
    <row r="65" spans="1:37" ht="15" customHeight="1" x14ac:dyDescent="0.25">
      <c r="A65" s="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2"/>
      <c r="P65" s="40"/>
      <c r="Q65" s="42"/>
      <c r="R65" s="40"/>
      <c r="S65" s="40"/>
      <c r="T65" s="22"/>
      <c r="U65" s="22"/>
      <c r="V65" s="22"/>
      <c r="W65" s="22"/>
      <c r="X65" s="43"/>
      <c r="Y65" s="43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K65" s="9"/>
    </row>
    <row r="66" spans="1:37" ht="15" customHeight="1" x14ac:dyDescent="0.25">
      <c r="A66" s="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2"/>
      <c r="P66" s="40"/>
      <c r="Q66" s="42"/>
      <c r="R66" s="40"/>
      <c r="S66" s="40"/>
      <c r="T66" s="22"/>
      <c r="U66" s="22"/>
      <c r="V66" s="22"/>
      <c r="W66" s="22"/>
      <c r="X66" s="43"/>
      <c r="Y66" s="43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K66" s="9"/>
    </row>
    <row r="67" spans="1:37" ht="15" customHeight="1" x14ac:dyDescent="0.25">
      <c r="A67" s="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2"/>
      <c r="P67" s="40"/>
      <c r="Q67" s="42"/>
      <c r="R67" s="40"/>
      <c r="S67" s="40"/>
      <c r="T67" s="22"/>
      <c r="U67" s="22"/>
      <c r="V67" s="22"/>
      <c r="W67" s="22"/>
      <c r="X67" s="43"/>
      <c r="Y67" s="43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K67" s="9"/>
    </row>
    <row r="68" spans="1:37" ht="15" customHeight="1" x14ac:dyDescent="0.25">
      <c r="A68" s="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2"/>
      <c r="P68" s="40"/>
      <c r="Q68" s="42"/>
      <c r="R68" s="40"/>
      <c r="S68" s="40"/>
      <c r="T68" s="22"/>
      <c r="U68" s="22"/>
      <c r="V68" s="22"/>
      <c r="W68" s="22"/>
      <c r="X68" s="43"/>
      <c r="Y68" s="43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K68" s="9"/>
    </row>
    <row r="69" spans="1:37" ht="15" customHeight="1" x14ac:dyDescent="0.25">
      <c r="A69" s="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2"/>
      <c r="P69" s="40"/>
      <c r="Q69" s="42"/>
      <c r="R69" s="40"/>
      <c r="S69" s="40"/>
      <c r="T69" s="22"/>
      <c r="U69" s="22"/>
      <c r="V69" s="22"/>
      <c r="W69" s="22"/>
      <c r="X69" s="43"/>
      <c r="Y69" s="43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K69" s="9"/>
    </row>
    <row r="70" spans="1:37" ht="15" customHeight="1" x14ac:dyDescent="0.25">
      <c r="A70" s="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2"/>
      <c r="P70" s="40"/>
      <c r="Q70" s="42"/>
      <c r="R70" s="40"/>
      <c r="S70" s="40"/>
      <c r="T70" s="22"/>
      <c r="U70" s="22"/>
      <c r="V70" s="22"/>
      <c r="W70" s="22"/>
      <c r="X70" s="43"/>
      <c r="Y70" s="43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K70" s="9"/>
    </row>
    <row r="71" spans="1:37" ht="15" customHeight="1" x14ac:dyDescent="0.25">
      <c r="A71" s="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2"/>
      <c r="P71" s="40"/>
      <c r="Q71" s="42"/>
      <c r="R71" s="40"/>
      <c r="S71" s="40"/>
      <c r="T71" s="22"/>
      <c r="U71" s="22"/>
      <c r="V71" s="22"/>
      <c r="W71" s="22"/>
      <c r="X71" s="43"/>
      <c r="Y71" s="43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K71" s="9"/>
    </row>
    <row r="72" spans="1:37" ht="15" customHeight="1" x14ac:dyDescent="0.25">
      <c r="A72" s="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2"/>
      <c r="P72" s="40"/>
      <c r="Q72" s="42"/>
      <c r="R72" s="40"/>
      <c r="S72" s="40"/>
      <c r="T72" s="22"/>
      <c r="U72" s="22"/>
      <c r="V72" s="22"/>
      <c r="W72" s="22"/>
      <c r="X72" s="43"/>
      <c r="Y72" s="43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K72" s="9"/>
    </row>
    <row r="73" spans="1:37" ht="15" customHeight="1" x14ac:dyDescent="0.25">
      <c r="A73" s="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2"/>
      <c r="P73" s="40"/>
      <c r="Q73" s="42"/>
      <c r="R73" s="40"/>
      <c r="S73" s="40"/>
      <c r="T73" s="22"/>
      <c r="U73" s="22"/>
      <c r="V73" s="22"/>
      <c r="W73" s="22"/>
      <c r="X73" s="43"/>
      <c r="Y73" s="43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K73" s="9"/>
    </row>
    <row r="74" spans="1:37" ht="15" customHeight="1" x14ac:dyDescent="0.25">
      <c r="A74" s="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2"/>
      <c r="P74" s="40"/>
      <c r="Q74" s="42"/>
      <c r="R74" s="40"/>
      <c r="S74" s="40"/>
      <c r="T74" s="22"/>
      <c r="U74" s="22"/>
      <c r="V74" s="22"/>
      <c r="W74" s="22"/>
      <c r="X74" s="43"/>
      <c r="Y74" s="43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K74" s="9"/>
    </row>
    <row r="75" spans="1:37" ht="15" customHeight="1" x14ac:dyDescent="0.25">
      <c r="A75" s="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2"/>
      <c r="P75" s="40"/>
      <c r="Q75" s="42"/>
      <c r="R75" s="40"/>
      <c r="S75" s="40"/>
      <c r="T75" s="22"/>
      <c r="U75" s="22"/>
      <c r="V75" s="22"/>
      <c r="W75" s="22"/>
      <c r="X75" s="43"/>
      <c r="Y75" s="43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K75" s="9"/>
    </row>
    <row r="76" spans="1:37" ht="15" customHeight="1" x14ac:dyDescent="0.25">
      <c r="A76" s="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2"/>
      <c r="P76" s="40"/>
      <c r="Q76" s="42"/>
      <c r="R76" s="40"/>
      <c r="S76" s="40"/>
      <c r="T76" s="22"/>
      <c r="U76" s="22"/>
      <c r="V76" s="22"/>
      <c r="W76" s="22"/>
      <c r="X76" s="43"/>
      <c r="Y76" s="43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K76" s="9"/>
    </row>
    <row r="77" spans="1:37" ht="15" customHeight="1" x14ac:dyDescent="0.25">
      <c r="A77" s="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2"/>
      <c r="P77" s="40"/>
      <c r="Q77" s="42"/>
      <c r="R77" s="40"/>
      <c r="S77" s="40"/>
      <c r="T77" s="22"/>
      <c r="U77" s="22"/>
      <c r="V77" s="22"/>
      <c r="W77" s="22"/>
      <c r="X77" s="43"/>
      <c r="Y77" s="43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K77" s="9"/>
    </row>
    <row r="78" spans="1:37" ht="15" customHeight="1" x14ac:dyDescent="0.25">
      <c r="A78" s="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2"/>
      <c r="P78" s="40"/>
      <c r="Q78" s="42"/>
      <c r="R78" s="40"/>
      <c r="S78" s="40"/>
      <c r="T78" s="22"/>
      <c r="U78" s="22"/>
      <c r="V78" s="22"/>
      <c r="W78" s="22"/>
      <c r="X78" s="43"/>
      <c r="Y78" s="43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K78" s="9"/>
    </row>
    <row r="79" spans="1:37" ht="15" customHeight="1" x14ac:dyDescent="0.25">
      <c r="A79" s="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2"/>
      <c r="P79" s="40"/>
      <c r="Q79" s="42"/>
      <c r="R79" s="40"/>
      <c r="S79" s="40"/>
      <c r="T79" s="22"/>
      <c r="U79" s="22"/>
      <c r="V79" s="22"/>
      <c r="W79" s="22"/>
      <c r="X79" s="43"/>
      <c r="Y79" s="43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K79" s="9"/>
    </row>
    <row r="80" spans="1:37" ht="15" customHeight="1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2" spans="2:37" ht="15" customHeight="1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2:37" ht="15" customHeight="1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2:37" ht="15" customHeight="1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</row>
    <row r="85" spans="2:37" ht="15" customHeight="1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2:37" ht="15" customHeight="1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2:37" ht="15" customHeight="1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2:37" ht="15" customHeight="1" x14ac:dyDescent="0.2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2:37" ht="15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5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5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5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2:37" ht="15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2:37" ht="15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</row>
    <row r="95" spans="2:37" ht="15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</row>
    <row r="96" spans="2:37" ht="15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</row>
    <row r="97" spans="2:37" ht="1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</row>
    <row r="98" spans="2:37" ht="15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</row>
    <row r="99" spans="2:37" ht="15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</row>
    <row r="100" spans="2:37" ht="15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  <row r="101" spans="2:37" ht="15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</row>
    <row r="102" spans="2:37" ht="15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</row>
    <row r="103" spans="2:37" ht="15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</row>
    <row r="104" spans="2:37" ht="1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</row>
    <row r="105" spans="2:37" ht="15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</row>
    <row r="106" spans="2:37" ht="15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</row>
    <row r="107" spans="2:37" ht="15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  <row r="108" spans="2:37" ht="15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2:37" ht="15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2:37" ht="15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</row>
    <row r="111" spans="2:37" ht="15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</row>
    <row r="112" spans="2:37" ht="15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</row>
    <row r="113" spans="2:37" ht="15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</row>
    <row r="114" spans="2:37" ht="15" customHeight="1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</row>
    <row r="115" spans="2:37" ht="15" customHeight="1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</row>
    <row r="116" spans="2:37" ht="15" customHeight="1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</row>
    <row r="117" spans="2:37" ht="15" customHeight="1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</row>
    <row r="118" spans="2:37" ht="15" customHeight="1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</row>
    <row r="119" spans="2:37" ht="15" customHeight="1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</row>
    <row r="120" spans="2:37" ht="15" customHeight="1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</row>
    <row r="121" spans="2:37" ht="15" customHeight="1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</row>
    <row r="122" spans="2:37" ht="15" customHeight="1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</row>
    <row r="123" spans="2:37" ht="15" customHeight="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</row>
    <row r="124" spans="2:37" ht="15" customHeight="1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</row>
    <row r="125" spans="2:37" ht="15" customHeight="1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</row>
    <row r="126" spans="2:37" ht="15" customHeight="1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</row>
    <row r="127" spans="2:37" ht="15" customHeight="1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</row>
    <row r="128" spans="2:37" ht="15" customHeight="1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</row>
    <row r="129" spans="2:37" ht="15" customHeight="1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</row>
    <row r="130" spans="2:37" ht="15" customHeight="1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</row>
    <row r="131" spans="2:37" ht="15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</row>
    <row r="132" spans="2:37" ht="15" customHeight="1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</row>
    <row r="133" spans="2:37" ht="15" customHeight="1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</row>
    <row r="134" spans="2:37" ht="15" customHeight="1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</row>
    <row r="135" spans="2:37" ht="15" customHeight="1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</row>
    <row r="136" spans="2:37" ht="15" customHeight="1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</row>
    <row r="137" spans="2:37" ht="1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</row>
    <row r="138" spans="2:37" ht="1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</row>
    <row r="139" spans="2:37" ht="1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</row>
    <row r="140" spans="2:37" ht="1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</row>
    <row r="141" spans="2:37" ht="1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</row>
    <row r="142" spans="2:37" ht="1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</row>
    <row r="143" spans="2:37" ht="1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</row>
    <row r="144" spans="2:37" ht="1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</row>
    <row r="145" spans="2:37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</row>
    <row r="146" spans="2:37" ht="1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</row>
    <row r="147" spans="2:37" ht="1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</row>
    <row r="148" spans="2:37" ht="1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2:37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</row>
    <row r="150" spans="2:37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</row>
    <row r="151" spans="2:37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</row>
    <row r="152" spans="2:37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</row>
    <row r="153" spans="2:37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</row>
    <row r="154" spans="2:37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</row>
    <row r="155" spans="2:37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</row>
    <row r="156" spans="2:37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</row>
    <row r="157" spans="2:37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</row>
    <row r="158" spans="2:37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</row>
    <row r="159" spans="2:37" ht="1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</row>
    <row r="160" spans="2:37" ht="1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</row>
    <row r="161" spans="2:37" ht="1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</row>
    <row r="162" spans="2:37" ht="1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</row>
    <row r="163" spans="2:37" ht="1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</row>
    <row r="164" spans="2:37" ht="1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2:37" ht="1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</row>
    <row r="166" spans="2:37" ht="1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</row>
    <row r="167" spans="2:37" ht="1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</row>
    <row r="168" spans="2:37" ht="1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</row>
    <row r="169" spans="2:37" ht="1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</row>
    <row r="170" spans="2:37" ht="1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</row>
    <row r="171" spans="2:37" ht="1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</row>
    <row r="172" spans="2:37" ht="1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</row>
    <row r="173" spans="2:37" ht="1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</row>
    <row r="174" spans="2:37" ht="15" customHeight="1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</row>
    <row r="175" spans="2:37" ht="15" customHeight="1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</row>
    <row r="176" spans="2:37" ht="1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</row>
    <row r="177" spans="2:37" ht="15" customHeight="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</row>
    <row r="178" spans="2:37" ht="15" customHeight="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</row>
    <row r="179" spans="2:37" ht="1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</row>
    <row r="180" spans="2:37" ht="1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</row>
    <row r="181" spans="2:37" ht="1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</row>
    <row r="182" spans="2:37" ht="1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</row>
    <row r="183" spans="2:37" ht="1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</row>
    <row r="184" spans="2:37" ht="1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</row>
    <row r="185" spans="2:37" ht="1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</row>
    <row r="194" spans="2:37" ht="1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</row>
    <row r="195" spans="2:37" ht="1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</row>
    <row r="196" spans="2:37" ht="1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</row>
    <row r="197" spans="2:37" ht="1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</row>
    <row r="198" spans="2:37" ht="1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</row>
    <row r="199" spans="2:37" ht="1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</row>
    <row r="200" spans="2:37" ht="1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</row>
    <row r="201" spans="2:37" ht="1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</row>
    <row r="202" spans="2:37" ht="1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</row>
    <row r="203" spans="2:37" ht="1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</row>
    <row r="204" spans="2:37" ht="1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</row>
    <row r="205" spans="2:37" ht="1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</row>
    <row r="206" spans="2:37" ht="1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</row>
    <row r="207" spans="2:37" ht="1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</row>
    <row r="208" spans="2:37" ht="1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</row>
    <row r="209" spans="2:37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</row>
    <row r="210" spans="2:37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</row>
    <row r="211" spans="2:37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</row>
    <row r="212" spans="2:37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2" t="s">
        <v>38</v>
      </c>
      <c r="C1" s="3"/>
      <c r="D1" s="4"/>
      <c r="E1" s="5" t="s">
        <v>47</v>
      </c>
      <c r="F1" s="5"/>
      <c r="G1" s="6"/>
      <c r="H1" s="6"/>
      <c r="I1" s="89"/>
      <c r="J1" s="90"/>
      <c r="K1" s="91"/>
      <c r="L1" s="89"/>
      <c r="M1" s="89"/>
      <c r="N1" s="89"/>
      <c r="O1" s="89"/>
      <c r="P1" s="89"/>
      <c r="Q1" s="89"/>
      <c r="R1" s="90"/>
      <c r="S1" s="90"/>
      <c r="T1" s="90"/>
      <c r="U1" s="90"/>
      <c r="V1" s="90"/>
      <c r="W1" s="90"/>
      <c r="X1" s="90"/>
      <c r="Y1" s="90"/>
      <c r="Z1" s="90"/>
      <c r="AA1" s="5"/>
      <c r="AB1" s="5"/>
      <c r="AC1" s="6"/>
      <c r="AD1" s="6"/>
      <c r="AE1" s="89"/>
      <c r="AF1" s="90"/>
      <c r="AG1" s="91"/>
      <c r="AH1" s="89"/>
      <c r="AI1" s="89"/>
      <c r="AJ1" s="89"/>
      <c r="AK1" s="89"/>
      <c r="AL1" s="89"/>
      <c r="AM1" s="89"/>
      <c r="AN1" s="90"/>
      <c r="AO1" s="90"/>
      <c r="AP1" s="90"/>
      <c r="AQ1" s="90"/>
      <c r="AR1" s="9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2" t="s">
        <v>36</v>
      </c>
      <c r="C2" s="114"/>
      <c r="D2" s="115"/>
      <c r="E2" s="20" t="s">
        <v>8</v>
      </c>
      <c r="F2" s="83"/>
      <c r="G2" s="83"/>
      <c r="H2" s="83"/>
      <c r="I2" s="88"/>
      <c r="J2" s="21"/>
      <c r="K2" s="93"/>
      <c r="L2" s="44" t="s">
        <v>75</v>
      </c>
      <c r="M2" s="83"/>
      <c r="N2" s="83"/>
      <c r="O2" s="87"/>
      <c r="P2" s="14"/>
      <c r="Q2" s="44" t="s">
        <v>76</v>
      </c>
      <c r="R2" s="83"/>
      <c r="S2" s="83"/>
      <c r="T2" s="83"/>
      <c r="U2" s="88"/>
      <c r="V2" s="87"/>
      <c r="W2" s="14"/>
      <c r="X2" s="116" t="s">
        <v>72</v>
      </c>
      <c r="Y2" s="117"/>
      <c r="Z2" s="92"/>
      <c r="AA2" s="20" t="s">
        <v>8</v>
      </c>
      <c r="AB2" s="83"/>
      <c r="AC2" s="83"/>
      <c r="AD2" s="83"/>
      <c r="AE2" s="88"/>
      <c r="AF2" s="21"/>
      <c r="AG2" s="93"/>
      <c r="AH2" s="44" t="s">
        <v>77</v>
      </c>
      <c r="AI2" s="83"/>
      <c r="AJ2" s="83"/>
      <c r="AK2" s="87"/>
      <c r="AL2" s="14"/>
      <c r="AM2" s="44" t="s">
        <v>76</v>
      </c>
      <c r="AN2" s="83"/>
      <c r="AO2" s="83"/>
      <c r="AP2" s="83"/>
      <c r="AQ2" s="88"/>
      <c r="AR2" s="87"/>
      <c r="AS2" s="9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9" t="s">
        <v>0</v>
      </c>
      <c r="C3" s="19" t="s">
        <v>3</v>
      </c>
      <c r="D3" s="20" t="s">
        <v>1</v>
      </c>
      <c r="E3" s="19" t="s">
        <v>2</v>
      </c>
      <c r="F3" s="19" t="s">
        <v>7</v>
      </c>
      <c r="G3" s="21" t="s">
        <v>4</v>
      </c>
      <c r="H3" s="19" t="s">
        <v>5</v>
      </c>
      <c r="I3" s="19" t="s">
        <v>12</v>
      </c>
      <c r="J3" s="19" t="s">
        <v>17</v>
      </c>
      <c r="K3" s="94"/>
      <c r="L3" s="19" t="s">
        <v>4</v>
      </c>
      <c r="M3" s="19" t="s">
        <v>5</v>
      </c>
      <c r="N3" s="19" t="s">
        <v>71</v>
      </c>
      <c r="O3" s="19" t="s">
        <v>12</v>
      </c>
      <c r="P3" s="22"/>
      <c r="Q3" s="19" t="s">
        <v>2</v>
      </c>
      <c r="R3" s="19" t="s">
        <v>7</v>
      </c>
      <c r="S3" s="21" t="s">
        <v>4</v>
      </c>
      <c r="T3" s="19" t="s">
        <v>5</v>
      </c>
      <c r="U3" s="19" t="s">
        <v>12</v>
      </c>
      <c r="V3" s="19" t="s">
        <v>17</v>
      </c>
      <c r="W3" s="94"/>
      <c r="X3" s="19" t="s">
        <v>0</v>
      </c>
      <c r="Y3" s="19" t="s">
        <v>3</v>
      </c>
      <c r="Z3" s="20" t="s">
        <v>1</v>
      </c>
      <c r="AA3" s="19" t="s">
        <v>2</v>
      </c>
      <c r="AB3" s="19" t="s">
        <v>7</v>
      </c>
      <c r="AC3" s="21" t="s">
        <v>4</v>
      </c>
      <c r="AD3" s="19" t="s">
        <v>5</v>
      </c>
      <c r="AE3" s="19" t="s">
        <v>12</v>
      </c>
      <c r="AF3" s="19" t="s">
        <v>17</v>
      </c>
      <c r="AG3" s="94"/>
      <c r="AH3" s="19" t="s">
        <v>4</v>
      </c>
      <c r="AI3" s="19" t="s">
        <v>5</v>
      </c>
      <c r="AJ3" s="19" t="s">
        <v>71</v>
      </c>
      <c r="AK3" s="19" t="s">
        <v>12</v>
      </c>
      <c r="AL3" s="22"/>
      <c r="AM3" s="19" t="s">
        <v>2</v>
      </c>
      <c r="AN3" s="19" t="s">
        <v>7</v>
      </c>
      <c r="AO3" s="21" t="s">
        <v>4</v>
      </c>
      <c r="AP3" s="19" t="s">
        <v>5</v>
      </c>
      <c r="AQ3" s="19" t="s">
        <v>12</v>
      </c>
      <c r="AR3" s="19" t="s">
        <v>17</v>
      </c>
      <c r="AS3" s="9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120">
        <v>2004</v>
      </c>
      <c r="C4" s="120" t="s">
        <v>31</v>
      </c>
      <c r="D4" s="121" t="s">
        <v>28</v>
      </c>
      <c r="E4" s="28">
        <v>1</v>
      </c>
      <c r="F4" s="28">
        <v>0</v>
      </c>
      <c r="G4" s="28">
        <v>0</v>
      </c>
      <c r="H4" s="28">
        <v>0</v>
      </c>
      <c r="I4" s="28">
        <v>2</v>
      </c>
      <c r="J4" s="49">
        <v>0.33300000000000002</v>
      </c>
      <c r="K4" s="22">
        <v>6</v>
      </c>
      <c r="L4" s="96"/>
      <c r="M4" s="19"/>
      <c r="N4" s="19"/>
      <c r="O4" s="19"/>
      <c r="P4" s="22"/>
      <c r="Q4" s="28"/>
      <c r="R4" s="28"/>
      <c r="S4" s="29"/>
      <c r="T4" s="28"/>
      <c r="U4" s="28"/>
      <c r="V4" s="29"/>
      <c r="W4" s="27"/>
      <c r="X4" s="28"/>
      <c r="Y4" s="31"/>
      <c r="Z4" s="2"/>
      <c r="AA4" s="28"/>
      <c r="AB4" s="28"/>
      <c r="AC4" s="28"/>
      <c r="AD4" s="29"/>
      <c r="AE4" s="28"/>
      <c r="AF4" s="97"/>
      <c r="AG4" s="27"/>
      <c r="AH4" s="96"/>
      <c r="AI4" s="19"/>
      <c r="AJ4" s="19"/>
      <c r="AK4" s="19"/>
      <c r="AL4" s="22"/>
      <c r="AM4" s="28"/>
      <c r="AN4" s="28"/>
      <c r="AO4" s="29"/>
      <c r="AP4" s="28"/>
      <c r="AQ4" s="28"/>
      <c r="AR4" s="29"/>
      <c r="AS4" s="2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28"/>
      <c r="D5" s="2"/>
      <c r="E5" s="28"/>
      <c r="F5" s="28"/>
      <c r="G5" s="28"/>
      <c r="H5" s="29"/>
      <c r="I5" s="28"/>
      <c r="J5" s="97"/>
      <c r="K5" s="27"/>
      <c r="L5" s="96"/>
      <c r="M5" s="19"/>
      <c r="N5" s="19"/>
      <c r="O5" s="19"/>
      <c r="Q5" s="28"/>
      <c r="R5" s="28"/>
      <c r="S5" s="29"/>
      <c r="T5" s="28"/>
      <c r="U5" s="28"/>
      <c r="V5" s="29"/>
      <c r="W5" s="27"/>
      <c r="X5" s="28"/>
      <c r="Y5" s="31"/>
      <c r="Z5" s="2"/>
      <c r="AA5" s="28"/>
      <c r="AB5" s="28"/>
      <c r="AC5" s="28"/>
      <c r="AD5" s="29"/>
      <c r="AE5" s="28"/>
      <c r="AF5" s="97"/>
      <c r="AG5" s="27"/>
      <c r="AH5" s="96"/>
      <c r="AI5" s="19"/>
      <c r="AJ5" s="19"/>
      <c r="AK5" s="19"/>
      <c r="AL5" s="22"/>
      <c r="AM5" s="28"/>
      <c r="AN5" s="28"/>
      <c r="AO5" s="29"/>
      <c r="AP5" s="28"/>
      <c r="AQ5" s="28"/>
      <c r="AR5" s="29"/>
      <c r="AS5" s="2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28"/>
      <c r="D6" s="2"/>
      <c r="E6" s="28"/>
      <c r="F6" s="28"/>
      <c r="G6" s="28"/>
      <c r="H6" s="29"/>
      <c r="I6" s="28"/>
      <c r="J6" s="97"/>
      <c r="K6" s="27"/>
      <c r="L6" s="96"/>
      <c r="M6" s="38"/>
      <c r="N6" s="38"/>
      <c r="O6" s="19"/>
      <c r="P6" s="22"/>
      <c r="Q6" s="28"/>
      <c r="R6" s="28"/>
      <c r="S6" s="28"/>
      <c r="T6" s="28"/>
      <c r="U6" s="28"/>
      <c r="V6" s="113"/>
      <c r="W6" s="81"/>
      <c r="X6" s="28">
        <v>2006</v>
      </c>
      <c r="Y6" s="28" t="s">
        <v>31</v>
      </c>
      <c r="Z6" s="2" t="s">
        <v>29</v>
      </c>
      <c r="AA6" s="28">
        <v>4</v>
      </c>
      <c r="AB6" s="28">
        <v>1</v>
      </c>
      <c r="AC6" s="28">
        <v>5</v>
      </c>
      <c r="AD6" s="28">
        <v>4</v>
      </c>
      <c r="AE6" s="28">
        <v>16</v>
      </c>
      <c r="AF6" s="49">
        <v>0.66659999999999997</v>
      </c>
      <c r="AG6" s="22">
        <v>24</v>
      </c>
      <c r="AH6" s="38"/>
      <c r="AI6" s="19"/>
      <c r="AJ6" s="19"/>
      <c r="AK6" s="19"/>
      <c r="AM6" s="28"/>
      <c r="AN6" s="28"/>
      <c r="AO6" s="29"/>
      <c r="AP6" s="28"/>
      <c r="AQ6" s="28"/>
      <c r="AR6" s="29"/>
      <c r="AS6" s="2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>
        <v>2006</v>
      </c>
      <c r="C7" s="28" t="s">
        <v>37</v>
      </c>
      <c r="D7" s="2" t="s">
        <v>28</v>
      </c>
      <c r="E7" s="28">
        <v>15</v>
      </c>
      <c r="F7" s="28">
        <v>0</v>
      </c>
      <c r="G7" s="28">
        <v>2</v>
      </c>
      <c r="H7" s="28">
        <v>1</v>
      </c>
      <c r="I7" s="28">
        <v>22</v>
      </c>
      <c r="J7" s="49">
        <v>0.33300000000000002</v>
      </c>
      <c r="K7" s="22">
        <v>66</v>
      </c>
      <c r="L7" s="96"/>
      <c r="M7" s="19"/>
      <c r="N7" s="19"/>
      <c r="O7" s="19"/>
      <c r="Q7" s="28"/>
      <c r="R7" s="28"/>
      <c r="S7" s="29"/>
      <c r="T7" s="28"/>
      <c r="U7" s="28"/>
      <c r="V7" s="29"/>
      <c r="W7" s="27"/>
      <c r="X7" s="28"/>
      <c r="Y7" s="31"/>
      <c r="Z7" s="2"/>
      <c r="AA7" s="28"/>
      <c r="AB7" s="28"/>
      <c r="AC7" s="28"/>
      <c r="AD7" s="29"/>
      <c r="AE7" s="28"/>
      <c r="AF7" s="97"/>
      <c r="AG7" s="27"/>
      <c r="AH7" s="96"/>
      <c r="AI7" s="19"/>
      <c r="AJ7" s="19"/>
      <c r="AK7" s="19"/>
      <c r="AM7" s="28"/>
      <c r="AN7" s="28"/>
      <c r="AO7" s="29"/>
      <c r="AP7" s="28"/>
      <c r="AQ7" s="28"/>
      <c r="AR7" s="29"/>
      <c r="AS7" s="2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>
        <v>2007</v>
      </c>
      <c r="C8" s="28" t="s">
        <v>39</v>
      </c>
      <c r="D8" s="2" t="s">
        <v>28</v>
      </c>
      <c r="E8" s="28">
        <v>16</v>
      </c>
      <c r="F8" s="28">
        <v>0</v>
      </c>
      <c r="G8" s="28">
        <v>1</v>
      </c>
      <c r="H8" s="28">
        <v>1</v>
      </c>
      <c r="I8" s="28">
        <v>33</v>
      </c>
      <c r="J8" s="49">
        <v>0.5</v>
      </c>
      <c r="K8" s="22">
        <v>66</v>
      </c>
      <c r="L8" s="96"/>
      <c r="M8" s="19"/>
      <c r="N8" s="19"/>
      <c r="O8" s="19"/>
      <c r="Q8" s="28"/>
      <c r="R8" s="28"/>
      <c r="S8" s="29"/>
      <c r="T8" s="28"/>
      <c r="U8" s="28"/>
      <c r="V8" s="29"/>
      <c r="W8" s="27"/>
      <c r="X8" s="28"/>
      <c r="Y8" s="31"/>
      <c r="Z8" s="2"/>
      <c r="AA8" s="28"/>
      <c r="AB8" s="28"/>
      <c r="AC8" s="28"/>
      <c r="AD8" s="29"/>
      <c r="AE8" s="28"/>
      <c r="AF8" s="97"/>
      <c r="AG8" s="27"/>
      <c r="AH8" s="96"/>
      <c r="AI8" s="19"/>
      <c r="AJ8" s="19"/>
      <c r="AK8" s="19"/>
      <c r="AM8" s="28"/>
      <c r="AN8" s="28"/>
      <c r="AO8" s="29"/>
      <c r="AP8" s="28"/>
      <c r="AQ8" s="28"/>
      <c r="AR8" s="29"/>
      <c r="AS8" s="2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28"/>
      <c r="D9" s="2"/>
      <c r="E9" s="28"/>
      <c r="F9" s="28"/>
      <c r="G9" s="28"/>
      <c r="H9" s="29"/>
      <c r="I9" s="28"/>
      <c r="J9" s="97"/>
      <c r="K9" s="27"/>
      <c r="L9" s="96"/>
      <c r="M9" s="19"/>
      <c r="N9" s="19"/>
      <c r="O9" s="19"/>
      <c r="P9" s="22"/>
      <c r="Q9" s="28"/>
      <c r="R9" s="28"/>
      <c r="S9" s="28"/>
      <c r="T9" s="28"/>
      <c r="U9" s="28"/>
      <c r="V9" s="113"/>
      <c r="W9" s="81"/>
      <c r="X9" s="28">
        <v>2008</v>
      </c>
      <c r="Y9" s="28" t="s">
        <v>32</v>
      </c>
      <c r="Z9" s="2" t="s">
        <v>40</v>
      </c>
      <c r="AA9" s="28">
        <v>8</v>
      </c>
      <c r="AB9" s="28">
        <v>0</v>
      </c>
      <c r="AC9" s="28">
        <v>1</v>
      </c>
      <c r="AD9" s="28">
        <v>3</v>
      </c>
      <c r="AE9" s="28">
        <v>25</v>
      </c>
      <c r="AF9" s="49">
        <v>0.53190000000000004</v>
      </c>
      <c r="AG9" s="22">
        <v>47</v>
      </c>
      <c r="AH9" s="38"/>
      <c r="AI9" s="38"/>
      <c r="AJ9" s="38"/>
      <c r="AK9" s="19"/>
      <c r="AL9" s="22"/>
      <c r="AM9" s="28"/>
      <c r="AN9" s="28"/>
      <c r="AO9" s="28"/>
      <c r="AP9" s="28"/>
      <c r="AQ9" s="28"/>
      <c r="AR9" s="113"/>
      <c r="AS9" s="81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/>
      <c r="C10" s="28"/>
      <c r="D10" s="2"/>
      <c r="E10" s="28"/>
      <c r="F10" s="28"/>
      <c r="G10" s="28"/>
      <c r="H10" s="29"/>
      <c r="I10" s="28"/>
      <c r="J10" s="97"/>
      <c r="K10" s="27"/>
      <c r="L10" s="96"/>
      <c r="M10" s="19"/>
      <c r="N10" s="19"/>
      <c r="O10" s="19"/>
      <c r="P10" s="22"/>
      <c r="Q10" s="28">
        <v>2</v>
      </c>
      <c r="R10" s="28">
        <v>0</v>
      </c>
      <c r="S10" s="28">
        <v>2</v>
      </c>
      <c r="T10" s="28">
        <v>0</v>
      </c>
      <c r="U10" s="28">
        <v>11</v>
      </c>
      <c r="V10" s="113">
        <v>0.78569999999999995</v>
      </c>
      <c r="W10" s="81">
        <v>14</v>
      </c>
      <c r="X10" s="28">
        <v>2009</v>
      </c>
      <c r="Y10" s="28" t="s">
        <v>27</v>
      </c>
      <c r="Z10" s="2" t="s">
        <v>29</v>
      </c>
      <c r="AA10" s="28">
        <v>10</v>
      </c>
      <c r="AB10" s="28">
        <v>1</v>
      </c>
      <c r="AC10" s="28">
        <v>4</v>
      </c>
      <c r="AD10" s="28">
        <v>4</v>
      </c>
      <c r="AE10" s="28">
        <v>38</v>
      </c>
      <c r="AF10" s="49">
        <v>0.63329999999999997</v>
      </c>
      <c r="AG10" s="22">
        <v>60</v>
      </c>
      <c r="AH10" s="38"/>
      <c r="AI10" s="38"/>
      <c r="AJ10" s="38"/>
      <c r="AK10" s="19"/>
      <c r="AL10" s="22"/>
      <c r="AM10" s="28">
        <v>2</v>
      </c>
      <c r="AN10" s="28">
        <v>0</v>
      </c>
      <c r="AO10" s="28">
        <v>2</v>
      </c>
      <c r="AP10" s="28">
        <v>0</v>
      </c>
      <c r="AQ10" s="28">
        <v>11</v>
      </c>
      <c r="AR10" s="113">
        <v>0.78569999999999995</v>
      </c>
      <c r="AS10" s="81">
        <v>14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/>
      <c r="C11" s="28"/>
      <c r="D11" s="2"/>
      <c r="E11" s="28"/>
      <c r="F11" s="28"/>
      <c r="G11" s="28"/>
      <c r="H11" s="29"/>
      <c r="I11" s="28"/>
      <c r="J11" s="97"/>
      <c r="K11" s="27"/>
      <c r="L11" s="96"/>
      <c r="M11" s="19"/>
      <c r="N11" s="19"/>
      <c r="O11" s="19"/>
      <c r="P11" s="22"/>
      <c r="Q11" s="28"/>
      <c r="R11" s="28"/>
      <c r="S11" s="28"/>
      <c r="T11" s="28"/>
      <c r="U11" s="28"/>
      <c r="V11" s="113"/>
      <c r="W11" s="81"/>
      <c r="X11" s="28">
        <v>2010</v>
      </c>
      <c r="Y11" s="28" t="s">
        <v>31</v>
      </c>
      <c r="Z11" s="2" t="s">
        <v>41</v>
      </c>
      <c r="AA11" s="28">
        <v>18</v>
      </c>
      <c r="AB11" s="28">
        <v>1</v>
      </c>
      <c r="AC11" s="28">
        <v>3</v>
      </c>
      <c r="AD11" s="28">
        <v>23</v>
      </c>
      <c r="AE11" s="28">
        <v>89</v>
      </c>
      <c r="AF11" s="49">
        <v>0.76060000000000005</v>
      </c>
      <c r="AG11" s="22">
        <v>117</v>
      </c>
      <c r="AH11" s="38"/>
      <c r="AI11" s="19" t="s">
        <v>42</v>
      </c>
      <c r="AJ11" s="38"/>
      <c r="AK11" s="19" t="s">
        <v>48</v>
      </c>
      <c r="AL11" s="22"/>
      <c r="AM11" s="28"/>
      <c r="AN11" s="28"/>
      <c r="AO11" s="28"/>
      <c r="AP11" s="28"/>
      <c r="AQ11" s="28"/>
      <c r="AR11" s="113"/>
      <c r="AS11" s="8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>
        <v>2011</v>
      </c>
      <c r="C12" s="28" t="s">
        <v>42</v>
      </c>
      <c r="D12" s="2" t="s">
        <v>43</v>
      </c>
      <c r="E12" s="28">
        <v>22</v>
      </c>
      <c r="F12" s="28">
        <v>0</v>
      </c>
      <c r="G12" s="28">
        <v>3</v>
      </c>
      <c r="H12" s="28">
        <v>18</v>
      </c>
      <c r="I12" s="28">
        <v>94</v>
      </c>
      <c r="J12" s="49">
        <v>0.63100000000000001</v>
      </c>
      <c r="K12" s="78">
        <v>149</v>
      </c>
      <c r="L12" s="96"/>
      <c r="M12" s="19"/>
      <c r="N12" s="19"/>
      <c r="O12" s="19"/>
      <c r="Q12" s="28"/>
      <c r="R12" s="28"/>
      <c r="S12" s="29"/>
      <c r="T12" s="28"/>
      <c r="U12" s="28"/>
      <c r="V12" s="29"/>
      <c r="W12" s="27"/>
      <c r="X12" s="28"/>
      <c r="Y12" s="31"/>
      <c r="Z12" s="2"/>
      <c r="AA12" s="28"/>
      <c r="AB12" s="28"/>
      <c r="AC12" s="28"/>
      <c r="AD12" s="29"/>
      <c r="AE12" s="28"/>
      <c r="AF12" s="97"/>
      <c r="AG12" s="27"/>
      <c r="AH12" s="96"/>
      <c r="AI12" s="19"/>
      <c r="AJ12" s="19"/>
      <c r="AK12" s="19"/>
      <c r="AM12" s="28"/>
      <c r="AN12" s="28"/>
      <c r="AO12" s="29"/>
      <c r="AP12" s="28"/>
      <c r="AQ12" s="28"/>
      <c r="AR12" s="29"/>
      <c r="AS12" s="2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>
        <v>2012</v>
      </c>
      <c r="C13" s="28" t="s">
        <v>48</v>
      </c>
      <c r="D13" s="2" t="s">
        <v>49</v>
      </c>
      <c r="E13" s="28">
        <v>10</v>
      </c>
      <c r="F13" s="28">
        <v>0</v>
      </c>
      <c r="G13" s="28">
        <v>0</v>
      </c>
      <c r="H13" s="28">
        <v>10</v>
      </c>
      <c r="I13" s="28">
        <v>40</v>
      </c>
      <c r="J13" s="49">
        <v>0.64500000000000002</v>
      </c>
      <c r="K13" s="79">
        <v>62</v>
      </c>
      <c r="L13" s="96"/>
      <c r="M13" s="19"/>
      <c r="N13" s="19"/>
      <c r="O13" s="19"/>
      <c r="Q13" s="77"/>
      <c r="R13" s="28"/>
      <c r="S13" s="29"/>
      <c r="T13" s="28"/>
      <c r="U13" s="28"/>
      <c r="V13" s="29"/>
      <c r="W13" s="27"/>
      <c r="X13" s="28"/>
      <c r="Y13" s="31"/>
      <c r="Z13" s="2"/>
      <c r="AA13" s="28"/>
      <c r="AB13" s="28"/>
      <c r="AC13" s="28"/>
      <c r="AD13" s="29"/>
      <c r="AE13" s="28"/>
      <c r="AF13" s="97"/>
      <c r="AG13" s="27"/>
      <c r="AH13" s="96"/>
      <c r="AI13" s="19"/>
      <c r="AJ13" s="19"/>
      <c r="AK13" s="19"/>
      <c r="AM13" s="28"/>
      <c r="AN13" s="28"/>
      <c r="AO13" s="29"/>
      <c r="AP13" s="28"/>
      <c r="AQ13" s="28"/>
      <c r="AR13" s="29"/>
      <c r="AS13" s="2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8">
        <v>2013</v>
      </c>
      <c r="C14" s="28" t="s">
        <v>50</v>
      </c>
      <c r="D14" s="2" t="s">
        <v>49</v>
      </c>
      <c r="E14" s="28">
        <v>22</v>
      </c>
      <c r="F14" s="28">
        <v>1</v>
      </c>
      <c r="G14" s="28">
        <v>3</v>
      </c>
      <c r="H14" s="28">
        <v>34</v>
      </c>
      <c r="I14" s="28">
        <v>95</v>
      </c>
      <c r="J14" s="49">
        <v>0.66900000000000004</v>
      </c>
      <c r="K14" s="78">
        <v>142</v>
      </c>
      <c r="L14" s="96"/>
      <c r="M14" s="28" t="s">
        <v>61</v>
      </c>
      <c r="N14" s="19"/>
      <c r="O14" s="19"/>
      <c r="Q14" s="28">
        <v>4</v>
      </c>
      <c r="R14" s="28">
        <v>0</v>
      </c>
      <c r="S14" s="29">
        <v>1</v>
      </c>
      <c r="T14" s="28">
        <v>0</v>
      </c>
      <c r="U14" s="28">
        <v>14</v>
      </c>
      <c r="V14" s="49">
        <v>0.53300000000000003</v>
      </c>
      <c r="W14" s="27">
        <v>30</v>
      </c>
      <c r="X14" s="28"/>
      <c r="Y14" s="31"/>
      <c r="Z14" s="2"/>
      <c r="AA14" s="28"/>
      <c r="AB14" s="28"/>
      <c r="AC14" s="28"/>
      <c r="AD14" s="29"/>
      <c r="AE14" s="28"/>
      <c r="AF14" s="97"/>
      <c r="AG14" s="27"/>
      <c r="AH14" s="96"/>
      <c r="AI14" s="19"/>
      <c r="AJ14" s="19"/>
      <c r="AK14" s="19"/>
      <c r="AM14" s="77"/>
      <c r="AN14" s="28"/>
      <c r="AO14" s="29"/>
      <c r="AP14" s="28"/>
      <c r="AQ14" s="28"/>
      <c r="AR14" s="29"/>
      <c r="AS14" s="2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8">
        <v>2014</v>
      </c>
      <c r="C15" s="28" t="s">
        <v>61</v>
      </c>
      <c r="D15" s="2" t="s">
        <v>49</v>
      </c>
      <c r="E15" s="28">
        <v>22</v>
      </c>
      <c r="F15" s="28">
        <v>0</v>
      </c>
      <c r="G15" s="28">
        <v>2</v>
      </c>
      <c r="H15" s="28">
        <v>8</v>
      </c>
      <c r="I15" s="28">
        <v>48</v>
      </c>
      <c r="J15" s="49">
        <v>0.44400000000000001</v>
      </c>
      <c r="K15" s="80">
        <v>108</v>
      </c>
      <c r="L15" s="96"/>
      <c r="M15" s="19"/>
      <c r="N15" s="19"/>
      <c r="O15" s="19"/>
      <c r="Q15" s="28">
        <v>5</v>
      </c>
      <c r="R15" s="28">
        <v>0</v>
      </c>
      <c r="S15" s="29">
        <v>0</v>
      </c>
      <c r="T15" s="28">
        <v>1</v>
      </c>
      <c r="U15" s="28">
        <v>9</v>
      </c>
      <c r="V15" s="49">
        <v>0.33300000000000002</v>
      </c>
      <c r="W15" s="27">
        <v>27</v>
      </c>
      <c r="X15" s="28"/>
      <c r="Y15" s="31"/>
      <c r="Z15" s="2"/>
      <c r="AA15" s="28"/>
      <c r="AB15" s="28"/>
      <c r="AC15" s="28"/>
      <c r="AD15" s="29"/>
      <c r="AE15" s="28"/>
      <c r="AF15" s="97"/>
      <c r="AG15" s="27"/>
      <c r="AH15" s="96"/>
      <c r="AI15" s="19"/>
      <c r="AJ15" s="19"/>
      <c r="AK15" s="19"/>
      <c r="AM15" s="77"/>
      <c r="AN15" s="28"/>
      <c r="AO15" s="29"/>
      <c r="AP15" s="28"/>
      <c r="AQ15" s="28"/>
      <c r="AR15" s="29"/>
      <c r="AS15" s="2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8">
        <v>2015</v>
      </c>
      <c r="C16" s="28" t="s">
        <v>32</v>
      </c>
      <c r="D16" s="2" t="s">
        <v>49</v>
      </c>
      <c r="E16" s="28">
        <v>18</v>
      </c>
      <c r="F16" s="28">
        <v>0</v>
      </c>
      <c r="G16" s="28">
        <v>1</v>
      </c>
      <c r="H16" s="28">
        <v>5</v>
      </c>
      <c r="I16" s="28">
        <v>49</v>
      </c>
      <c r="J16" s="49">
        <v>0.48</v>
      </c>
      <c r="K16" s="78">
        <v>102</v>
      </c>
      <c r="L16" s="96"/>
      <c r="M16" s="19"/>
      <c r="N16" s="19"/>
      <c r="O16" s="19"/>
      <c r="Q16" s="77"/>
      <c r="R16" s="28"/>
      <c r="S16" s="29"/>
      <c r="T16" s="28"/>
      <c r="U16" s="28"/>
      <c r="V16" s="29"/>
      <c r="W16" s="27"/>
      <c r="X16" s="28"/>
      <c r="Y16" s="31"/>
      <c r="Z16" s="2"/>
      <c r="AA16" s="28"/>
      <c r="AB16" s="28"/>
      <c r="AC16" s="28"/>
      <c r="AD16" s="29"/>
      <c r="AE16" s="28"/>
      <c r="AF16" s="97"/>
      <c r="AG16" s="27"/>
      <c r="AH16" s="96"/>
      <c r="AI16" s="19"/>
      <c r="AJ16" s="19"/>
      <c r="AK16" s="19"/>
      <c r="AM16" s="77"/>
      <c r="AN16" s="28"/>
      <c r="AO16" s="29"/>
      <c r="AP16" s="28"/>
      <c r="AQ16" s="28"/>
      <c r="AR16" s="29"/>
      <c r="AS16" s="27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8">
        <v>2016</v>
      </c>
      <c r="C17" s="28" t="s">
        <v>63</v>
      </c>
      <c r="D17" s="2" t="s">
        <v>49</v>
      </c>
      <c r="E17" s="28">
        <v>24</v>
      </c>
      <c r="F17" s="28">
        <v>4</v>
      </c>
      <c r="G17" s="28">
        <v>13</v>
      </c>
      <c r="H17" s="28">
        <v>24</v>
      </c>
      <c r="I17" s="28">
        <v>107</v>
      </c>
      <c r="J17" s="49">
        <v>0.54900000000000004</v>
      </c>
      <c r="K17" s="79">
        <v>195</v>
      </c>
      <c r="L17" s="96"/>
      <c r="M17" s="19"/>
      <c r="N17" s="19"/>
      <c r="O17" s="19"/>
      <c r="Q17" s="28">
        <v>4</v>
      </c>
      <c r="R17" s="28">
        <v>0</v>
      </c>
      <c r="S17" s="29">
        <v>0</v>
      </c>
      <c r="T17" s="28">
        <v>2</v>
      </c>
      <c r="U17" s="28">
        <v>11</v>
      </c>
      <c r="V17" s="49">
        <v>0.47799999999999998</v>
      </c>
      <c r="W17" s="27">
        <v>23</v>
      </c>
      <c r="X17" s="28"/>
      <c r="Y17" s="31"/>
      <c r="Z17" s="2"/>
      <c r="AA17" s="28"/>
      <c r="AB17" s="28"/>
      <c r="AC17" s="28"/>
      <c r="AD17" s="29"/>
      <c r="AE17" s="28"/>
      <c r="AF17" s="97"/>
      <c r="AG17" s="27"/>
      <c r="AH17" s="96"/>
      <c r="AI17" s="19"/>
      <c r="AJ17" s="19"/>
      <c r="AK17" s="19"/>
      <c r="AM17" s="77"/>
      <c r="AN17" s="28"/>
      <c r="AO17" s="29"/>
      <c r="AP17" s="28"/>
      <c r="AQ17" s="28"/>
      <c r="AR17" s="29"/>
      <c r="AS17" s="27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8">
        <v>2017</v>
      </c>
      <c r="C18" s="28" t="s">
        <v>67</v>
      </c>
      <c r="D18" s="2" t="s">
        <v>49</v>
      </c>
      <c r="E18" s="28">
        <v>23</v>
      </c>
      <c r="F18" s="28">
        <v>3</v>
      </c>
      <c r="G18" s="28">
        <v>15</v>
      </c>
      <c r="H18" s="28">
        <v>11</v>
      </c>
      <c r="I18" s="28">
        <v>82</v>
      </c>
      <c r="J18" s="49">
        <v>0.54300000000000004</v>
      </c>
      <c r="K18" s="78">
        <v>151</v>
      </c>
      <c r="L18" s="96"/>
      <c r="M18" s="19"/>
      <c r="N18" s="19"/>
      <c r="O18" s="19"/>
      <c r="Q18" s="77"/>
      <c r="R18" s="28"/>
      <c r="S18" s="28"/>
      <c r="T18" s="28"/>
      <c r="U18" s="28"/>
      <c r="V18" s="29"/>
      <c r="W18" s="27"/>
      <c r="X18" s="28"/>
      <c r="Y18" s="31"/>
      <c r="Z18" s="2"/>
      <c r="AA18" s="28"/>
      <c r="AB18" s="28"/>
      <c r="AC18" s="28"/>
      <c r="AD18" s="29"/>
      <c r="AE18" s="28"/>
      <c r="AF18" s="97"/>
      <c r="AG18" s="27"/>
      <c r="AH18" s="96"/>
      <c r="AI18" s="19"/>
      <c r="AJ18" s="19"/>
      <c r="AK18" s="19"/>
      <c r="AM18" s="77"/>
      <c r="AN18" s="28"/>
      <c r="AO18" s="29"/>
      <c r="AP18" s="28"/>
      <c r="AQ18" s="28"/>
      <c r="AR18" s="29"/>
      <c r="AS18" s="27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8">
        <v>2018</v>
      </c>
      <c r="C19" s="28" t="s">
        <v>63</v>
      </c>
      <c r="D19" s="2" t="s">
        <v>49</v>
      </c>
      <c r="E19" s="28">
        <v>22</v>
      </c>
      <c r="F19" s="28">
        <v>2</v>
      </c>
      <c r="G19" s="28">
        <v>15</v>
      </c>
      <c r="H19" s="28">
        <v>8</v>
      </c>
      <c r="I19" s="28">
        <v>79</v>
      </c>
      <c r="J19" s="49">
        <v>0.51629999999999998</v>
      </c>
      <c r="K19" s="40">
        <v>153</v>
      </c>
      <c r="L19" s="96"/>
      <c r="M19" s="19"/>
      <c r="N19" s="19"/>
      <c r="O19" s="19"/>
      <c r="P19" s="40"/>
      <c r="Q19" s="28">
        <v>5</v>
      </c>
      <c r="R19" s="28">
        <v>0</v>
      </c>
      <c r="S19" s="29">
        <v>1</v>
      </c>
      <c r="T19" s="28">
        <v>0</v>
      </c>
      <c r="U19" s="28">
        <v>6</v>
      </c>
      <c r="V19" s="113">
        <v>0.2142</v>
      </c>
      <c r="W19" s="22">
        <v>28</v>
      </c>
      <c r="X19" s="28"/>
      <c r="Y19" s="31"/>
      <c r="Z19" s="2"/>
      <c r="AA19" s="28"/>
      <c r="AB19" s="28"/>
      <c r="AC19" s="28"/>
      <c r="AD19" s="29"/>
      <c r="AE19" s="28"/>
      <c r="AF19" s="97"/>
      <c r="AG19" s="27"/>
      <c r="AH19" s="96"/>
      <c r="AI19" s="19"/>
      <c r="AJ19" s="19"/>
      <c r="AK19" s="19"/>
      <c r="AM19" s="77"/>
      <c r="AN19" s="28"/>
      <c r="AO19" s="29"/>
      <c r="AP19" s="28"/>
      <c r="AQ19" s="28"/>
      <c r="AR19" s="29"/>
      <c r="AS19" s="27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28">
        <v>2019</v>
      </c>
      <c r="C20" s="28" t="s">
        <v>61</v>
      </c>
      <c r="D20" s="2" t="s">
        <v>49</v>
      </c>
      <c r="E20" s="28">
        <v>15</v>
      </c>
      <c r="F20" s="28">
        <v>1</v>
      </c>
      <c r="G20" s="28">
        <v>8</v>
      </c>
      <c r="H20" s="28">
        <v>9</v>
      </c>
      <c r="I20" s="28">
        <v>44</v>
      </c>
      <c r="J20" s="49">
        <v>0.43559999999999999</v>
      </c>
      <c r="K20" s="78">
        <v>101</v>
      </c>
      <c r="L20" s="96"/>
      <c r="M20" s="19"/>
      <c r="N20" s="19"/>
      <c r="O20" s="19"/>
      <c r="Q20" s="28">
        <v>2</v>
      </c>
      <c r="R20" s="28">
        <v>0</v>
      </c>
      <c r="S20" s="29">
        <v>0</v>
      </c>
      <c r="T20" s="28">
        <v>0</v>
      </c>
      <c r="U20" s="28">
        <v>1</v>
      </c>
      <c r="V20" s="135">
        <v>7.6899999999999996E-2</v>
      </c>
      <c r="W20" s="27">
        <v>13</v>
      </c>
      <c r="X20" s="28"/>
      <c r="Y20" s="31"/>
      <c r="Z20" s="2"/>
      <c r="AA20" s="28"/>
      <c r="AB20" s="28"/>
      <c r="AC20" s="28"/>
      <c r="AD20" s="29"/>
      <c r="AE20" s="28"/>
      <c r="AF20" s="97"/>
      <c r="AG20" s="27"/>
      <c r="AH20" s="96"/>
      <c r="AI20" s="19"/>
      <c r="AJ20" s="19"/>
      <c r="AK20" s="19"/>
      <c r="AM20" s="77"/>
      <c r="AN20" s="28"/>
      <c r="AO20" s="29"/>
      <c r="AP20" s="28"/>
      <c r="AQ20" s="28"/>
      <c r="AR20" s="29"/>
      <c r="AS20" s="27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8">
        <v>2020</v>
      </c>
      <c r="C21" s="28" t="s">
        <v>61</v>
      </c>
      <c r="D21" s="2" t="s">
        <v>49</v>
      </c>
      <c r="E21" s="28">
        <v>15</v>
      </c>
      <c r="F21" s="28">
        <v>0</v>
      </c>
      <c r="G21" s="28">
        <v>9</v>
      </c>
      <c r="H21" s="28">
        <v>2</v>
      </c>
      <c r="I21" s="28">
        <v>27</v>
      </c>
      <c r="J21" s="97">
        <v>0.45</v>
      </c>
      <c r="K21" s="27">
        <v>60</v>
      </c>
      <c r="L21" s="96"/>
      <c r="M21" s="19"/>
      <c r="N21" s="19"/>
      <c r="O21" s="19"/>
      <c r="P21" s="136"/>
      <c r="Q21" s="28">
        <v>3</v>
      </c>
      <c r="R21" s="28">
        <v>0</v>
      </c>
      <c r="S21" s="29">
        <v>0</v>
      </c>
      <c r="T21" s="28">
        <v>1</v>
      </c>
      <c r="U21" s="28">
        <v>3</v>
      </c>
      <c r="V21" s="113">
        <v>0.6</v>
      </c>
      <c r="W21" s="27">
        <v>5</v>
      </c>
      <c r="X21" s="28"/>
      <c r="Y21" s="31"/>
      <c r="Z21" s="2"/>
      <c r="AA21" s="28"/>
      <c r="AB21" s="28"/>
      <c r="AC21" s="28"/>
      <c r="AD21" s="29"/>
      <c r="AE21" s="28"/>
      <c r="AF21" s="97"/>
      <c r="AG21" s="27"/>
      <c r="AH21" s="96"/>
      <c r="AI21" s="19"/>
      <c r="AJ21" s="19"/>
      <c r="AK21" s="19"/>
      <c r="AM21" s="77"/>
      <c r="AN21" s="28"/>
      <c r="AO21" s="29"/>
      <c r="AP21" s="28"/>
      <c r="AQ21" s="28"/>
      <c r="AR21" s="29"/>
      <c r="AS21" s="27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118" t="s">
        <v>74</v>
      </c>
      <c r="C22" s="13"/>
      <c r="D22" s="12"/>
      <c r="E22" s="101">
        <f>SUM(E4:E21)</f>
        <v>225</v>
      </c>
      <c r="F22" s="101">
        <f>SUM(F4:F21)</f>
        <v>11</v>
      </c>
      <c r="G22" s="101">
        <f>SUM(G4:G21)</f>
        <v>72</v>
      </c>
      <c r="H22" s="101">
        <f>SUM(H4:H21)</f>
        <v>131</v>
      </c>
      <c r="I22" s="101">
        <f>SUM(I4:I21)</f>
        <v>722</v>
      </c>
      <c r="J22" s="102">
        <f>PRODUCT(I22/K22)</f>
        <v>0.53049228508449664</v>
      </c>
      <c r="K22" s="93">
        <f>SUM(K4:K21)</f>
        <v>1361</v>
      </c>
      <c r="L22" s="44"/>
      <c r="M22" s="88"/>
      <c r="N22" s="103"/>
      <c r="O22" s="104"/>
      <c r="P22" s="22"/>
      <c r="Q22" s="101">
        <f>SUM(Q4:Q21)</f>
        <v>25</v>
      </c>
      <c r="R22" s="101">
        <f>SUM(R4:R21)</f>
        <v>0</v>
      </c>
      <c r="S22" s="101">
        <f>SUM(S4:S21)</f>
        <v>4</v>
      </c>
      <c r="T22" s="101">
        <f>SUM(T4:T21)</f>
        <v>4</v>
      </c>
      <c r="U22" s="101">
        <f>SUM(U4:U21)</f>
        <v>55</v>
      </c>
      <c r="V22" s="102">
        <f>PRODUCT(U22/W22)</f>
        <v>0.39285714285714285</v>
      </c>
      <c r="W22" s="93">
        <f>SUM(W4:W21)</f>
        <v>140</v>
      </c>
      <c r="X22" s="38" t="s">
        <v>74</v>
      </c>
      <c r="Y22" s="23"/>
      <c r="Z22" s="21"/>
      <c r="AA22" s="101">
        <f>SUM(AA4:AA21)</f>
        <v>40</v>
      </c>
      <c r="AB22" s="101">
        <f>SUM(AB4:AB21)</f>
        <v>3</v>
      </c>
      <c r="AC22" s="101">
        <f>SUM(AC4:AC21)</f>
        <v>13</v>
      </c>
      <c r="AD22" s="101">
        <f>SUM(AD4:AD21)</f>
        <v>34</v>
      </c>
      <c r="AE22" s="101">
        <f>SUM(AE4:AE21)</f>
        <v>168</v>
      </c>
      <c r="AF22" s="102">
        <f>PRODUCT(AE22/AG22)</f>
        <v>0.67741935483870963</v>
      </c>
      <c r="AG22" s="93">
        <f>SUM(AG4:AG21)</f>
        <v>248</v>
      </c>
      <c r="AH22" s="44"/>
      <c r="AI22" s="88"/>
      <c r="AJ22" s="103"/>
      <c r="AK22" s="104"/>
      <c r="AL22" s="22"/>
      <c r="AM22" s="101">
        <f>SUM(AM4:AM21)</f>
        <v>2</v>
      </c>
      <c r="AN22" s="101">
        <f>SUM(AN4:AN21)</f>
        <v>0</v>
      </c>
      <c r="AO22" s="101">
        <f>SUM(AO4:AO21)</f>
        <v>2</v>
      </c>
      <c r="AP22" s="101">
        <f>SUM(AP4:AP21)</f>
        <v>0</v>
      </c>
      <c r="AQ22" s="101">
        <f>SUM(AQ4:AQ21)</f>
        <v>11</v>
      </c>
      <c r="AR22" s="102">
        <f>PRODUCT(AQ22/AS22)</f>
        <v>0.7857142857142857</v>
      </c>
      <c r="AS22" s="94">
        <f>SUM(AS4:AS21)</f>
        <v>14</v>
      </c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1"/>
      <c r="K23" s="27"/>
      <c r="L23" s="22"/>
      <c r="M23" s="22"/>
      <c r="N23" s="22"/>
      <c r="O23" s="22"/>
      <c r="P23" s="40"/>
      <c r="Q23" s="40"/>
      <c r="R23" s="42"/>
      <c r="S23" s="40"/>
      <c r="T23" s="40"/>
      <c r="U23" s="22"/>
      <c r="V23" s="22"/>
      <c r="W23" s="27"/>
      <c r="X23" s="40"/>
      <c r="Y23" s="40"/>
      <c r="Z23" s="40"/>
      <c r="AA23" s="40"/>
      <c r="AB23" s="40"/>
      <c r="AC23" s="40"/>
      <c r="AD23" s="40"/>
      <c r="AE23" s="40"/>
      <c r="AF23" s="41"/>
      <c r="AG23" s="27"/>
      <c r="AH23" s="22"/>
      <c r="AI23" s="22"/>
      <c r="AJ23" s="22"/>
      <c r="AK23" s="22"/>
      <c r="AL23" s="40"/>
      <c r="AM23" s="40"/>
      <c r="AN23" s="42"/>
      <c r="AO23" s="40"/>
      <c r="AP23" s="40"/>
      <c r="AQ23" s="22"/>
      <c r="AR23" s="22"/>
      <c r="AS23" s="27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105" t="s">
        <v>73</v>
      </c>
      <c r="C24" s="106"/>
      <c r="D24" s="107"/>
      <c r="E24" s="21" t="s">
        <v>2</v>
      </c>
      <c r="F24" s="19" t="s">
        <v>7</v>
      </c>
      <c r="G24" s="21" t="s">
        <v>4</v>
      </c>
      <c r="H24" s="19" t="s">
        <v>5</v>
      </c>
      <c r="I24" s="19" t="s">
        <v>12</v>
      </c>
      <c r="J24" s="19" t="s">
        <v>17</v>
      </c>
      <c r="K24" s="22"/>
      <c r="L24" s="19" t="s">
        <v>21</v>
      </c>
      <c r="M24" s="19" t="s">
        <v>22</v>
      </c>
      <c r="N24" s="19" t="s">
        <v>78</v>
      </c>
      <c r="O24" s="19" t="s">
        <v>79</v>
      </c>
      <c r="Q24" s="42"/>
      <c r="R24" s="42" t="s">
        <v>33</v>
      </c>
      <c r="S24" s="42"/>
      <c r="T24" s="40" t="s">
        <v>34</v>
      </c>
      <c r="U24" s="22"/>
      <c r="V24" s="27"/>
      <c r="W24" s="27"/>
      <c r="X24" s="79"/>
      <c r="Y24" s="79"/>
      <c r="Z24" s="79"/>
      <c r="AA24" s="79"/>
      <c r="AB24" s="79"/>
      <c r="AC24" s="40"/>
      <c r="AD24" s="40"/>
      <c r="AE24" s="40"/>
      <c r="AF24" s="40"/>
      <c r="AG24" s="40"/>
      <c r="AH24" s="40"/>
      <c r="AI24" s="40"/>
      <c r="AJ24" s="40"/>
      <c r="AK24" s="40"/>
      <c r="AM24" s="27"/>
      <c r="AN24" s="79"/>
      <c r="AO24" s="79"/>
      <c r="AP24" s="79"/>
      <c r="AQ24" s="79"/>
      <c r="AR24" s="79"/>
      <c r="AS24" s="79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x14ac:dyDescent="0.25">
      <c r="A25" s="40"/>
      <c r="B25" s="46" t="s">
        <v>64</v>
      </c>
      <c r="C25" s="4"/>
      <c r="D25" s="47"/>
      <c r="E25" s="108">
        <v>7</v>
      </c>
      <c r="F25" s="108">
        <v>0</v>
      </c>
      <c r="G25" s="108">
        <v>0</v>
      </c>
      <c r="H25" s="108">
        <v>3</v>
      </c>
      <c r="I25" s="108">
        <v>20</v>
      </c>
      <c r="J25" s="119">
        <v>0.435</v>
      </c>
      <c r="K25" s="40">
        <f>PRODUCT(I25/J25)</f>
        <v>45.977011494252871</v>
      </c>
      <c r="L25" s="109">
        <f>PRODUCT((F25+G25)/E25)</f>
        <v>0</v>
      </c>
      <c r="M25" s="109">
        <f>PRODUCT(H25/E25)</f>
        <v>0.42857142857142855</v>
      </c>
      <c r="N25" s="109">
        <f>PRODUCT((F25+G25+H25)/E25)</f>
        <v>0.42857142857142855</v>
      </c>
      <c r="O25" s="109">
        <f>PRODUCT(I25/E25)</f>
        <v>2.8571428571428572</v>
      </c>
      <c r="Q25" s="42"/>
      <c r="R25" s="42"/>
      <c r="S25" s="42"/>
      <c r="T25" s="40" t="s">
        <v>35</v>
      </c>
      <c r="U25" s="40"/>
      <c r="V25" s="40"/>
      <c r="W25" s="40"/>
      <c r="X25" s="42"/>
      <c r="Y25" s="42"/>
      <c r="Z25" s="42"/>
      <c r="AA25" s="42"/>
      <c r="AB25" s="42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2"/>
      <c r="AO25" s="42"/>
      <c r="AP25" s="42"/>
      <c r="AQ25" s="42"/>
      <c r="AR25" s="42"/>
      <c r="AS25" s="42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x14ac:dyDescent="0.25">
      <c r="A26" s="40"/>
      <c r="B26" s="98" t="s">
        <v>36</v>
      </c>
      <c r="C26" s="99"/>
      <c r="D26" s="100"/>
      <c r="E26" s="108">
        <f>PRODUCT(E22+Q22)</f>
        <v>250</v>
      </c>
      <c r="F26" s="108">
        <f>PRODUCT(F22+R22)</f>
        <v>11</v>
      </c>
      <c r="G26" s="108">
        <f>PRODUCT(G22+S22)</f>
        <v>76</v>
      </c>
      <c r="H26" s="108">
        <f>PRODUCT(H22+T22)</f>
        <v>135</v>
      </c>
      <c r="I26" s="108">
        <f>PRODUCT(I22+U22)</f>
        <v>777</v>
      </c>
      <c r="J26" s="119">
        <f>PRODUCT(I26/K26)</f>
        <v>0.51765489673550968</v>
      </c>
      <c r="K26" s="40">
        <f>PRODUCT(K22+W22)</f>
        <v>1501</v>
      </c>
      <c r="L26" s="109">
        <f>PRODUCT((F26+G26)/E26)</f>
        <v>0.34799999999999998</v>
      </c>
      <c r="M26" s="109">
        <f>PRODUCT(H26/E26)</f>
        <v>0.54</v>
      </c>
      <c r="N26" s="109">
        <f>PRODUCT((F26+G26+H26)/E26)</f>
        <v>0.88800000000000001</v>
      </c>
      <c r="O26" s="109">
        <f>PRODUCT(I26/E26)</f>
        <v>3.1080000000000001</v>
      </c>
      <c r="Q26" s="42"/>
      <c r="R26" s="42"/>
      <c r="S26" s="42"/>
      <c r="T26" s="40" t="s">
        <v>44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25">
      <c r="A27" s="40"/>
      <c r="B27" s="34" t="s">
        <v>72</v>
      </c>
      <c r="C27" s="75"/>
      <c r="D27" s="95"/>
      <c r="E27" s="108">
        <f>PRODUCT(AA22+AM22)</f>
        <v>42</v>
      </c>
      <c r="F27" s="108">
        <f>PRODUCT(AB22+AN22)</f>
        <v>3</v>
      </c>
      <c r="G27" s="108">
        <f>PRODUCT(AC22+AO22)</f>
        <v>15</v>
      </c>
      <c r="H27" s="108">
        <f>PRODUCT(AD22+AP22)</f>
        <v>34</v>
      </c>
      <c r="I27" s="108">
        <f>PRODUCT(AE22+AQ22)</f>
        <v>179</v>
      </c>
      <c r="J27" s="119">
        <f>PRODUCT(I27/K27)</f>
        <v>0.68320610687022898</v>
      </c>
      <c r="K27" s="22">
        <f>PRODUCT(AG22+AS22)</f>
        <v>262</v>
      </c>
      <c r="L27" s="109">
        <f>PRODUCT((F27+G27)/E27)</f>
        <v>0.42857142857142855</v>
      </c>
      <c r="M27" s="109">
        <f>PRODUCT(H27/E27)</f>
        <v>0.80952380952380953</v>
      </c>
      <c r="N27" s="109">
        <f>PRODUCT((F27+G27+H27)/E27)</f>
        <v>1.2380952380952381</v>
      </c>
      <c r="O27" s="109">
        <f>PRODUCT(I27/E27)</f>
        <v>4.2619047619047619</v>
      </c>
      <c r="Q27" s="42"/>
      <c r="R27" s="42"/>
      <c r="S27" s="40"/>
      <c r="T27" s="40" t="s">
        <v>45</v>
      </c>
      <c r="U27" s="22"/>
      <c r="V27" s="22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22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x14ac:dyDescent="0.25">
      <c r="A28" s="40"/>
      <c r="B28" s="110" t="s">
        <v>74</v>
      </c>
      <c r="C28" s="111"/>
      <c r="D28" s="112"/>
      <c r="E28" s="108">
        <f>SUM(E25:E27)</f>
        <v>299</v>
      </c>
      <c r="F28" s="108">
        <f t="shared" ref="F28:I28" si="0">SUM(F25:F27)</f>
        <v>14</v>
      </c>
      <c r="G28" s="108">
        <f t="shared" si="0"/>
        <v>91</v>
      </c>
      <c r="H28" s="108">
        <f t="shared" si="0"/>
        <v>172</v>
      </c>
      <c r="I28" s="108">
        <f t="shared" si="0"/>
        <v>976</v>
      </c>
      <c r="J28" s="119">
        <f>PRODUCT(I28/K28)</f>
        <v>0.53953145551241888</v>
      </c>
      <c r="K28" s="40">
        <f>SUM(K25:K27)</f>
        <v>1808.9770114942528</v>
      </c>
      <c r="L28" s="109">
        <f>PRODUCT((F28+G28)/E28)</f>
        <v>0.3511705685618729</v>
      </c>
      <c r="M28" s="109">
        <f>PRODUCT(H28/E28)</f>
        <v>0.57525083612040129</v>
      </c>
      <c r="N28" s="109">
        <f>PRODUCT((F28+G28+H28)/E28)</f>
        <v>0.9264214046822743</v>
      </c>
      <c r="O28" s="109">
        <f>PRODUCT(I28/E28)</f>
        <v>3.2642140468227425</v>
      </c>
      <c r="Q28" s="22"/>
      <c r="R28" s="22"/>
      <c r="S28" s="22"/>
      <c r="T28" s="40" t="s">
        <v>46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22"/>
      <c r="F29" s="22"/>
      <c r="G29" s="22"/>
      <c r="H29" s="22"/>
      <c r="I29" s="22"/>
      <c r="J29" s="40"/>
      <c r="K29" s="40"/>
      <c r="L29" s="22"/>
      <c r="M29" s="22"/>
      <c r="N29" s="22"/>
      <c r="O29" s="22"/>
      <c r="P29" s="40"/>
      <c r="Q29" s="40"/>
      <c r="R29" s="40"/>
      <c r="S29" s="40"/>
      <c r="T29" s="42" t="s">
        <v>62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J86" s="40"/>
      <c r="K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J87" s="40"/>
      <c r="K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J88" s="40"/>
      <c r="K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J89" s="40"/>
      <c r="K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H93" s="40"/>
      <c r="AI93" s="40"/>
      <c r="AJ93" s="40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H94" s="40"/>
      <c r="AI94" s="40"/>
      <c r="AJ94" s="40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H95" s="40"/>
      <c r="AI95" s="40"/>
      <c r="AJ95" s="40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H96" s="40"/>
      <c r="AI96" s="40"/>
      <c r="AJ96" s="40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H97" s="40"/>
      <c r="AI97" s="40"/>
      <c r="AJ97" s="40"/>
      <c r="AK97" s="40"/>
      <c r="AL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H98" s="40"/>
      <c r="AI98" s="40"/>
      <c r="AJ98" s="40"/>
      <c r="AK98" s="40"/>
      <c r="AL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H99" s="40"/>
      <c r="AI99" s="40"/>
      <c r="AJ99" s="40"/>
      <c r="AK99" s="40"/>
      <c r="AL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H100" s="40"/>
      <c r="AI100" s="40"/>
      <c r="AJ100" s="40"/>
      <c r="AK100" s="40"/>
      <c r="AL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H101" s="40"/>
      <c r="AI101" s="40"/>
      <c r="AJ101" s="40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H102" s="40"/>
      <c r="AI102" s="40"/>
      <c r="AJ102" s="40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H103" s="40"/>
      <c r="AI103" s="40"/>
      <c r="AJ103" s="40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H104" s="40"/>
      <c r="AI104" s="40"/>
      <c r="AJ104" s="40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H105" s="40"/>
      <c r="AI105" s="40"/>
      <c r="AJ105" s="40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H106" s="40"/>
      <c r="AI106" s="40"/>
      <c r="AJ106" s="40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H107" s="40"/>
      <c r="AI107" s="40"/>
      <c r="AJ107" s="40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H108" s="40"/>
      <c r="AI108" s="40"/>
      <c r="AJ108" s="40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H109" s="40"/>
      <c r="AI109" s="40"/>
      <c r="AJ109" s="40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H110" s="40"/>
      <c r="AI110" s="40"/>
      <c r="AJ110" s="40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H111" s="40"/>
      <c r="AI111" s="40"/>
      <c r="AJ111" s="40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H112" s="40"/>
      <c r="AI112" s="40"/>
      <c r="AJ112" s="40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H113" s="40"/>
      <c r="AI113" s="40"/>
      <c r="AJ113" s="40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H114" s="40"/>
      <c r="AI114" s="40"/>
      <c r="AJ114" s="40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H115" s="40"/>
      <c r="AI115" s="40"/>
      <c r="AJ115" s="40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H116" s="40"/>
      <c r="AI116" s="40"/>
      <c r="AJ116" s="40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H117" s="40"/>
      <c r="AI117" s="40"/>
      <c r="AJ117" s="40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H118" s="40"/>
      <c r="AI118" s="40"/>
      <c r="AJ118" s="40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H119" s="40"/>
      <c r="AI119" s="40"/>
      <c r="AJ119" s="40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H120" s="40"/>
      <c r="AI120" s="40"/>
      <c r="AJ120" s="40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H121" s="40"/>
      <c r="AI121" s="40"/>
      <c r="AJ121" s="40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H122" s="40"/>
      <c r="AI122" s="40"/>
      <c r="AJ122" s="40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H123" s="40"/>
      <c r="AI123" s="40"/>
      <c r="AJ123" s="40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H124" s="40"/>
      <c r="AI124" s="40"/>
      <c r="AJ124" s="40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H125" s="40"/>
      <c r="AI125" s="40"/>
      <c r="AJ125" s="40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H126" s="40"/>
      <c r="AI126" s="40"/>
      <c r="AJ126" s="40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H127" s="40"/>
      <c r="AI127" s="40"/>
      <c r="AJ127" s="40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H128" s="40"/>
      <c r="AI128" s="40"/>
      <c r="AJ128" s="40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H129" s="40"/>
      <c r="AI129" s="40"/>
      <c r="AJ129" s="40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H130" s="40"/>
      <c r="AI130" s="40"/>
      <c r="AJ130" s="40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H131" s="40"/>
      <c r="AI131" s="40"/>
      <c r="AJ131" s="40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H132" s="40"/>
      <c r="AI132" s="40"/>
      <c r="AJ132" s="40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H133" s="40"/>
      <c r="AI133" s="40"/>
      <c r="AJ133" s="40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H134" s="40"/>
      <c r="AI134" s="40"/>
      <c r="AJ134" s="40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H135" s="40"/>
      <c r="AI135" s="40"/>
      <c r="AJ135" s="40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H136" s="40"/>
      <c r="AI136" s="40"/>
      <c r="AJ136" s="40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H137" s="40"/>
      <c r="AI137" s="40"/>
      <c r="AJ137" s="40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H138" s="40"/>
      <c r="AI138" s="40"/>
      <c r="AJ138" s="40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H139" s="40"/>
      <c r="AI139" s="40"/>
      <c r="AJ139" s="40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H140" s="40"/>
      <c r="AI140" s="40"/>
      <c r="AJ140" s="40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H141" s="40"/>
      <c r="AI141" s="40"/>
      <c r="AJ141" s="40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H142" s="40"/>
      <c r="AI142" s="40"/>
      <c r="AJ142" s="40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H143" s="40"/>
      <c r="AI143" s="40"/>
      <c r="AJ143" s="40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H144" s="40"/>
      <c r="AI144" s="40"/>
      <c r="AJ144" s="40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H145" s="40"/>
      <c r="AI145" s="40"/>
      <c r="AJ145" s="40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H146" s="40"/>
      <c r="AI146" s="40"/>
      <c r="AJ146" s="40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H147" s="40"/>
      <c r="AI147" s="40"/>
      <c r="AJ147" s="40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H148" s="40"/>
      <c r="AI148" s="40"/>
      <c r="AJ148" s="40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H149" s="40"/>
      <c r="AI149" s="40"/>
      <c r="AJ149" s="40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H150" s="40"/>
      <c r="AI150" s="40"/>
      <c r="AJ150" s="40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H151" s="40"/>
      <c r="AI151" s="40"/>
      <c r="AJ151" s="40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H152" s="40"/>
      <c r="AI152" s="40"/>
      <c r="AJ152" s="40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H153" s="40"/>
      <c r="AI153" s="40"/>
      <c r="AJ153" s="40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H154" s="40"/>
      <c r="AI154" s="40"/>
      <c r="AJ154" s="40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H155" s="40"/>
      <c r="AI155" s="40"/>
      <c r="AJ155" s="40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H156" s="40"/>
      <c r="AI156" s="40"/>
      <c r="AJ156" s="40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H157" s="40"/>
      <c r="AI157" s="40"/>
      <c r="AJ157" s="40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H158" s="40"/>
      <c r="AI158" s="40"/>
      <c r="AJ158" s="40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H159" s="40"/>
      <c r="AI159" s="40"/>
      <c r="AJ159" s="40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H160" s="40"/>
      <c r="AI160" s="40"/>
      <c r="AJ160" s="40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H161" s="40"/>
      <c r="AI161" s="40"/>
      <c r="AJ161" s="40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H162" s="40"/>
      <c r="AI162" s="40"/>
      <c r="AJ162" s="40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H163" s="40"/>
      <c r="AI163" s="40"/>
      <c r="AJ163" s="40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H164" s="40"/>
      <c r="AI164" s="40"/>
      <c r="AJ164" s="40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H165" s="40"/>
      <c r="AI165" s="40"/>
      <c r="AJ165" s="40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H166" s="40"/>
      <c r="AI166" s="40"/>
      <c r="AJ166" s="40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H167" s="40"/>
      <c r="AI167" s="40"/>
      <c r="AJ167" s="40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H168" s="40"/>
      <c r="AI168" s="40"/>
      <c r="AJ168" s="40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H169" s="40"/>
      <c r="AI169" s="40"/>
      <c r="AJ169" s="40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H170" s="40"/>
      <c r="AI170" s="40"/>
      <c r="AJ170" s="40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H171" s="40"/>
      <c r="AI171" s="40"/>
      <c r="AJ171" s="40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H172" s="40"/>
      <c r="AI172" s="40"/>
      <c r="AJ172" s="40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H173" s="40"/>
      <c r="AI173" s="40"/>
      <c r="AJ173" s="40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22"/>
      <c r="U174" s="22"/>
      <c r="V174" s="22"/>
      <c r="AC174" s="40"/>
      <c r="AD174" s="40"/>
      <c r="AH174" s="40"/>
      <c r="AI174" s="40"/>
      <c r="AJ174" s="40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22"/>
      <c r="U175" s="22"/>
      <c r="V175" s="22"/>
      <c r="AC175" s="40"/>
      <c r="AD175" s="40"/>
      <c r="AH175" s="40"/>
      <c r="AI175" s="40"/>
      <c r="AJ175" s="40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22"/>
      <c r="U176" s="22"/>
      <c r="V176" s="22"/>
      <c r="AC176" s="40"/>
      <c r="AD176" s="40"/>
      <c r="AH176" s="40"/>
      <c r="AI176" s="40"/>
      <c r="AJ176" s="40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22"/>
      <c r="U177" s="22"/>
      <c r="V177" s="22"/>
      <c r="AC177" s="40"/>
      <c r="AD177" s="40"/>
      <c r="AH177" s="40"/>
      <c r="AI177" s="40"/>
      <c r="AJ177" s="40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22"/>
      <c r="U178" s="22"/>
      <c r="V178" s="22"/>
      <c r="AC178" s="40"/>
      <c r="AD178" s="40"/>
      <c r="AH178" s="40"/>
      <c r="AI178" s="40"/>
      <c r="AJ178" s="40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22"/>
      <c r="U179" s="22"/>
      <c r="V179" s="22"/>
      <c r="AC179" s="40"/>
      <c r="AD179" s="40"/>
      <c r="AH179" s="40"/>
      <c r="AI179" s="40"/>
      <c r="AJ179" s="40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2"/>
      <c r="R180" s="22"/>
      <c r="S180" s="22"/>
      <c r="T180" s="22"/>
      <c r="U180" s="22"/>
      <c r="V180" s="22"/>
      <c r="AC180" s="40"/>
      <c r="AD180" s="40"/>
      <c r="AH180" s="40"/>
      <c r="AI180" s="40"/>
      <c r="AJ180" s="40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2"/>
      <c r="R181" s="22"/>
      <c r="S181" s="22"/>
      <c r="T181" s="22"/>
      <c r="U181" s="22"/>
      <c r="V181" s="22"/>
      <c r="AC181" s="40"/>
      <c r="AD181" s="40"/>
      <c r="AH181" s="40"/>
      <c r="AI181" s="40"/>
      <c r="AJ181" s="40"/>
      <c r="AK181" s="40"/>
      <c r="AL181" s="22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A182" s="40"/>
      <c r="B182" s="40"/>
      <c r="C182" s="40"/>
      <c r="D182" s="40"/>
      <c r="L182"/>
      <c r="M182"/>
      <c r="N182"/>
      <c r="O182"/>
      <c r="P182"/>
      <c r="Q182" s="22"/>
      <c r="R182" s="22"/>
      <c r="S182" s="22"/>
      <c r="T182" s="22"/>
      <c r="U182" s="22"/>
      <c r="V182" s="22"/>
      <c r="AC182" s="40"/>
      <c r="AD182" s="40"/>
      <c r="AH182" s="40"/>
      <c r="AI182" s="40"/>
      <c r="AJ182" s="40"/>
      <c r="AK182" s="40"/>
      <c r="AL182" s="22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A183" s="40"/>
      <c r="B183" s="40"/>
      <c r="C183" s="40"/>
      <c r="D183" s="40"/>
      <c r="L183"/>
      <c r="M183"/>
      <c r="N183"/>
      <c r="O183"/>
      <c r="P183"/>
      <c r="Q183" s="22"/>
      <c r="R183" s="22"/>
      <c r="S183" s="22"/>
      <c r="T183" s="22"/>
      <c r="U183" s="22"/>
      <c r="V183" s="22"/>
      <c r="AC183" s="40"/>
      <c r="AD183" s="40"/>
      <c r="AH183" s="40"/>
      <c r="AI183" s="40"/>
      <c r="AJ183" s="40"/>
      <c r="AK183" s="40"/>
      <c r="AL183" s="22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</row>
    <row r="184" spans="1:57" ht="14.25" x14ac:dyDescent="0.2">
      <c r="A184" s="40"/>
      <c r="B184" s="40"/>
      <c r="C184" s="40"/>
      <c r="D184" s="40"/>
      <c r="L184"/>
      <c r="M184"/>
      <c r="N184"/>
      <c r="O184"/>
      <c r="P184"/>
      <c r="Q184" s="22"/>
      <c r="R184" s="22"/>
      <c r="S184" s="22"/>
      <c r="T184" s="22"/>
      <c r="U184" s="22"/>
      <c r="V184" s="22"/>
      <c r="AC184" s="40"/>
      <c r="AD184" s="40"/>
      <c r="AH184" s="40"/>
      <c r="AI184" s="40"/>
      <c r="AJ184" s="40"/>
      <c r="AK184" s="40"/>
      <c r="AL184" s="22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</row>
    <row r="185" spans="1:57" ht="14.25" x14ac:dyDescent="0.2">
      <c r="A185" s="40"/>
      <c r="B185" s="40"/>
      <c r="C185" s="40"/>
      <c r="D185" s="40"/>
      <c r="L185"/>
      <c r="M185"/>
      <c r="N185"/>
      <c r="O185"/>
      <c r="P185"/>
      <c r="Q185" s="22"/>
      <c r="R185" s="22"/>
      <c r="S185" s="22"/>
      <c r="T185" s="22"/>
      <c r="U185" s="22"/>
      <c r="V185" s="22"/>
      <c r="AC185" s="40"/>
      <c r="AD185" s="40"/>
      <c r="AH185" s="40"/>
      <c r="AI185" s="40"/>
      <c r="AJ185" s="40"/>
      <c r="AK185" s="40"/>
      <c r="AL185" s="22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22"/>
      <c r="U186" s="22"/>
      <c r="V186" s="22"/>
      <c r="AH186" s="40"/>
      <c r="AI186" s="40"/>
      <c r="AJ186" s="40"/>
      <c r="AK186" s="40"/>
      <c r="AL186" s="22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2"/>
      <c r="U187" s="22"/>
      <c r="V187" s="22"/>
      <c r="AH187" s="40"/>
      <c r="AI187" s="40"/>
      <c r="AJ187" s="40"/>
      <c r="AK187" s="40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22"/>
      <c r="U188" s="22"/>
      <c r="V188" s="22"/>
      <c r="AH188" s="40"/>
      <c r="AI188" s="40"/>
      <c r="AJ188" s="40"/>
      <c r="AK188" s="40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22"/>
      <c r="U189" s="22"/>
      <c r="V189" s="22"/>
      <c r="AH189" s="40"/>
      <c r="AI189" s="40"/>
      <c r="AJ189" s="40"/>
      <c r="AK189" s="40"/>
      <c r="AL189" s="22"/>
    </row>
    <row r="190" spans="1:57" ht="14.25" x14ac:dyDescent="0.2">
      <c r="L190" s="22"/>
      <c r="M190" s="22"/>
      <c r="N190" s="22"/>
      <c r="O190" s="22"/>
      <c r="P190" s="22"/>
      <c r="AH190" s="40"/>
      <c r="AI190" s="40"/>
      <c r="AJ190" s="40"/>
      <c r="AK190" s="40"/>
      <c r="AL190" s="22"/>
    </row>
    <row r="191" spans="1:57" ht="14.25" x14ac:dyDescent="0.2">
      <c r="L191" s="22"/>
      <c r="M191" s="22"/>
      <c r="N191" s="22"/>
      <c r="O191" s="22"/>
      <c r="P191" s="22"/>
      <c r="AH191" s="40"/>
      <c r="AI191" s="40"/>
      <c r="AJ191" s="40"/>
      <c r="AK191" s="40"/>
      <c r="AL191" s="22"/>
    </row>
    <row r="192" spans="1:57" ht="14.25" x14ac:dyDescent="0.2">
      <c r="L192" s="22"/>
      <c r="M192" s="22"/>
      <c r="N192" s="22"/>
      <c r="O192" s="22"/>
      <c r="P192" s="22"/>
      <c r="AH192" s="40"/>
      <c r="AI192" s="40"/>
      <c r="AJ192" s="40"/>
      <c r="AK192" s="40"/>
      <c r="AL192" s="22"/>
    </row>
    <row r="193" spans="12:38" ht="14.25" x14ac:dyDescent="0.2">
      <c r="L193" s="22"/>
      <c r="M193" s="22"/>
      <c r="N193" s="22"/>
      <c r="O193" s="22"/>
      <c r="P193" s="22"/>
      <c r="AH193" s="22"/>
      <c r="AI193" s="22"/>
      <c r="AJ193" s="22"/>
      <c r="AK193" s="22"/>
      <c r="AL193" s="22"/>
    </row>
  </sheetData>
  <sortState ref="B20:AB21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2020-09-09T16:40:24Z</dcterms:modified>
</cp:coreProperties>
</file>