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3" i="2"/>
  <c r="K11" i="2"/>
  <c r="K10" i="2"/>
  <c r="K9" i="2"/>
  <c r="V14" i="2"/>
  <c r="AR14" i="2"/>
  <c r="K20" i="2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J14" i="2" l="1"/>
  <c r="F19" i="2"/>
  <c r="N19" i="2" s="1"/>
  <c r="H19" i="2"/>
  <c r="H20" i="2" s="1"/>
  <c r="M20" i="2" s="1"/>
  <c r="I20" i="2"/>
  <c r="J18" i="2"/>
  <c r="J19" i="2"/>
  <c r="O19" i="2"/>
  <c r="L19" i="2"/>
  <c r="M19" i="2"/>
  <c r="AF14" i="2"/>
  <c r="F20" i="2" l="1"/>
  <c r="O20" i="2"/>
  <c r="J20" i="2"/>
  <c r="L20" i="2" l="1"/>
  <c r="N20" i="2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<sst xmlns="http://schemas.openxmlformats.org/spreadsheetml/2006/main" count="90" uniqueCount="39">
  <si>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</si>
  <si>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</si>
  <si>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</si>
  <si>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</si>
  <si>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</si>
  <si>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</si>
  <si>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</si>
  <si>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</si>
  <si>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</si>
  <si>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</si>
  <si>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</si>
  <si>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</si>
  <si>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</si>
  <si>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</si>
  <si>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15.</t>
  </si>
  <si>
    <t>PuMu</t>
  </si>
  <si>
    <t>8.</t>
  </si>
  <si>
    <t>9.</t>
  </si>
  <si>
    <t>JoKo</t>
  </si>
  <si>
    <t>11.</t>
  </si>
  <si>
    <t>Mikko Huhtaluoma</t>
  </si>
  <si>
    <t>PuMu = Puna-Mustat, Helsinki  (1941)</t>
  </si>
  <si>
    <t>JoKo = Jokioisten Koetus  (1902)</t>
  </si>
  <si>
    <t>5.</t>
  </si>
  <si>
    <t>10.</t>
  </si>
  <si>
    <t>3.</t>
  </si>
  <si>
    <t>1.</t>
  </si>
  <si>
    <t>25.5.1980</t>
  </si>
  <si>
    <t>Karvian Kiri (1954),  kasvattajaseura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</si>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</sst>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6"/>
      <c r="B1" s="32" t="s">
        <v>20</v>
      </c>
      <c r="C1" s="3"/>
      <c r="D1" s="4"/>
      <c r="E1" s="5" t="s">
        <v>27</v>
      </c>
      <c r="F1" s="38"/>
      <c r="G1" s="39"/>
      <c r="H1" s="3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3" t="s">
        <v>13</v>
      </c>
      <c r="C2" s="59"/>
      <c r="D2" s="60"/>
      <c r="E2" s="9" t="s">
        <v>7</v>
      </c>
      <c r="F2" s="10"/>
      <c r="G2" s="10"/>
      <c r="H2" s="10"/>
      <c r="I2" s="16"/>
      <c r="J2" s="11"/>
      <c r="K2" s="37"/>
      <c r="L2" s="18" t="s">
        <v>34</v>
      </c>
      <c r="M2" s="10"/>
      <c r="N2" s="10"/>
      <c r="O2" s="17"/>
      <c r="P2" s="15"/>
      <c r="Q2" s="18" t="s">
        <v>35</v>
      </c>
      <c r="R2" s="10"/>
      <c r="S2" s="10"/>
      <c r="T2" s="10"/>
      <c r="U2" s="16"/>
      <c r="V2" s="17"/>
      <c r="W2" s="15"/>
      <c r="X2" s="61" t="s">
        <v>30</v>
      </c>
      <c r="Y2" s="62"/>
      <c r="Z2" s="40"/>
      <c r="AA2" s="9" t="s">
        <v>7</v>
      </c>
      <c r="AB2" s="10"/>
      <c r="AC2" s="10"/>
      <c r="AD2" s="10"/>
      <c r="AE2" s="16"/>
      <c r="AF2" s="11"/>
      <c r="AG2" s="37"/>
      <c r="AH2" s="18" t="s">
        <v>36</v>
      </c>
      <c r="AI2" s="10"/>
      <c r="AJ2" s="10"/>
      <c r="AK2" s="17"/>
      <c r="AL2" s="15"/>
      <c r="AM2" s="18" t="s">
        <v>35</v>
      </c>
      <c r="AN2" s="10"/>
      <c r="AO2" s="10"/>
      <c r="AP2" s="10"/>
      <c r="AQ2" s="16"/>
      <c r="AR2" s="17"/>
      <c r="AS2" s="41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1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1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1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1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4"/>
      <c r="I4" s="23"/>
      <c r="J4" s="43"/>
      <c r="K4" s="22"/>
      <c r="L4" s="42"/>
      <c r="M4" s="14"/>
      <c r="N4" s="14"/>
      <c r="O4" s="14"/>
      <c r="P4" s="19"/>
      <c r="Q4" s="23"/>
      <c r="R4" s="23"/>
      <c r="S4" s="34"/>
      <c r="T4" s="23"/>
      <c r="U4" s="23"/>
      <c r="V4" s="63"/>
      <c r="W4" s="22"/>
      <c r="X4" s="23">
        <v>2001</v>
      </c>
      <c r="Y4" s="23" t="s">
        <v>23</v>
      </c>
      <c r="Z4" s="2" t="s">
        <v>15</v>
      </c>
      <c r="AA4" s="23">
        <v>17</v>
      </c>
      <c r="AB4" s="23">
        <v>2</v>
      </c>
      <c r="AC4" s="23">
        <v>15</v>
      </c>
      <c r="AD4" s="23">
        <v>19</v>
      </c>
      <c r="AE4" s="23">
        <v>89</v>
      </c>
      <c r="AF4" s="68">
        <v>0.66910000000000003</v>
      </c>
      <c r="AG4" s="19">
        <v>133</v>
      </c>
      <c r="AH4" s="12"/>
      <c r="AI4" s="12"/>
      <c r="AJ4" s="12"/>
      <c r="AK4" s="14"/>
      <c r="AL4" s="19"/>
      <c r="AM4" s="23"/>
      <c r="AN4" s="23"/>
      <c r="AO4" s="23"/>
      <c r="AP4" s="23"/>
      <c r="AQ4" s="23"/>
      <c r="AR4" s="5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4"/>
      <c r="I5" s="23"/>
      <c r="J5" s="43"/>
      <c r="K5" s="22"/>
      <c r="L5" s="42"/>
      <c r="M5" s="14"/>
      <c r="N5" s="14"/>
      <c r="O5" s="14"/>
      <c r="P5" s="19"/>
      <c r="Q5" s="23"/>
      <c r="R5" s="23"/>
      <c r="S5" s="34"/>
      <c r="T5" s="23"/>
      <c r="U5" s="23"/>
      <c r="V5" s="34"/>
      <c r="W5" s="22"/>
      <c r="X5" s="23">
        <v>2002</v>
      </c>
      <c r="Y5" s="23" t="s">
        <v>24</v>
      </c>
      <c r="Z5" s="2" t="s">
        <v>15</v>
      </c>
      <c r="AA5" s="23">
        <v>17</v>
      </c>
      <c r="AB5" s="23">
        <v>0</v>
      </c>
      <c r="AC5" s="23">
        <v>3</v>
      </c>
      <c r="AD5" s="23">
        <v>8</v>
      </c>
      <c r="AE5" s="23">
        <v>55</v>
      </c>
      <c r="AF5" s="68">
        <v>0.48670000000000002</v>
      </c>
      <c r="AG5" s="19">
        <v>113</v>
      </c>
      <c r="AH5" s="12"/>
      <c r="AI5" s="12"/>
      <c r="AJ5" s="12"/>
      <c r="AK5" s="14"/>
      <c r="AL5" s="19"/>
      <c r="AM5" s="23"/>
      <c r="AN5" s="23"/>
      <c r="AO5" s="23"/>
      <c r="AP5" s="23"/>
      <c r="AQ5" s="23"/>
      <c r="AR5" s="5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24"/>
      <c r="D6" s="2"/>
      <c r="E6" s="23"/>
      <c r="F6" s="23"/>
      <c r="G6" s="23"/>
      <c r="H6" s="34"/>
      <c r="I6" s="23"/>
      <c r="J6" s="43"/>
      <c r="K6" s="22"/>
      <c r="L6" s="42"/>
      <c r="M6" s="14"/>
      <c r="N6" s="14"/>
      <c r="O6" s="14"/>
      <c r="Q6" s="23"/>
      <c r="R6" s="23"/>
      <c r="S6" s="34"/>
      <c r="T6" s="23"/>
      <c r="U6" s="23"/>
      <c r="V6" s="34"/>
      <c r="W6" s="22"/>
      <c r="X6" s="23">
        <v>2003</v>
      </c>
      <c r="Y6" s="23" t="s">
        <v>23</v>
      </c>
      <c r="Z6" s="2" t="s">
        <v>15</v>
      </c>
      <c r="AA6" s="23">
        <v>18</v>
      </c>
      <c r="AB6" s="23">
        <v>1</v>
      </c>
      <c r="AC6" s="23">
        <v>8</v>
      </c>
      <c r="AD6" s="23">
        <v>24</v>
      </c>
      <c r="AE6" s="23">
        <v>89</v>
      </c>
      <c r="AF6" s="68">
        <v>0.64019999999999999</v>
      </c>
      <c r="AG6" s="19">
        <v>139</v>
      </c>
      <c r="AH6" s="12"/>
      <c r="AI6" s="14" t="s">
        <v>24</v>
      </c>
      <c r="AJ6" s="12"/>
      <c r="AK6" s="14" t="s">
        <v>16</v>
      </c>
      <c r="AL6" s="19"/>
      <c r="AM6" s="23"/>
      <c r="AN6" s="23"/>
      <c r="AO6" s="23"/>
      <c r="AP6" s="23"/>
      <c r="AQ6" s="23"/>
      <c r="AR6" s="5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/>
      <c r="C7" s="24"/>
      <c r="D7" s="2"/>
      <c r="E7" s="23"/>
      <c r="F7" s="23"/>
      <c r="G7" s="23"/>
      <c r="H7" s="34"/>
      <c r="I7" s="23"/>
      <c r="J7" s="43"/>
      <c r="K7" s="22"/>
      <c r="L7" s="42"/>
      <c r="M7" s="14"/>
      <c r="N7" s="14"/>
      <c r="O7" s="14"/>
      <c r="Q7" s="23"/>
      <c r="R7" s="23"/>
      <c r="S7" s="34"/>
      <c r="T7" s="23"/>
      <c r="U7" s="23"/>
      <c r="V7" s="34"/>
      <c r="W7" s="22"/>
      <c r="X7" s="23">
        <v>2004</v>
      </c>
      <c r="Y7" s="23" t="s">
        <v>25</v>
      </c>
      <c r="Z7" s="2" t="s">
        <v>15</v>
      </c>
      <c r="AA7" s="23">
        <v>14</v>
      </c>
      <c r="AB7" s="23">
        <v>0</v>
      </c>
      <c r="AC7" s="23">
        <v>3</v>
      </c>
      <c r="AD7" s="23">
        <v>22</v>
      </c>
      <c r="AE7" s="23">
        <v>67</v>
      </c>
      <c r="AF7" s="68">
        <v>0.70520000000000005</v>
      </c>
      <c r="AG7" s="19">
        <v>95</v>
      </c>
      <c r="AH7" s="12"/>
      <c r="AI7" s="12"/>
      <c r="AJ7" s="12"/>
      <c r="AK7" s="14"/>
      <c r="AL7" s="19"/>
      <c r="AM7" s="23">
        <v>2</v>
      </c>
      <c r="AN7" s="23">
        <v>0</v>
      </c>
      <c r="AO7" s="23">
        <v>1</v>
      </c>
      <c r="AP7" s="23">
        <v>2</v>
      </c>
      <c r="AQ7" s="23">
        <v>11</v>
      </c>
      <c r="AR7" s="58">
        <v>0.73329999999999995</v>
      </c>
      <c r="AS7" s="1">
        <v>15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24"/>
      <c r="D8" s="2"/>
      <c r="E8" s="23"/>
      <c r="F8" s="23"/>
      <c r="G8" s="23"/>
      <c r="H8" s="34"/>
      <c r="I8" s="23"/>
      <c r="J8" s="43"/>
      <c r="K8" s="22"/>
      <c r="L8" s="42"/>
      <c r="M8" s="14"/>
      <c r="N8" s="14"/>
      <c r="O8" s="14"/>
      <c r="Q8" s="23"/>
      <c r="R8" s="23"/>
      <c r="S8" s="34"/>
      <c r="T8" s="23"/>
      <c r="U8" s="23"/>
      <c r="V8" s="34"/>
      <c r="W8" s="22"/>
      <c r="X8" s="23">
        <v>2005</v>
      </c>
      <c r="Y8" s="23" t="s">
        <v>26</v>
      </c>
      <c r="Z8" s="2" t="s">
        <v>15</v>
      </c>
      <c r="AA8" s="23">
        <v>13</v>
      </c>
      <c r="AB8" s="23">
        <v>2</v>
      </c>
      <c r="AC8" s="23">
        <v>9</v>
      </c>
      <c r="AD8" s="23">
        <v>32</v>
      </c>
      <c r="AE8" s="23">
        <v>75</v>
      </c>
      <c r="AF8" s="68">
        <v>0.71419999999999995</v>
      </c>
      <c r="AG8" s="19">
        <v>105</v>
      </c>
      <c r="AH8" s="12"/>
      <c r="AI8" s="14" t="s">
        <v>23</v>
      </c>
      <c r="AJ8" s="12"/>
      <c r="AK8" s="14"/>
      <c r="AL8" s="19"/>
      <c r="AM8" s="23"/>
      <c r="AN8" s="23"/>
      <c r="AO8" s="23"/>
      <c r="AP8" s="23"/>
      <c r="AQ8" s="23"/>
      <c r="AR8" s="58"/>
      <c r="AS8" s="1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>
        <v>2006</v>
      </c>
      <c r="C9" s="34" t="s">
        <v>16</v>
      </c>
      <c r="D9" s="2" t="s">
        <v>15</v>
      </c>
      <c r="E9" s="23">
        <v>22</v>
      </c>
      <c r="F9" s="23">
        <v>0</v>
      </c>
      <c r="G9" s="23">
        <v>8</v>
      </c>
      <c r="H9" s="23">
        <v>20</v>
      </c>
      <c r="I9" s="23">
        <v>98</v>
      </c>
      <c r="J9" s="43">
        <v>0.59393939393939399</v>
      </c>
      <c r="K9" s="22">
        <f>PRODUCT(I9/J9)</f>
        <v>165</v>
      </c>
      <c r="L9" s="42"/>
      <c r="M9" s="14"/>
      <c r="N9" s="14"/>
      <c r="O9" s="14"/>
      <c r="Q9" s="23"/>
      <c r="R9" s="23"/>
      <c r="S9" s="34"/>
      <c r="T9" s="23"/>
      <c r="U9" s="23"/>
      <c r="V9" s="34"/>
      <c r="W9" s="22"/>
      <c r="X9" s="23"/>
      <c r="Y9" s="24"/>
      <c r="Z9" s="2"/>
      <c r="AA9" s="23"/>
      <c r="AB9" s="23"/>
      <c r="AC9" s="23"/>
      <c r="AD9" s="34"/>
      <c r="AE9" s="23"/>
      <c r="AF9" s="43"/>
      <c r="AG9" s="22"/>
      <c r="AH9" s="42"/>
      <c r="AI9" s="14"/>
      <c r="AJ9" s="14"/>
      <c r="AK9" s="14"/>
      <c r="AM9" s="25"/>
      <c r="AN9" s="23"/>
      <c r="AO9" s="34"/>
      <c r="AP9" s="23"/>
      <c r="AQ9" s="23"/>
      <c r="AR9" s="34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3">
        <v>2007</v>
      </c>
      <c r="C10" s="69" t="s">
        <v>14</v>
      </c>
      <c r="D10" s="70" t="s">
        <v>15</v>
      </c>
      <c r="E10" s="71">
        <v>12</v>
      </c>
      <c r="F10" s="71">
        <v>0</v>
      </c>
      <c r="G10" s="69">
        <v>1</v>
      </c>
      <c r="H10" s="71">
        <v>14</v>
      </c>
      <c r="I10" s="71">
        <v>51</v>
      </c>
      <c r="J10" s="43">
        <v>0.63749999999999996</v>
      </c>
      <c r="K10" s="22">
        <f>PRODUCT(I10/J10)</f>
        <v>80</v>
      </c>
      <c r="L10" s="42"/>
      <c r="M10" s="14"/>
      <c r="N10" s="14"/>
      <c r="O10" s="14"/>
      <c r="Q10" s="23"/>
      <c r="R10" s="23"/>
      <c r="S10" s="34"/>
      <c r="T10" s="23"/>
      <c r="U10" s="23"/>
      <c r="V10" s="34"/>
      <c r="W10" s="22"/>
      <c r="X10" s="23"/>
      <c r="Y10" s="24"/>
      <c r="Z10" s="2"/>
      <c r="AA10" s="23"/>
      <c r="AB10" s="23"/>
      <c r="AC10" s="23"/>
      <c r="AD10" s="34"/>
      <c r="AE10" s="23"/>
      <c r="AF10" s="43"/>
      <c r="AG10" s="22"/>
      <c r="AH10" s="42"/>
      <c r="AI10" s="14"/>
      <c r="AJ10" s="14"/>
      <c r="AK10" s="14"/>
      <c r="AM10" s="25"/>
      <c r="AN10" s="23"/>
      <c r="AO10" s="34"/>
      <c r="AP10" s="23"/>
      <c r="AQ10" s="23"/>
      <c r="AR10" s="34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3">
        <v>2008</v>
      </c>
      <c r="C11" s="34" t="s">
        <v>17</v>
      </c>
      <c r="D11" s="2" t="s">
        <v>18</v>
      </c>
      <c r="E11" s="23">
        <v>18</v>
      </c>
      <c r="F11" s="23">
        <v>0</v>
      </c>
      <c r="G11" s="23">
        <v>0</v>
      </c>
      <c r="H11" s="23">
        <v>11</v>
      </c>
      <c r="I11" s="23">
        <v>44</v>
      </c>
      <c r="J11" s="43">
        <v>0.61099999999999999</v>
      </c>
      <c r="K11" s="22">
        <f>PRODUCT(I11/J11)</f>
        <v>72.013093289689039</v>
      </c>
      <c r="L11" s="42"/>
      <c r="M11" s="14"/>
      <c r="N11" s="14"/>
      <c r="O11" s="14"/>
      <c r="Q11" s="23"/>
      <c r="R11" s="23"/>
      <c r="S11" s="34"/>
      <c r="T11" s="23"/>
      <c r="U11" s="23"/>
      <c r="V11" s="34"/>
      <c r="W11" s="22"/>
      <c r="X11" s="23"/>
      <c r="Y11" s="24"/>
      <c r="Z11" s="2"/>
      <c r="AA11" s="23"/>
      <c r="AB11" s="23"/>
      <c r="AC11" s="23"/>
      <c r="AD11" s="34"/>
      <c r="AE11" s="23"/>
      <c r="AF11" s="43"/>
      <c r="AG11" s="22"/>
      <c r="AH11" s="42"/>
      <c r="AI11" s="14"/>
      <c r="AJ11" s="14"/>
      <c r="AK11" s="14"/>
      <c r="AM11" s="25"/>
      <c r="AN11" s="23"/>
      <c r="AO11" s="34"/>
      <c r="AP11" s="23"/>
      <c r="AQ11" s="23"/>
      <c r="AR11" s="34"/>
      <c r="AS11" s="2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3"/>
      <c r="C12" s="24"/>
      <c r="D12" s="2"/>
      <c r="E12" s="23"/>
      <c r="F12" s="23"/>
      <c r="G12" s="23"/>
      <c r="H12" s="34"/>
      <c r="I12" s="23"/>
      <c r="J12" s="43"/>
      <c r="K12" s="22"/>
      <c r="L12" s="42"/>
      <c r="M12" s="14"/>
      <c r="N12" s="14"/>
      <c r="O12" s="14"/>
      <c r="Q12" s="25"/>
      <c r="R12" s="23"/>
      <c r="S12" s="34"/>
      <c r="T12" s="23"/>
      <c r="U12" s="23"/>
      <c r="V12" s="34"/>
      <c r="W12" s="22"/>
      <c r="X12" s="23"/>
      <c r="Y12" s="24"/>
      <c r="Z12" s="2"/>
      <c r="AA12" s="23"/>
      <c r="AB12" s="23"/>
      <c r="AC12" s="23"/>
      <c r="AD12" s="34"/>
      <c r="AE12" s="23"/>
      <c r="AF12" s="43"/>
      <c r="AG12" s="22"/>
      <c r="AH12" s="42"/>
      <c r="AI12" s="14"/>
      <c r="AJ12" s="14"/>
      <c r="AK12" s="14"/>
      <c r="AM12" s="25"/>
      <c r="AN12" s="23"/>
      <c r="AO12" s="34"/>
      <c r="AP12" s="23"/>
      <c r="AQ12" s="23"/>
      <c r="AR12" s="34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3">
        <v>2010</v>
      </c>
      <c r="C13" s="34" t="s">
        <v>19</v>
      </c>
      <c r="D13" s="2" t="s">
        <v>18</v>
      </c>
      <c r="E13" s="23">
        <v>18</v>
      </c>
      <c r="F13" s="23">
        <v>0</v>
      </c>
      <c r="G13" s="23">
        <v>5</v>
      </c>
      <c r="H13" s="23">
        <v>9</v>
      </c>
      <c r="I13" s="23">
        <v>44</v>
      </c>
      <c r="J13" s="43">
        <v>0.47299999999999998</v>
      </c>
      <c r="K13" s="22">
        <f>PRODUCT(I13/J13)</f>
        <v>93.023255813953497</v>
      </c>
      <c r="L13" s="42"/>
      <c r="M13" s="14"/>
      <c r="N13" s="14"/>
      <c r="O13" s="14"/>
      <c r="Q13" s="34">
        <v>1</v>
      </c>
      <c r="R13" s="23">
        <v>0</v>
      </c>
      <c r="S13" s="23">
        <v>1</v>
      </c>
      <c r="T13" s="23">
        <v>0</v>
      </c>
      <c r="U13" s="23">
        <v>3</v>
      </c>
      <c r="V13" s="43">
        <v>0.3</v>
      </c>
      <c r="W13" s="22">
        <v>10</v>
      </c>
      <c r="X13" s="23"/>
      <c r="Y13" s="24"/>
      <c r="Z13" s="2"/>
      <c r="AA13" s="23"/>
      <c r="AB13" s="23"/>
      <c r="AC13" s="23"/>
      <c r="AD13" s="34"/>
      <c r="AE13" s="23"/>
      <c r="AF13" s="43"/>
      <c r="AG13" s="22"/>
      <c r="AH13" s="42"/>
      <c r="AI13" s="14"/>
      <c r="AJ13" s="14"/>
      <c r="AK13" s="14"/>
      <c r="AM13" s="25"/>
      <c r="AN13" s="23"/>
      <c r="AO13" s="34"/>
      <c r="AP13" s="23"/>
      <c r="AQ13" s="23"/>
      <c r="AR13" s="34"/>
      <c r="AS13" s="2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64" t="s">
        <v>33</v>
      </c>
      <c r="C14" s="65"/>
      <c r="D14" s="66"/>
      <c r="E14" s="45">
        <f>SUM(E4:E13)</f>
        <v>70</v>
      </c>
      <c r="F14" s="45">
        <f>SUM(F4:F13)</f>
        <v>0</v>
      </c>
      <c r="G14" s="45">
        <f>SUM(G4:G13)</f>
        <v>14</v>
      </c>
      <c r="H14" s="45">
        <f>SUM(H4:H13)</f>
        <v>54</v>
      </c>
      <c r="I14" s="45">
        <f>SUM(I4:I13)</f>
        <v>237</v>
      </c>
      <c r="J14" s="46">
        <f>PRODUCT(I14/K14)</f>
        <v>0.57799753733563475</v>
      </c>
      <c r="K14" s="37">
        <f>SUM(K4:K13)</f>
        <v>410.03634910364252</v>
      </c>
      <c r="L14" s="18"/>
      <c r="M14" s="16"/>
      <c r="N14" s="47"/>
      <c r="O14" s="48"/>
      <c r="P14" s="19"/>
      <c r="Q14" s="45">
        <f>SUM(Q4:Q13)</f>
        <v>1</v>
      </c>
      <c r="R14" s="45">
        <f>SUM(R4:R13)</f>
        <v>0</v>
      </c>
      <c r="S14" s="45">
        <f>SUM(S4:S13)</f>
        <v>1</v>
      </c>
      <c r="T14" s="45">
        <f>SUM(T4:T13)</f>
        <v>0</v>
      </c>
      <c r="U14" s="45">
        <f>SUM(U4:U13)</f>
        <v>3</v>
      </c>
      <c r="V14" s="46">
        <f>PRODUCT(U14/W14)</f>
        <v>0.3</v>
      </c>
      <c r="W14" s="37">
        <f>SUM(W4:W13)</f>
        <v>10</v>
      </c>
      <c r="X14" s="12" t="s">
        <v>33</v>
      </c>
      <c r="Y14" s="13"/>
      <c r="Z14" s="11"/>
      <c r="AA14" s="45">
        <f>SUM(AA4:AA13)</f>
        <v>79</v>
      </c>
      <c r="AB14" s="45">
        <f>SUM(AB4:AB13)</f>
        <v>5</v>
      </c>
      <c r="AC14" s="45">
        <f>SUM(AC4:AC13)</f>
        <v>38</v>
      </c>
      <c r="AD14" s="45">
        <f>SUM(AD4:AD13)</f>
        <v>105</v>
      </c>
      <c r="AE14" s="45">
        <f>SUM(AE4:AE13)</f>
        <v>375</v>
      </c>
      <c r="AF14" s="46">
        <f>PRODUCT(AE14/AG14)</f>
        <v>0.64102564102564108</v>
      </c>
      <c r="AG14" s="37">
        <f>SUM(AG4:AG13)</f>
        <v>585</v>
      </c>
      <c r="AH14" s="18"/>
      <c r="AI14" s="16"/>
      <c r="AJ14" s="47"/>
      <c r="AK14" s="48"/>
      <c r="AL14" s="19"/>
      <c r="AM14" s="45">
        <f>SUM(AM4:AM13)</f>
        <v>2</v>
      </c>
      <c r="AN14" s="45">
        <f>SUM(AN4:AN13)</f>
        <v>0</v>
      </c>
      <c r="AO14" s="45">
        <f>SUM(AO4:AO13)</f>
        <v>1</v>
      </c>
      <c r="AP14" s="45">
        <f>SUM(AP4:AP13)</f>
        <v>2</v>
      </c>
      <c r="AQ14" s="45">
        <f>SUM(AQ4:AQ13)</f>
        <v>11</v>
      </c>
      <c r="AR14" s="46">
        <f>PRODUCT(AQ14/AS14)</f>
        <v>0.73333333333333328</v>
      </c>
      <c r="AS14" s="41">
        <f>SUM(AS4:AS13)</f>
        <v>15</v>
      </c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7"/>
      <c r="K15" s="22"/>
      <c r="L15" s="19"/>
      <c r="M15" s="19"/>
      <c r="N15" s="19"/>
      <c r="O15" s="19"/>
      <c r="P15" s="26"/>
      <c r="Q15" s="26"/>
      <c r="R15" s="28"/>
      <c r="S15" s="26"/>
      <c r="T15" s="26"/>
      <c r="U15" s="19"/>
      <c r="V15" s="19"/>
      <c r="W15" s="22"/>
      <c r="X15" s="26"/>
      <c r="Y15" s="26"/>
      <c r="Z15" s="26"/>
      <c r="AA15" s="26"/>
      <c r="AB15" s="26"/>
      <c r="AC15" s="26"/>
      <c r="AD15" s="26"/>
      <c r="AE15" s="26"/>
      <c r="AF15" s="27"/>
      <c r="AG15" s="22"/>
      <c r="AH15" s="19"/>
      <c r="AI15" s="19"/>
      <c r="AJ15" s="19"/>
      <c r="AK15" s="19"/>
      <c r="AL15" s="26"/>
      <c r="AM15" s="26"/>
      <c r="AN15" s="28"/>
      <c r="AO15" s="26"/>
      <c r="AP15" s="26"/>
      <c r="AQ15" s="19"/>
      <c r="AR15" s="19"/>
      <c r="AS15" s="2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50" t="s">
        <v>31</v>
      </c>
      <c r="C16" s="51"/>
      <c r="D16" s="52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37</v>
      </c>
      <c r="O16" s="14" t="s">
        <v>38</v>
      </c>
      <c r="Q16" s="28"/>
      <c r="R16" s="28" t="s">
        <v>12</v>
      </c>
      <c r="S16" s="28"/>
      <c r="T16" s="26" t="s">
        <v>28</v>
      </c>
      <c r="U16" s="19"/>
      <c r="V16" s="22"/>
      <c r="W16" s="22"/>
      <c r="X16" s="49"/>
      <c r="Y16" s="49"/>
      <c r="Z16" s="49"/>
      <c r="AA16" s="49"/>
      <c r="AB16" s="49"/>
      <c r="AC16" s="26"/>
      <c r="AD16" s="26"/>
      <c r="AE16" s="26"/>
      <c r="AF16" s="26"/>
      <c r="AG16" s="26"/>
      <c r="AH16" s="26"/>
      <c r="AI16" s="26"/>
      <c r="AJ16" s="26"/>
      <c r="AK16" s="26"/>
      <c r="AM16" s="22"/>
      <c r="AN16" s="49"/>
      <c r="AO16" s="49"/>
      <c r="AP16" s="49"/>
      <c r="AQ16" s="49"/>
      <c r="AR16" s="49"/>
      <c r="AS16" s="49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9" t="s">
        <v>32</v>
      </c>
      <c r="C17" s="8"/>
      <c r="D17" s="30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67">
        <v>0</v>
      </c>
      <c r="K17" s="26">
        <v>0</v>
      </c>
      <c r="L17" s="54">
        <v>0</v>
      </c>
      <c r="M17" s="54">
        <v>0</v>
      </c>
      <c r="N17" s="54">
        <v>0</v>
      </c>
      <c r="O17" s="54">
        <v>0</v>
      </c>
      <c r="Q17" s="28"/>
      <c r="R17" s="28"/>
      <c r="S17" s="28"/>
      <c r="T17" s="26" t="s">
        <v>21</v>
      </c>
      <c r="U17" s="26"/>
      <c r="V17" s="26"/>
      <c r="W17" s="26"/>
      <c r="X17" s="28"/>
      <c r="Y17" s="28"/>
      <c r="Z17" s="28"/>
      <c r="AA17" s="28"/>
      <c r="AB17" s="28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8"/>
      <c r="AO17" s="28"/>
      <c r="AP17" s="28"/>
      <c r="AQ17" s="28"/>
      <c r="AR17" s="28"/>
      <c r="AS17" s="28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44" t="s">
        <v>13</v>
      </c>
      <c r="C18" s="36"/>
      <c r="D18" s="35"/>
      <c r="E18" s="53">
        <f>PRODUCT(E14+Q14)</f>
        <v>71</v>
      </c>
      <c r="F18" s="53">
        <f>PRODUCT(F14+R14)</f>
        <v>0</v>
      </c>
      <c r="G18" s="53">
        <f>PRODUCT(G14+S14)</f>
        <v>15</v>
      </c>
      <c r="H18" s="53">
        <f>PRODUCT(H14+T14)</f>
        <v>54</v>
      </c>
      <c r="I18" s="53">
        <f>PRODUCT(I14+U14)</f>
        <v>240</v>
      </c>
      <c r="J18" s="67">
        <f>PRODUCT(I18/K18)</f>
        <v>0.57137912114549116</v>
      </c>
      <c r="K18" s="26">
        <f>PRODUCT(K14+W14)</f>
        <v>420.03634910364252</v>
      </c>
      <c r="L18" s="54">
        <f>PRODUCT((F18+G18)/E18)</f>
        <v>0.21126760563380281</v>
      </c>
      <c r="M18" s="54">
        <f>PRODUCT(H18/E18)</f>
        <v>0.76056338028169013</v>
      </c>
      <c r="N18" s="54">
        <f>PRODUCT((F18+G18+H18)/E18)</f>
        <v>0.971830985915493</v>
      </c>
      <c r="O18" s="54">
        <f>PRODUCT(I18/E18)</f>
        <v>3.380281690140845</v>
      </c>
      <c r="Q18" s="28"/>
      <c r="R18" s="28"/>
      <c r="S18" s="28"/>
      <c r="T18" s="26" t="s">
        <v>22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1" t="s">
        <v>30</v>
      </c>
      <c r="C19" s="20"/>
      <c r="D19" s="31"/>
      <c r="E19" s="53">
        <f>PRODUCT(AA14+AM14)</f>
        <v>81</v>
      </c>
      <c r="F19" s="53">
        <f>PRODUCT(AB14+AN14)</f>
        <v>5</v>
      </c>
      <c r="G19" s="53">
        <f>PRODUCT(AC14+AO14)</f>
        <v>39</v>
      </c>
      <c r="H19" s="53">
        <f>PRODUCT(AD14+AP14)</f>
        <v>107</v>
      </c>
      <c r="I19" s="53">
        <f>PRODUCT(AE14+AQ14)</f>
        <v>386</v>
      </c>
      <c r="J19" s="67">
        <f>PRODUCT(I19/K19)</f>
        <v>0.64333333333333331</v>
      </c>
      <c r="K19" s="19">
        <f>PRODUCT(AG14+AS14)</f>
        <v>600</v>
      </c>
      <c r="L19" s="54">
        <f>PRODUCT((F19+G19)/E19)</f>
        <v>0.54320987654320985</v>
      </c>
      <c r="M19" s="54">
        <f>PRODUCT(H19/E19)</f>
        <v>1.3209876543209877</v>
      </c>
      <c r="N19" s="54">
        <f>PRODUCT((F19+G19+H19)/E19)</f>
        <v>1.8641975308641976</v>
      </c>
      <c r="O19" s="54">
        <f>PRODUCT(I19/E19)</f>
        <v>4.7654320987654319</v>
      </c>
      <c r="Q19" s="28"/>
      <c r="R19" s="28"/>
      <c r="S19" s="26"/>
      <c r="T19" s="19"/>
      <c r="U19" s="19"/>
      <c r="V19" s="19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19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55" t="s">
        <v>33</v>
      </c>
      <c r="C20" s="56"/>
      <c r="D20" s="57"/>
      <c r="E20" s="53">
        <f>SUM(E17:E19)</f>
        <v>152</v>
      </c>
      <c r="F20" s="53">
        <f t="shared" ref="F20:I20" si="0">SUM(F17:F19)</f>
        <v>5</v>
      </c>
      <c r="G20" s="53">
        <f t="shared" si="0"/>
        <v>54</v>
      </c>
      <c r="H20" s="53">
        <f t="shared" si="0"/>
        <v>161</v>
      </c>
      <c r="I20" s="53">
        <f t="shared" si="0"/>
        <v>626</v>
      </c>
      <c r="J20" s="67">
        <f>PRODUCT(I20/K20)</f>
        <v>0.61370362002304901</v>
      </c>
      <c r="K20" s="26">
        <f>SUM(K17:K19)</f>
        <v>1020.0363491036426</v>
      </c>
      <c r="L20" s="54">
        <f>PRODUCT((F20+G20)/E20)</f>
        <v>0.38815789473684209</v>
      </c>
      <c r="M20" s="54">
        <f>PRODUCT(H20/E20)</f>
        <v>1.0592105263157894</v>
      </c>
      <c r="N20" s="54">
        <f>PRODUCT((F20+G20+H20)/E20)</f>
        <v>1.4473684210526316</v>
      </c>
      <c r="O20" s="54">
        <f>PRODUCT(I20/E20)</f>
        <v>4.1184210526315788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19"/>
      <c r="F21" s="19"/>
      <c r="G21" s="19"/>
      <c r="H21" s="19"/>
      <c r="I21" s="19"/>
      <c r="J21" s="26"/>
      <c r="K21" s="26"/>
      <c r="L21" s="19"/>
      <c r="M21" s="19"/>
      <c r="N21" s="19"/>
      <c r="O21" s="19"/>
      <c r="P21" s="26"/>
      <c r="Q21" s="26"/>
      <c r="R21" s="26"/>
      <c r="S21" s="26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26"/>
      <c r="AI59" s="26"/>
      <c r="AJ59" s="26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26"/>
      <c r="AI60" s="26"/>
      <c r="AJ60" s="26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26"/>
      <c r="AI61" s="26"/>
      <c r="AJ61" s="26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26"/>
      <c r="AI62" s="26"/>
      <c r="AJ62" s="26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26"/>
      <c r="AI63" s="26"/>
      <c r="AJ63" s="26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26"/>
      <c r="AI64" s="26"/>
      <c r="AJ64" s="26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26"/>
      <c r="AI65" s="26"/>
      <c r="AJ65" s="26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26"/>
      <c r="AI66" s="26"/>
      <c r="AJ66" s="26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26"/>
      <c r="AI67" s="26"/>
      <c r="AJ67" s="26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26"/>
      <c r="AI68" s="26"/>
      <c r="AJ68" s="26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26"/>
      <c r="AI69" s="26"/>
      <c r="AJ69" s="26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26"/>
      <c r="AI70" s="26"/>
      <c r="AJ70" s="26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26"/>
      <c r="AI71" s="26"/>
      <c r="AJ71" s="26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26"/>
      <c r="AI72" s="26"/>
      <c r="AJ72" s="26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26"/>
      <c r="AI73" s="26"/>
      <c r="AJ73" s="26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26"/>
      <c r="AI74" s="26"/>
      <c r="AJ74" s="26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26"/>
      <c r="AI75" s="26"/>
      <c r="AJ75" s="26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26"/>
      <c r="AI76" s="26"/>
      <c r="AJ76" s="26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26"/>
      <c r="AI77" s="26"/>
      <c r="AJ77" s="26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26"/>
      <c r="AI78" s="26"/>
      <c r="AJ78" s="26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26"/>
      <c r="AI79" s="26"/>
      <c r="AJ79" s="26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26"/>
      <c r="AI80" s="26"/>
      <c r="AJ80" s="26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26"/>
      <c r="AI81" s="26"/>
      <c r="AJ81" s="26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26"/>
      <c r="AI82" s="26"/>
      <c r="AJ82" s="26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26"/>
      <c r="AI83" s="26"/>
      <c r="AJ83" s="26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26"/>
      <c r="AI84" s="26"/>
      <c r="AJ84" s="26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26"/>
      <c r="AI85" s="26"/>
      <c r="AJ85" s="26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6"/>
      <c r="AI86" s="26"/>
      <c r="AJ86" s="26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26"/>
      <c r="AI87" s="26"/>
      <c r="AJ87" s="26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26"/>
      <c r="AI88" s="26"/>
      <c r="AJ88" s="26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26"/>
      <c r="AI89" s="26"/>
      <c r="AJ89" s="26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26"/>
      <c r="AI90" s="26"/>
      <c r="AJ90" s="26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26"/>
      <c r="AI91" s="26"/>
      <c r="AJ91" s="26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26"/>
      <c r="AI92" s="26"/>
      <c r="AJ92" s="26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26"/>
      <c r="AI93" s="26"/>
      <c r="AJ93" s="26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26"/>
      <c r="AI94" s="26"/>
      <c r="AJ94" s="26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26"/>
      <c r="AI95" s="26"/>
      <c r="AJ95" s="26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26"/>
      <c r="AI96" s="26"/>
      <c r="AJ96" s="26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26"/>
      <c r="AI97" s="26"/>
      <c r="AJ97" s="26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26"/>
      <c r="AI98" s="26"/>
      <c r="AJ98" s="26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26"/>
      <c r="AI99" s="26"/>
      <c r="AJ99" s="26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26"/>
      <c r="AI100" s="26"/>
      <c r="AJ100" s="26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26"/>
      <c r="AI101" s="26"/>
      <c r="AJ101" s="26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26"/>
      <c r="AI102" s="26"/>
      <c r="AJ102" s="26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26"/>
      <c r="AI103" s="26"/>
      <c r="AJ103" s="26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26"/>
      <c r="AI104" s="26"/>
      <c r="AJ104" s="26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26"/>
      <c r="AI105" s="26"/>
      <c r="AJ105" s="26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26"/>
      <c r="AI106" s="26"/>
      <c r="AJ106" s="26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6"/>
      <c r="AI107" s="26"/>
      <c r="AJ107" s="26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26"/>
      <c r="AI108" s="26"/>
      <c r="AJ108" s="26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26"/>
      <c r="AI109" s="26"/>
      <c r="AJ109" s="26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26"/>
      <c r="AI110" s="26"/>
      <c r="AJ110" s="26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26"/>
      <c r="AI111" s="26"/>
      <c r="AJ111" s="26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26"/>
      <c r="AI112" s="26"/>
      <c r="AJ112" s="26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26"/>
      <c r="AI113" s="26"/>
      <c r="AJ113" s="26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26"/>
      <c r="AI114" s="26"/>
      <c r="AJ114" s="26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26"/>
      <c r="AI115" s="26"/>
      <c r="AJ115" s="26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26"/>
      <c r="AI116" s="26"/>
      <c r="AJ116" s="26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26"/>
      <c r="AI117" s="26"/>
      <c r="AJ117" s="26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26"/>
      <c r="AI118" s="26"/>
      <c r="AJ118" s="26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26"/>
      <c r="AI119" s="26"/>
      <c r="AJ119" s="26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26"/>
      <c r="AI120" s="26"/>
      <c r="AJ120" s="26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26"/>
      <c r="AI121" s="26"/>
      <c r="AJ121" s="26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26"/>
      <c r="AI122" s="26"/>
      <c r="AJ122" s="26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26"/>
      <c r="AI123" s="26"/>
      <c r="AJ123" s="26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26"/>
      <c r="AI124" s="26"/>
      <c r="AJ124" s="26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26"/>
      <c r="AI125" s="26"/>
      <c r="AJ125" s="26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26"/>
      <c r="AI126" s="26"/>
      <c r="AJ126" s="26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26"/>
      <c r="AI127" s="26"/>
      <c r="AJ127" s="26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26"/>
      <c r="AI128" s="26"/>
      <c r="AJ128" s="26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26"/>
      <c r="AI129" s="26"/>
      <c r="AJ129" s="26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26"/>
      <c r="AI130" s="26"/>
      <c r="AJ130" s="26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26"/>
      <c r="AI131" s="26"/>
      <c r="AJ131" s="26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26"/>
      <c r="AI132" s="26"/>
      <c r="AJ132" s="26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26"/>
      <c r="AI133" s="26"/>
      <c r="AJ133" s="26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26"/>
      <c r="AI134" s="26"/>
      <c r="AJ134" s="26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26"/>
      <c r="AI135" s="26"/>
      <c r="AJ135" s="26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26"/>
      <c r="AI136" s="26"/>
      <c r="AJ136" s="26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26"/>
      <c r="AI137" s="26"/>
      <c r="AJ137" s="26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26"/>
      <c r="AI138" s="26"/>
      <c r="AJ138" s="26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26"/>
      <c r="AI139" s="26"/>
      <c r="AJ139" s="26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26"/>
      <c r="AI140" s="26"/>
      <c r="AJ140" s="26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26"/>
      <c r="AI141" s="26"/>
      <c r="AJ141" s="26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26"/>
      <c r="AI142" s="26"/>
      <c r="AJ142" s="26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26"/>
      <c r="AI143" s="26"/>
      <c r="AJ143" s="26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26"/>
      <c r="AI144" s="26"/>
      <c r="AJ144" s="26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26"/>
      <c r="AI145" s="26"/>
      <c r="AJ145" s="26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26"/>
      <c r="AI146" s="26"/>
      <c r="AJ146" s="26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26"/>
      <c r="AI147" s="26"/>
      <c r="AJ147" s="26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26"/>
      <c r="AI148" s="26"/>
      <c r="AJ148" s="26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26"/>
      <c r="AI149" s="26"/>
      <c r="AJ149" s="26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26"/>
      <c r="AI150" s="26"/>
      <c r="AJ150" s="26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26"/>
      <c r="AI151" s="26"/>
      <c r="AJ151" s="26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26"/>
      <c r="AI152" s="26"/>
      <c r="AJ152" s="26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26"/>
      <c r="AI153" s="26"/>
      <c r="AJ153" s="26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26"/>
      <c r="AI154" s="26"/>
      <c r="AJ154" s="26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26"/>
      <c r="AI155" s="26"/>
      <c r="AJ155" s="26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26"/>
      <c r="AI156" s="26"/>
      <c r="AJ156" s="26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26"/>
      <c r="AI157" s="26"/>
      <c r="AJ157" s="26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26"/>
      <c r="AI158" s="26"/>
      <c r="AJ158" s="26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26"/>
      <c r="AI159" s="26"/>
      <c r="AJ159" s="26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26"/>
      <c r="AI160" s="26"/>
      <c r="AJ160" s="26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26"/>
      <c r="AI161" s="26"/>
      <c r="AJ161" s="26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26"/>
      <c r="AI162" s="26"/>
      <c r="AJ162" s="26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26"/>
      <c r="AI163" s="26"/>
      <c r="AJ163" s="26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26"/>
      <c r="AI164" s="26"/>
      <c r="AJ164" s="26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26"/>
      <c r="AI165" s="26"/>
      <c r="AJ165" s="26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26"/>
      <c r="AI166" s="26"/>
      <c r="AJ166" s="26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26"/>
      <c r="AI167" s="26"/>
      <c r="AJ167" s="26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26"/>
      <c r="AI168" s="26"/>
      <c r="AJ168" s="26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26"/>
      <c r="AI169" s="26"/>
      <c r="AJ169" s="26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26"/>
      <c r="AI170" s="26"/>
      <c r="AJ170" s="26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26"/>
      <c r="AI171" s="26"/>
      <c r="AJ171" s="26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26"/>
      <c r="AI172" s="26"/>
      <c r="AJ172" s="26"/>
      <c r="AK172" s="26"/>
      <c r="AL172" s="19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26"/>
      <c r="AI173" s="26"/>
      <c r="AJ173" s="26"/>
      <c r="AK173" s="26"/>
      <c r="AL173" s="19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26"/>
      <c r="AI174" s="26"/>
      <c r="AJ174" s="26"/>
      <c r="AK174" s="26"/>
      <c r="AL174" s="19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26"/>
      <c r="AI175" s="26"/>
      <c r="AJ175" s="26"/>
      <c r="AK175" s="26"/>
      <c r="AL175" s="19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26"/>
      <c r="AI176" s="26"/>
      <c r="AJ176" s="26"/>
      <c r="AK176" s="26"/>
      <c r="AL176" s="19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26"/>
      <c r="AI177" s="26"/>
      <c r="AJ177" s="26"/>
      <c r="AK177" s="26"/>
      <c r="AL177" s="19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26"/>
      <c r="AI178" s="26"/>
      <c r="AJ178" s="26"/>
      <c r="AK178" s="26"/>
      <c r="AL178" s="19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26"/>
      <c r="AI179" s="26"/>
      <c r="AJ179" s="26"/>
      <c r="AK179" s="26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26"/>
      <c r="AI180" s="26"/>
      <c r="AJ180" s="26"/>
      <c r="AK180" s="26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26"/>
      <c r="AI181" s="26"/>
      <c r="AJ181" s="26"/>
      <c r="AK181" s="26"/>
      <c r="AL181" s="19"/>
    </row>
    <row r="182" spans="1:57" ht="14.25" x14ac:dyDescent="0.2">
      <c r="L182" s="19"/>
      <c r="M182" s="19"/>
      <c r="N182" s="19"/>
      <c r="O182" s="19"/>
      <c r="P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26"/>
      <c r="AI182" s="26"/>
      <c r="AJ182" s="26"/>
      <c r="AK182" s="26"/>
      <c r="AL182" s="19"/>
    </row>
    <row r="183" spans="1:57" ht="14.25" x14ac:dyDescent="0.2">
      <c r="L183" s="19"/>
      <c r="M183" s="19"/>
      <c r="N183" s="19"/>
      <c r="O183" s="19"/>
      <c r="P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26"/>
      <c r="AI183" s="26"/>
      <c r="AJ183" s="26"/>
      <c r="AK183" s="26"/>
      <c r="AL183" s="19"/>
    </row>
    <row r="184" spans="1:57" ht="14.25" x14ac:dyDescent="0.2">
      <c r="L184" s="19"/>
      <c r="M184" s="19"/>
      <c r="N184" s="19"/>
      <c r="O184" s="19"/>
      <c r="P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26"/>
      <c r="AI184" s="26"/>
      <c r="AJ184" s="26"/>
      <c r="AK184" s="26"/>
      <c r="AL184" s="19"/>
    </row>
    <row r="185" spans="1:57" ht="14.25" x14ac:dyDescent="0.2">
      <c r="L185" s="19"/>
      <c r="M185" s="19"/>
      <c r="N185" s="19"/>
      <c r="O185" s="19"/>
      <c r="P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</row>
    <row r="186" spans="1:57" x14ac:dyDescent="0.25"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</row>
    <row r="187" spans="1:57" x14ac:dyDescent="0.25"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</row>
    <row r="188" spans="1:57" x14ac:dyDescent="0.25"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</row>
    <row r="189" spans="1:57" x14ac:dyDescent="0.25"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2018-09-07T19:21:44Z</dcterms:modified>
</cp:coreProperties>
</file>