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5" i="3" l="1"/>
  <c r="O24" i="3"/>
  <c r="O22" i="3" l="1"/>
  <c r="N22" i="3"/>
  <c r="M22" i="3"/>
  <c r="L22" i="3"/>
  <c r="O23" i="3"/>
  <c r="N23" i="3"/>
  <c r="M23" i="3"/>
  <c r="L23" i="3"/>
  <c r="AR19" i="3"/>
  <c r="K22" i="3"/>
  <c r="AS19" i="3"/>
  <c r="AQ19" i="3"/>
  <c r="AP19" i="3"/>
  <c r="AO19" i="3"/>
  <c r="AN19" i="3"/>
  <c r="AM19" i="3"/>
  <c r="AG19" i="3"/>
  <c r="K24" i="3" s="1"/>
  <c r="AE19" i="3"/>
  <c r="AF19" i="3" s="1"/>
  <c r="AD19" i="3"/>
  <c r="H24" i="3" s="1"/>
  <c r="AC19" i="3"/>
  <c r="AB19" i="3"/>
  <c r="F24" i="3" s="1"/>
  <c r="AA19" i="3"/>
  <c r="W19" i="3"/>
  <c r="U19" i="3"/>
  <c r="T19" i="3"/>
  <c r="S19" i="3"/>
  <c r="R19" i="3"/>
  <c r="Q19" i="3"/>
  <c r="K19" i="3"/>
  <c r="K23" i="3" s="1"/>
  <c r="I19" i="3"/>
  <c r="I23" i="3" s="1"/>
  <c r="H19" i="3"/>
  <c r="H23" i="3" s="1"/>
  <c r="H25" i="3" s="1"/>
  <c r="G19" i="3"/>
  <c r="G23" i="3" s="1"/>
  <c r="F19" i="3"/>
  <c r="F23" i="3" s="1"/>
  <c r="F25" i="3" s="1"/>
  <c r="E19" i="3"/>
  <c r="E23" i="3" s="1"/>
  <c r="K25" i="3" l="1"/>
  <c r="E24" i="3"/>
  <c r="G24" i="3"/>
  <c r="G25" i="3" s="1"/>
  <c r="I24" i="3"/>
  <c r="I25" i="3" s="1"/>
  <c r="M24" i="3"/>
  <c r="N24" i="3" l="1"/>
  <c r="L24" i="3"/>
  <c r="E25" i="3"/>
  <c r="M25" i="3" s="1"/>
  <c r="J24" i="3"/>
  <c r="N25" i="3" l="1"/>
  <c r="L25" i="3"/>
  <c r="AB20" i="1"/>
  <c r="AA20" i="1"/>
  <c r="Z20" i="1"/>
  <c r="Y20" i="1"/>
  <c r="X20" i="1"/>
  <c r="W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<sst xmlns="http://schemas.openxmlformats.org/spreadsheetml/2006/main" count="202" uniqueCount="88">
  <si>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</si>
  <si>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</si>
  <si>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</si>
  <si>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</si>
  <si>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</si>
  <si>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</si>
  <si>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</si>
  <si>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</si>
  <si>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</si>
  <si>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</si>
  <si>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</si>
  <si>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</si>
  <si>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</si>
  <si>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</si>
  <si>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</si>
  <si>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</si>
  <si>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</si>
  <si>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</si>
  <si>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</si>
  <si>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</si>
  <si>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</si>
  <si>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</si>
  <si>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</si>
  <si>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</si>
  <si>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</si>
  <si>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</si>
  <si>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</si>
  <si>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</si>
  <si>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</si>
  <si>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</si>
  <si>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</si>
  <si>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</si>
  <si>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</si>
  <si>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Honkonen</t>
  </si>
  <si>
    <t>12.</t>
  </si>
  <si>
    <t>ViVe</t>
  </si>
  <si>
    <t>02.05. 1993  ViVe - IPV  2-14</t>
  </si>
  <si>
    <t>09.05. 1993  Tahko - ViVe  15-7</t>
  </si>
  <si>
    <t>2.  ottelu</t>
  </si>
  <si>
    <t>5.  ottelu</t>
  </si>
  <si>
    <t>20.05. 1993  SoJy  ViVe  17-9</t>
  </si>
  <si>
    <t>8.  ottelu</t>
  </si>
  <si>
    <t>30.05. 1993  RPL - ViVe  18-4</t>
  </si>
  <si>
    <t xml:space="preserve">  23 v   2 kk 28 pv</t>
  </si>
  <si>
    <t xml:space="preserve">  23 v   3 kk   5 pv</t>
  </si>
  <si>
    <t xml:space="preserve">  23 v   3 kk 16 pv</t>
  </si>
  <si>
    <t xml:space="preserve">  23 v   3 kk 26 pv</t>
  </si>
  <si>
    <t>suomensarja</t>
  </si>
  <si>
    <t>ykköspesis</t>
  </si>
  <si>
    <t>HaVe</t>
  </si>
  <si>
    <t>AA</t>
  </si>
  <si>
    <t>8.</t>
  </si>
  <si>
    <t>5.</t>
  </si>
  <si>
    <t>2.</t>
  </si>
  <si>
    <t>11.</t>
  </si>
  <si>
    <t>KoU</t>
  </si>
  <si>
    <t>7.</t>
  </si>
  <si>
    <t>9.</t>
  </si>
  <si>
    <t>VetU</t>
  </si>
  <si>
    <t>Seurat</t>
  </si>
  <si>
    <t>KoU = Koskenkorvan Urheilijat  (1945)</t>
  </si>
  <si>
    <t>ViVe = Vimpelin Veto  (1934)</t>
  </si>
  <si>
    <t>VetU = Vetelin Urheilijat  (1947)</t>
  </si>
  <si>
    <t>Kiva</t>
  </si>
  <si>
    <t>HaVe = Halsua-Veteli Pesis  (2002)</t>
  </si>
  <si>
    <t>AA = Alajärven Ankkurit  (1944)</t>
  </si>
  <si>
    <t>YKKÖSPESIS</t>
  </si>
  <si>
    <t>ykkössarja</t>
  </si>
  <si>
    <t>Kiva = Karstulan Kiva  (1909)</t>
  </si>
  <si>
    <t>****</t>
  </si>
  <si>
    <t>SUPERPPESIS</t>
  </si>
  <si>
    <t xml:space="preserve"> Arvo-ottelut</t>
  </si>
  <si>
    <t>Mitalit</t>
  </si>
  <si>
    <t>hSM</t>
  </si>
  <si>
    <t>Lyöty</t>
  </si>
  <si>
    <t>Tuotu</t>
  </si>
  <si>
    <t>4.2.1970   Perho</t>
  </si>
  <si>
    <t>L+T</t>
  </si>
  <si>
    <t>SUOMENSARJA</t>
  </si>
  <si>
    <t>KAIKKI OTTELUT</t>
  </si>
  <si>
    <t>SUPERPESIS</t>
  </si>
  <si>
    <t>YHTEENSÄ</t>
  </si>
  <si>
    <t>Kiri = 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</si>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</sst>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7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6" t="s">
        <v>76</v>
      </c>
      <c r="F1" s="5"/>
      <c r="G1" s="5"/>
      <c r="H1" s="5"/>
      <c r="I1" s="5"/>
      <c r="J1" s="5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1988</v>
      </c>
      <c r="C4" s="86" t="s">
        <v>52</v>
      </c>
      <c r="D4" s="87" t="s">
        <v>58</v>
      </c>
      <c r="E4" s="25"/>
      <c r="F4" s="27" t="s">
        <v>47</v>
      </c>
      <c r="G4" s="25"/>
      <c r="H4" s="25"/>
      <c r="I4" s="25"/>
      <c r="J4" s="25"/>
      <c r="K4" s="25"/>
      <c r="L4" s="25"/>
      <c r="M4" s="88"/>
      <c r="N4" s="42"/>
      <c r="O4" s="29"/>
      <c r="P4" s="30"/>
      <c r="Q4" s="30"/>
      <c r="R4" s="30"/>
      <c r="S4" s="30"/>
      <c r="T4" s="30"/>
      <c r="U4" s="30"/>
      <c r="V4" s="29"/>
      <c r="W4" s="43"/>
      <c r="X4" s="43"/>
      <c r="Y4" s="43"/>
      <c r="Z4" s="43"/>
      <c r="AA4" s="43"/>
      <c r="AB4" s="72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1989</v>
      </c>
      <c r="C5" s="86" t="s">
        <v>51</v>
      </c>
      <c r="D5" s="87" t="s">
        <v>58</v>
      </c>
      <c r="E5" s="25"/>
      <c r="F5" s="27" t="s">
        <v>47</v>
      </c>
      <c r="G5" s="25"/>
      <c r="H5" s="25"/>
      <c r="I5" s="25"/>
      <c r="J5" s="25"/>
      <c r="K5" s="25"/>
      <c r="L5" s="25"/>
      <c r="M5" s="88"/>
      <c r="N5" s="42"/>
      <c r="O5" s="24"/>
      <c r="P5" s="30"/>
      <c r="Q5" s="30"/>
      <c r="R5" s="30"/>
      <c r="S5" s="30"/>
      <c r="T5" s="30"/>
      <c r="U5" s="30"/>
      <c r="V5" s="24"/>
      <c r="W5" s="43"/>
      <c r="X5" s="43"/>
      <c r="Y5" s="32"/>
      <c r="Z5" s="43"/>
      <c r="AA5" s="43"/>
      <c r="AB5" s="72"/>
      <c r="AC5" s="24"/>
      <c r="AD5" s="30"/>
      <c r="AE5" s="2"/>
      <c r="AF5" s="2"/>
      <c r="AG5" s="30"/>
      <c r="AH5" s="30"/>
      <c r="AI5" s="30"/>
      <c r="AJ5" s="9"/>
    </row>
    <row r="6" spans="1:36" s="23" customFormat="1" ht="15" customHeight="1" x14ac:dyDescent="0.2">
      <c r="A6" s="9"/>
      <c r="B6" s="25">
        <v>1990</v>
      </c>
      <c r="C6" s="25" t="s">
        <v>57</v>
      </c>
      <c r="D6" s="26" t="s">
        <v>58</v>
      </c>
      <c r="E6" s="25"/>
      <c r="F6" s="27" t="s">
        <v>47</v>
      </c>
      <c r="G6" s="25"/>
      <c r="H6" s="25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43"/>
      <c r="X6" s="43"/>
      <c r="Y6" s="32"/>
      <c r="Z6" s="43"/>
      <c r="AA6" s="43"/>
      <c r="AB6" s="72"/>
      <c r="AC6" s="24"/>
      <c r="AD6" s="30"/>
      <c r="AE6" s="2"/>
      <c r="AF6" s="2"/>
      <c r="AG6" s="30"/>
      <c r="AH6" s="30"/>
      <c r="AI6" s="30"/>
      <c r="AJ6" s="9"/>
    </row>
    <row r="7" spans="1:36" s="23" customFormat="1" ht="15" customHeight="1" x14ac:dyDescent="0.25">
      <c r="A7" s="9"/>
      <c r="B7" s="34">
        <v>1991</v>
      </c>
      <c r="C7" s="34" t="s">
        <v>56</v>
      </c>
      <c r="D7" s="35" t="s">
        <v>55</v>
      </c>
      <c r="E7" s="34"/>
      <c r="F7" s="36" t="s">
        <v>67</v>
      </c>
      <c r="G7" s="84"/>
      <c r="H7" s="37"/>
      <c r="I7" s="34"/>
      <c r="J7" s="34"/>
      <c r="K7" s="34"/>
      <c r="L7" s="34"/>
      <c r="M7" s="34"/>
      <c r="N7" s="38"/>
      <c r="O7" s="29"/>
      <c r="P7" s="30"/>
      <c r="Q7" s="30"/>
      <c r="R7" s="30"/>
      <c r="S7" s="30"/>
      <c r="T7" s="30"/>
      <c r="U7" s="30"/>
      <c r="V7" s="29"/>
      <c r="W7" s="43"/>
      <c r="X7" s="43"/>
      <c r="Y7" s="32"/>
      <c r="Z7" s="43"/>
      <c r="AA7" s="43"/>
      <c r="AB7" s="72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4">
        <v>1992</v>
      </c>
      <c r="C8" s="34" t="s">
        <v>54</v>
      </c>
      <c r="D8" s="35" t="s">
        <v>55</v>
      </c>
      <c r="E8" s="34"/>
      <c r="F8" s="36" t="s">
        <v>48</v>
      </c>
      <c r="G8" s="84"/>
      <c r="H8" s="37"/>
      <c r="I8" s="34"/>
      <c r="J8" s="34"/>
      <c r="K8" s="34"/>
      <c r="L8" s="34"/>
      <c r="M8" s="34"/>
      <c r="N8" s="38"/>
      <c r="O8" s="29"/>
      <c r="P8" s="30"/>
      <c r="Q8" s="30"/>
      <c r="R8" s="30"/>
      <c r="S8" s="30"/>
      <c r="T8" s="30"/>
      <c r="U8" s="30"/>
      <c r="V8" s="29"/>
      <c r="W8" s="43"/>
      <c r="X8" s="32"/>
      <c r="Y8" s="32"/>
      <c r="Z8" s="32"/>
      <c r="AA8" s="43"/>
      <c r="AB8" s="72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0">
        <v>1993</v>
      </c>
      <c r="C9" s="30" t="s">
        <v>34</v>
      </c>
      <c r="D9" s="39" t="s">
        <v>35</v>
      </c>
      <c r="E9" s="30">
        <v>26</v>
      </c>
      <c r="F9" s="30">
        <v>1</v>
      </c>
      <c r="G9" s="30">
        <v>19</v>
      </c>
      <c r="H9" s="30">
        <v>7</v>
      </c>
      <c r="I9" s="30">
        <v>75</v>
      </c>
      <c r="J9" s="30">
        <v>14</v>
      </c>
      <c r="K9" s="30">
        <v>13</v>
      </c>
      <c r="L9" s="30">
        <v>28</v>
      </c>
      <c r="M9" s="30">
        <v>20</v>
      </c>
      <c r="N9" s="40">
        <v>0.441</v>
      </c>
      <c r="O9" s="29"/>
      <c r="P9" s="30"/>
      <c r="Q9" s="30"/>
      <c r="R9" s="31"/>
      <c r="S9" s="30"/>
      <c r="T9" s="30"/>
      <c r="U9" s="30"/>
      <c r="V9" s="29"/>
      <c r="W9" s="43">
        <v>4</v>
      </c>
      <c r="X9" s="43">
        <v>0</v>
      </c>
      <c r="Y9" s="43">
        <v>3</v>
      </c>
      <c r="Z9" s="43">
        <v>2</v>
      </c>
      <c r="AA9" s="43">
        <v>9</v>
      </c>
      <c r="AB9" s="72">
        <v>0.64300000000000002</v>
      </c>
      <c r="AC9" s="29"/>
      <c r="AD9" s="30"/>
      <c r="AE9" s="2"/>
      <c r="AF9" s="44"/>
      <c r="AG9" s="31"/>
      <c r="AH9" s="33"/>
      <c r="AI9" s="30"/>
      <c r="AJ9" s="9"/>
    </row>
    <row r="10" spans="1:36" s="23" customFormat="1" ht="15" customHeight="1" x14ac:dyDescent="0.25">
      <c r="A10" s="9"/>
      <c r="B10" s="30">
        <v>1994</v>
      </c>
      <c r="C10" s="30"/>
      <c r="D10" s="39"/>
      <c r="E10" s="30"/>
      <c r="F10" s="30"/>
      <c r="G10" s="30"/>
      <c r="H10" s="30"/>
      <c r="I10" s="30"/>
      <c r="J10" s="30"/>
      <c r="K10" s="30"/>
      <c r="L10" s="30"/>
      <c r="M10" s="30"/>
      <c r="N10" s="40"/>
      <c r="O10" s="29"/>
      <c r="P10" s="30"/>
      <c r="Q10" s="30"/>
      <c r="R10" s="30"/>
      <c r="S10" s="30"/>
      <c r="T10" s="30"/>
      <c r="U10" s="30"/>
      <c r="V10" s="29"/>
      <c r="W10" s="43"/>
      <c r="X10" s="43"/>
      <c r="Y10" s="43"/>
      <c r="Z10" s="43"/>
      <c r="AA10" s="43"/>
      <c r="AB10" s="72"/>
      <c r="AC10" s="29"/>
      <c r="AD10" s="30"/>
      <c r="AE10" s="30"/>
      <c r="AF10" s="31"/>
      <c r="AG10" s="31"/>
      <c r="AH10" s="33"/>
      <c r="AI10" s="30"/>
      <c r="AJ10" s="9"/>
    </row>
    <row r="11" spans="1:36" s="23" customFormat="1" ht="15" customHeight="1" x14ac:dyDescent="0.25">
      <c r="A11" s="9"/>
      <c r="B11" s="30">
        <v>1995</v>
      </c>
      <c r="C11" s="30"/>
      <c r="D11" s="39"/>
      <c r="E11" s="30"/>
      <c r="F11" s="30"/>
      <c r="G11" s="30"/>
      <c r="H11" s="30"/>
      <c r="I11" s="30"/>
      <c r="J11" s="30"/>
      <c r="K11" s="30"/>
      <c r="L11" s="30"/>
      <c r="M11" s="30"/>
      <c r="N11" s="40"/>
      <c r="O11" s="29"/>
      <c r="P11" s="30"/>
      <c r="Q11" s="30"/>
      <c r="R11" s="30"/>
      <c r="S11" s="30"/>
      <c r="T11" s="30"/>
      <c r="U11" s="30"/>
      <c r="V11" s="29"/>
      <c r="W11" s="43"/>
      <c r="X11" s="43"/>
      <c r="Y11" s="43"/>
      <c r="Z11" s="43"/>
      <c r="AA11" s="43"/>
      <c r="AB11" s="72"/>
      <c r="AC11" s="29"/>
      <c r="AD11" s="30"/>
      <c r="AE11" s="2"/>
      <c r="AF11" s="44"/>
      <c r="AG11" s="31"/>
      <c r="AH11" s="33"/>
      <c r="AI11" s="30"/>
      <c r="AJ11" s="9"/>
    </row>
    <row r="12" spans="1:36" s="23" customFormat="1" ht="15" customHeight="1" x14ac:dyDescent="0.25">
      <c r="A12" s="9"/>
      <c r="B12" s="30">
        <v>1996</v>
      </c>
      <c r="C12" s="30"/>
      <c r="D12" s="39"/>
      <c r="E12" s="30"/>
      <c r="F12" s="30"/>
      <c r="G12" s="30"/>
      <c r="H12" s="30"/>
      <c r="I12" s="30"/>
      <c r="J12" s="30"/>
      <c r="K12" s="30"/>
      <c r="L12" s="30"/>
      <c r="M12" s="30"/>
      <c r="N12" s="40"/>
      <c r="O12" s="29"/>
      <c r="P12" s="30"/>
      <c r="Q12" s="30"/>
      <c r="R12" s="30"/>
      <c r="S12" s="30"/>
      <c r="T12" s="30"/>
      <c r="U12" s="30"/>
      <c r="V12" s="29"/>
      <c r="W12" s="43"/>
      <c r="X12" s="43"/>
      <c r="Y12" s="43"/>
      <c r="Z12" s="43"/>
      <c r="AA12" s="43"/>
      <c r="AB12" s="72"/>
      <c r="AC12" s="29"/>
      <c r="AD12" s="30"/>
      <c r="AE12" s="2"/>
      <c r="AF12" s="44"/>
      <c r="AG12" s="31"/>
      <c r="AH12" s="33"/>
      <c r="AI12" s="30"/>
      <c r="AJ12" s="9"/>
    </row>
    <row r="13" spans="1:36" s="23" customFormat="1" ht="15" customHeight="1" x14ac:dyDescent="0.25">
      <c r="A13" s="9"/>
      <c r="B13" s="30">
        <v>1997</v>
      </c>
      <c r="C13" s="30"/>
      <c r="D13" s="39"/>
      <c r="E13" s="30"/>
      <c r="F13" s="30"/>
      <c r="G13" s="30"/>
      <c r="H13" s="30"/>
      <c r="I13" s="30"/>
      <c r="J13" s="30"/>
      <c r="K13" s="30"/>
      <c r="L13" s="30"/>
      <c r="M13" s="30"/>
      <c r="N13" s="40"/>
      <c r="O13" s="29"/>
      <c r="P13" s="30"/>
      <c r="Q13" s="30"/>
      <c r="R13" s="30"/>
      <c r="S13" s="30"/>
      <c r="T13" s="30"/>
      <c r="U13" s="30"/>
      <c r="V13" s="29"/>
      <c r="W13" s="43"/>
      <c r="X13" s="43"/>
      <c r="Y13" s="43"/>
      <c r="Z13" s="43"/>
      <c r="AA13" s="43"/>
      <c r="AB13" s="72"/>
      <c r="AC13" s="29"/>
      <c r="AD13" s="30"/>
      <c r="AE13" s="2"/>
      <c r="AF13" s="44"/>
      <c r="AG13" s="31"/>
      <c r="AH13" s="33"/>
      <c r="AI13" s="30"/>
      <c r="AJ13" s="9"/>
    </row>
    <row r="14" spans="1:36" s="23" customFormat="1" ht="15" customHeight="1" x14ac:dyDescent="0.25">
      <c r="A14" s="9"/>
      <c r="B14" s="30">
        <v>1998</v>
      </c>
      <c r="C14" s="30"/>
      <c r="D14" s="39"/>
      <c r="E14" s="30"/>
      <c r="F14" s="30"/>
      <c r="G14" s="30"/>
      <c r="H14" s="30"/>
      <c r="I14" s="30"/>
      <c r="J14" s="30"/>
      <c r="K14" s="30"/>
      <c r="L14" s="30"/>
      <c r="M14" s="30"/>
      <c r="N14" s="40"/>
      <c r="O14" s="29"/>
      <c r="P14" s="30"/>
      <c r="Q14" s="30"/>
      <c r="R14" s="30"/>
      <c r="S14" s="30"/>
      <c r="T14" s="30"/>
      <c r="U14" s="30"/>
      <c r="V14" s="29"/>
      <c r="W14" s="43"/>
      <c r="X14" s="43"/>
      <c r="Y14" s="43"/>
      <c r="Z14" s="43"/>
      <c r="AA14" s="43"/>
      <c r="AB14" s="72"/>
      <c r="AC14" s="29"/>
      <c r="AD14" s="30"/>
      <c r="AE14" s="2"/>
      <c r="AF14" s="44"/>
      <c r="AG14" s="31"/>
      <c r="AH14" s="33"/>
      <c r="AI14" s="30"/>
      <c r="AJ14" s="9"/>
    </row>
    <row r="15" spans="1:36" s="23" customFormat="1" ht="15" customHeight="1" x14ac:dyDescent="0.25">
      <c r="A15" s="9"/>
      <c r="B15" s="25">
        <v>1999</v>
      </c>
      <c r="C15" s="25" t="s">
        <v>51</v>
      </c>
      <c r="D15" s="26" t="s">
        <v>63</v>
      </c>
      <c r="E15" s="25"/>
      <c r="F15" s="27" t="s">
        <v>47</v>
      </c>
      <c r="G15" s="25"/>
      <c r="H15" s="25"/>
      <c r="I15" s="25"/>
      <c r="J15" s="25"/>
      <c r="K15" s="25"/>
      <c r="L15" s="25"/>
      <c r="M15" s="25"/>
      <c r="N15" s="28"/>
      <c r="O15" s="29"/>
      <c r="P15" s="30"/>
      <c r="Q15" s="30"/>
      <c r="R15" s="30"/>
      <c r="S15" s="30"/>
      <c r="T15" s="30"/>
      <c r="U15" s="30"/>
      <c r="V15" s="29"/>
      <c r="W15" s="43"/>
      <c r="X15" s="43"/>
      <c r="Y15" s="43"/>
      <c r="Z15" s="43"/>
      <c r="AA15" s="43"/>
      <c r="AB15" s="72"/>
      <c r="AC15" s="29"/>
      <c r="AD15" s="30"/>
      <c r="AE15" s="2"/>
      <c r="AF15" s="44"/>
      <c r="AG15" s="31"/>
      <c r="AH15" s="33"/>
      <c r="AI15" s="30"/>
      <c r="AJ15" s="9"/>
    </row>
    <row r="16" spans="1:36" s="23" customFormat="1" ht="15" customHeight="1" x14ac:dyDescent="0.25">
      <c r="A16" s="9"/>
      <c r="B16" s="30" t="s">
        <v>69</v>
      </c>
      <c r="C16" s="30"/>
      <c r="D16" s="39"/>
      <c r="E16" s="30"/>
      <c r="F16" s="30"/>
      <c r="G16" s="30"/>
      <c r="H16" s="30"/>
      <c r="I16" s="30"/>
      <c r="J16" s="30"/>
      <c r="K16" s="30"/>
      <c r="L16" s="30"/>
      <c r="M16" s="30"/>
      <c r="N16" s="40"/>
      <c r="O16" s="29"/>
      <c r="P16" s="30"/>
      <c r="Q16" s="30"/>
      <c r="R16" s="30"/>
      <c r="S16" s="30"/>
      <c r="T16" s="30"/>
      <c r="U16" s="30"/>
      <c r="V16" s="29"/>
      <c r="W16" s="43"/>
      <c r="X16" s="43"/>
      <c r="Y16" s="43"/>
      <c r="Z16" s="43"/>
      <c r="AA16" s="43"/>
      <c r="AB16" s="72"/>
      <c r="AC16" s="29"/>
      <c r="AD16" s="30"/>
      <c r="AE16" s="30"/>
      <c r="AF16" s="31"/>
      <c r="AG16" s="31"/>
      <c r="AH16" s="33"/>
      <c r="AI16" s="30"/>
      <c r="AJ16" s="9"/>
    </row>
    <row r="17" spans="1:36" s="23" customFormat="1" ht="15" customHeight="1" x14ac:dyDescent="0.25">
      <c r="A17" s="1"/>
      <c r="B17" s="25">
        <v>2009</v>
      </c>
      <c r="C17" s="25" t="s">
        <v>52</v>
      </c>
      <c r="D17" s="26" t="s">
        <v>49</v>
      </c>
      <c r="E17" s="25"/>
      <c r="F17" s="27" t="s">
        <v>47</v>
      </c>
      <c r="G17" s="25"/>
      <c r="H17" s="25"/>
      <c r="I17" s="25"/>
      <c r="J17" s="25"/>
      <c r="K17" s="25"/>
      <c r="L17" s="25"/>
      <c r="M17" s="25"/>
      <c r="N17" s="28"/>
      <c r="O17" s="29"/>
      <c r="P17" s="30"/>
      <c r="Q17" s="30"/>
      <c r="R17" s="30"/>
      <c r="S17" s="30"/>
      <c r="T17" s="30"/>
      <c r="U17" s="30"/>
      <c r="V17" s="29"/>
      <c r="W17" s="43"/>
      <c r="X17" s="43"/>
      <c r="Y17" s="43"/>
      <c r="Z17" s="43"/>
      <c r="AA17" s="43"/>
      <c r="AB17" s="72"/>
      <c r="AC17" s="29"/>
      <c r="AD17" s="30"/>
      <c r="AE17" s="2"/>
      <c r="AF17" s="44"/>
      <c r="AG17" s="31"/>
      <c r="AH17" s="33"/>
      <c r="AI17" s="30"/>
      <c r="AJ17" s="9"/>
    </row>
    <row r="18" spans="1:36" ht="15" customHeight="1" x14ac:dyDescent="0.25">
      <c r="A18" s="9"/>
      <c r="B18" s="34">
        <v>2009</v>
      </c>
      <c r="C18" s="34" t="s">
        <v>51</v>
      </c>
      <c r="D18" s="35" t="s">
        <v>50</v>
      </c>
      <c r="E18" s="34"/>
      <c r="F18" s="36" t="s">
        <v>48</v>
      </c>
      <c r="G18" s="84"/>
      <c r="H18" s="37"/>
      <c r="I18" s="34"/>
      <c r="J18" s="34"/>
      <c r="K18" s="34"/>
      <c r="L18" s="34"/>
      <c r="M18" s="34"/>
      <c r="N18" s="38"/>
      <c r="P18" s="30"/>
      <c r="Q18" s="30"/>
      <c r="R18" s="31"/>
      <c r="S18" s="30"/>
      <c r="T18" s="30"/>
      <c r="U18" s="30"/>
      <c r="W18" s="43"/>
      <c r="X18" s="43"/>
      <c r="Y18" s="43"/>
      <c r="Z18" s="43"/>
      <c r="AA18" s="43"/>
      <c r="AB18" s="72"/>
      <c r="AD18" s="30"/>
      <c r="AE18" s="2"/>
      <c r="AF18" s="44"/>
      <c r="AG18" s="31"/>
      <c r="AH18" s="33"/>
      <c r="AI18" s="30"/>
      <c r="AJ18" s="9"/>
    </row>
    <row r="19" spans="1:36" s="23" customFormat="1" ht="15" customHeight="1" x14ac:dyDescent="0.25">
      <c r="A19" s="9"/>
      <c r="B19" s="25">
        <v>2010</v>
      </c>
      <c r="C19" s="25" t="s">
        <v>53</v>
      </c>
      <c r="D19" s="41" t="s">
        <v>49</v>
      </c>
      <c r="E19" s="25"/>
      <c r="F19" s="27" t="s">
        <v>47</v>
      </c>
      <c r="G19" s="25"/>
      <c r="H19" s="25"/>
      <c r="I19" s="25"/>
      <c r="J19" s="25"/>
      <c r="K19" s="25"/>
      <c r="L19" s="25"/>
      <c r="M19" s="25"/>
      <c r="N19" s="42"/>
      <c r="O19" s="29"/>
      <c r="P19" s="30"/>
      <c r="Q19" s="30"/>
      <c r="R19" s="31"/>
      <c r="S19" s="30"/>
      <c r="T19" s="30"/>
      <c r="U19" s="30"/>
      <c r="V19" s="29"/>
      <c r="W19" s="43"/>
      <c r="X19" s="43"/>
      <c r="Y19" s="43"/>
      <c r="Z19" s="43"/>
      <c r="AA19" s="43"/>
      <c r="AB19" s="72"/>
      <c r="AC19" s="29"/>
      <c r="AD19" s="30"/>
      <c r="AE19" s="2"/>
      <c r="AF19" s="44"/>
      <c r="AG19" s="31"/>
      <c r="AH19" s="33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26</v>
      </c>
      <c r="F20" s="18">
        <v>1</v>
      </c>
      <c r="G20" s="18">
        <v>19</v>
      </c>
      <c r="H20" s="18">
        <v>7</v>
      </c>
      <c r="I20" s="18">
        <v>75</v>
      </c>
      <c r="J20" s="18">
        <v>14</v>
      </c>
      <c r="K20" s="18">
        <v>13</v>
      </c>
      <c r="L20" s="18">
        <v>28</v>
      </c>
      <c r="M20" s="18">
        <v>20</v>
      </c>
      <c r="N20" s="45">
        <v>0.441</v>
      </c>
      <c r="O20" s="24"/>
      <c r="P20" s="18">
        <f>SUM(P9:P19)</f>
        <v>0</v>
      </c>
      <c r="Q20" s="18">
        <f>SUM(Q9:Q19)</f>
        <v>0</v>
      </c>
      <c r="R20" s="18">
        <f>SUM(R9:R19)</f>
        <v>0</v>
      </c>
      <c r="S20" s="18">
        <f>SUM(S9:S19)</f>
        <v>0</v>
      </c>
      <c r="T20" s="18">
        <f>SUM(T9:T19)</f>
        <v>0</v>
      </c>
      <c r="U20" s="45">
        <v>0</v>
      </c>
      <c r="V20" s="24"/>
      <c r="W20" s="18">
        <f>PRODUCT(E26)</f>
        <v>4</v>
      </c>
      <c r="X20" s="18">
        <f t="shared" ref="X20:AA20" si="0">PRODUCT(F26)</f>
        <v>0</v>
      </c>
      <c r="Y20" s="18">
        <f t="shared" si="0"/>
        <v>3</v>
      </c>
      <c r="Z20" s="18">
        <f t="shared" si="0"/>
        <v>2</v>
      </c>
      <c r="AA20" s="18">
        <f t="shared" si="0"/>
        <v>9</v>
      </c>
      <c r="AB20" s="45">
        <f>PRODUCT(N26)</f>
        <v>0.64300000000000002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6" t="s">
        <v>2</v>
      </c>
      <c r="C21" s="33"/>
      <c r="D21" s="47">
        <v>53.999999999999993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50"/>
      <c r="AI21" s="48"/>
      <c r="AJ21" s="9"/>
    </row>
    <row r="22" spans="1:36" ht="15" customHeight="1" x14ac:dyDescent="0.25">
      <c r="A22" s="9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P22" s="48"/>
      <c r="Q22" s="51"/>
      <c r="R22" s="48"/>
      <c r="S22" s="48"/>
      <c r="T22" s="48"/>
      <c r="U22" s="48"/>
      <c r="W22" s="48"/>
      <c r="X22" s="48"/>
      <c r="Y22" s="48"/>
      <c r="Z22" s="48"/>
      <c r="AA22" s="48"/>
      <c r="AB22" s="48"/>
      <c r="AD22" s="48"/>
      <c r="AE22" s="48"/>
      <c r="AF22" s="48"/>
      <c r="AG22" s="48"/>
      <c r="AH22" s="48"/>
      <c r="AI22" s="48"/>
      <c r="AJ22" s="9"/>
    </row>
    <row r="23" spans="1:36" ht="15" customHeight="1" x14ac:dyDescent="0.25">
      <c r="A23" s="9"/>
      <c r="B23" s="22" t="s">
        <v>24</v>
      </c>
      <c r="C23" s="52"/>
      <c r="D23" s="52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8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53" t="s">
        <v>29</v>
      </c>
      <c r="Q23" s="12"/>
      <c r="R23" s="12"/>
      <c r="S23" s="12"/>
      <c r="T23" s="54"/>
      <c r="U23" s="54"/>
      <c r="V23" s="54"/>
      <c r="W23" s="54"/>
      <c r="X23" s="54"/>
      <c r="Y23" s="54"/>
      <c r="Z23" s="54"/>
      <c r="AA23" s="12"/>
      <c r="AB23" s="12"/>
      <c r="AC23" s="54"/>
      <c r="AD23" s="12"/>
      <c r="AE23" s="12"/>
      <c r="AF23" s="12"/>
      <c r="AG23" s="12"/>
      <c r="AH23" s="12"/>
      <c r="AI23" s="55"/>
      <c r="AJ23" s="9"/>
    </row>
    <row r="24" spans="1:36" ht="15" customHeight="1" x14ac:dyDescent="0.2">
      <c r="A24" s="9"/>
      <c r="B24" s="53" t="s">
        <v>12</v>
      </c>
      <c r="C24" s="12"/>
      <c r="D24" s="55"/>
      <c r="E24" s="30">
        <v>26</v>
      </c>
      <c r="F24" s="30">
        <v>1</v>
      </c>
      <c r="G24" s="30">
        <v>19</v>
      </c>
      <c r="H24" s="30">
        <v>7</v>
      </c>
      <c r="I24" s="30">
        <v>75</v>
      </c>
      <c r="J24" s="48"/>
      <c r="K24" s="56">
        <v>0.76923076923076927</v>
      </c>
      <c r="L24" s="56">
        <v>0.26923076923076922</v>
      </c>
      <c r="M24" s="56">
        <v>2.8846153846153846</v>
      </c>
      <c r="N24" s="40">
        <v>0.441</v>
      </c>
      <c r="O24" s="24"/>
      <c r="P24" s="57" t="s">
        <v>9</v>
      </c>
      <c r="Q24" s="58"/>
      <c r="R24" s="59" t="s">
        <v>36</v>
      </c>
      <c r="S24" s="59"/>
      <c r="T24" s="59"/>
      <c r="U24" s="59"/>
      <c r="V24" s="59"/>
      <c r="W24" s="59"/>
      <c r="X24" s="59"/>
      <c r="Y24" s="60" t="s">
        <v>11</v>
      </c>
      <c r="Z24" s="59"/>
      <c r="AA24" s="59" t="s">
        <v>43</v>
      </c>
      <c r="AB24" s="59"/>
      <c r="AC24" s="59"/>
      <c r="AD24" s="59"/>
      <c r="AE24" s="59"/>
      <c r="AF24" s="59"/>
      <c r="AG24" s="59"/>
      <c r="AH24" s="60"/>
      <c r="AI24" s="90"/>
      <c r="AJ24" s="9"/>
    </row>
    <row r="25" spans="1:36" ht="15" customHeight="1" x14ac:dyDescent="0.2">
      <c r="A25" s="9"/>
      <c r="B25" s="61" t="s">
        <v>14</v>
      </c>
      <c r="C25" s="62"/>
      <c r="D25" s="63"/>
      <c r="E25" s="30"/>
      <c r="F25" s="30"/>
      <c r="G25" s="30"/>
      <c r="H25" s="30"/>
      <c r="I25" s="30"/>
      <c r="J25" s="48"/>
      <c r="K25" s="56"/>
      <c r="L25" s="56"/>
      <c r="M25" s="56"/>
      <c r="N25" s="40"/>
      <c r="O25" s="24"/>
      <c r="P25" s="64" t="s">
        <v>74</v>
      </c>
      <c r="Q25" s="65"/>
      <c r="R25" s="66" t="s">
        <v>37</v>
      </c>
      <c r="S25" s="66"/>
      <c r="T25" s="66"/>
      <c r="U25" s="66"/>
      <c r="V25" s="66"/>
      <c r="W25" s="66"/>
      <c r="X25" s="66"/>
      <c r="Y25" s="67" t="s">
        <v>38</v>
      </c>
      <c r="Z25" s="66"/>
      <c r="AA25" s="66" t="s">
        <v>44</v>
      </c>
      <c r="AB25" s="66"/>
      <c r="AC25" s="66"/>
      <c r="AD25" s="66"/>
      <c r="AE25" s="66"/>
      <c r="AF25" s="66"/>
      <c r="AG25" s="66"/>
      <c r="AH25" s="67"/>
      <c r="AI25" s="91"/>
      <c r="AJ25" s="9"/>
    </row>
    <row r="26" spans="1:36" ht="15" customHeight="1" x14ac:dyDescent="0.2">
      <c r="A26" s="9"/>
      <c r="B26" s="68" t="s">
        <v>15</v>
      </c>
      <c r="C26" s="69"/>
      <c r="D26" s="70"/>
      <c r="E26" s="43">
        <v>4</v>
      </c>
      <c r="F26" s="43">
        <v>0</v>
      </c>
      <c r="G26" s="43">
        <v>3</v>
      </c>
      <c r="H26" s="43">
        <v>2</v>
      </c>
      <c r="I26" s="43">
        <v>9</v>
      </c>
      <c r="J26" s="48"/>
      <c r="K26" s="71">
        <v>0.75</v>
      </c>
      <c r="L26" s="71">
        <v>0.5</v>
      </c>
      <c r="M26" s="71">
        <v>2.25</v>
      </c>
      <c r="N26" s="72">
        <v>0.64300000000000002</v>
      </c>
      <c r="O26" s="24"/>
      <c r="P26" s="64" t="s">
        <v>75</v>
      </c>
      <c r="Q26" s="65"/>
      <c r="R26" s="66" t="s">
        <v>40</v>
      </c>
      <c r="S26" s="66"/>
      <c r="T26" s="66"/>
      <c r="U26" s="66"/>
      <c r="V26" s="66"/>
      <c r="W26" s="66"/>
      <c r="X26" s="66"/>
      <c r="Y26" s="67" t="s">
        <v>39</v>
      </c>
      <c r="Z26" s="66"/>
      <c r="AA26" s="66" t="s">
        <v>45</v>
      </c>
      <c r="AB26" s="66"/>
      <c r="AC26" s="66"/>
      <c r="AD26" s="66"/>
      <c r="AE26" s="66"/>
      <c r="AF26" s="66"/>
      <c r="AG26" s="66"/>
      <c r="AH26" s="67"/>
      <c r="AI26" s="91"/>
    </row>
    <row r="27" spans="1:36" ht="15" customHeight="1" x14ac:dyDescent="0.2">
      <c r="A27" s="9"/>
      <c r="B27" s="73" t="s">
        <v>25</v>
      </c>
      <c r="C27" s="74"/>
      <c r="D27" s="75"/>
      <c r="E27" s="18">
        <v>30</v>
      </c>
      <c r="F27" s="18">
        <v>1</v>
      </c>
      <c r="G27" s="18">
        <v>22</v>
      </c>
      <c r="H27" s="18">
        <v>9</v>
      </c>
      <c r="I27" s="18">
        <v>84</v>
      </c>
      <c r="J27" s="48"/>
      <c r="K27" s="76">
        <v>0.76666666666666672</v>
      </c>
      <c r="L27" s="76">
        <v>0.3</v>
      </c>
      <c r="M27" s="76">
        <v>2.8</v>
      </c>
      <c r="N27" s="45">
        <v>0.45700000000000002</v>
      </c>
      <c r="O27" s="24"/>
      <c r="P27" s="77" t="s">
        <v>10</v>
      </c>
      <c r="Q27" s="78"/>
      <c r="R27" s="79" t="s">
        <v>42</v>
      </c>
      <c r="S27" s="79"/>
      <c r="T27" s="79"/>
      <c r="U27" s="79"/>
      <c r="V27" s="79"/>
      <c r="W27" s="79"/>
      <c r="X27" s="79"/>
      <c r="Y27" s="80" t="s">
        <v>41</v>
      </c>
      <c r="Z27" s="79"/>
      <c r="AA27" s="79" t="s">
        <v>46</v>
      </c>
      <c r="AB27" s="79"/>
      <c r="AC27" s="79"/>
      <c r="AD27" s="79"/>
      <c r="AE27" s="79"/>
      <c r="AF27" s="79"/>
      <c r="AG27" s="79"/>
      <c r="AH27" s="80"/>
      <c r="AI27" s="92"/>
    </row>
    <row r="28" spans="1:36" ht="15" customHeight="1" x14ac:dyDescent="0.25">
      <c r="A28" s="9"/>
      <c r="B28" s="50"/>
      <c r="C28" s="50"/>
      <c r="D28" s="50"/>
      <c r="E28" s="50"/>
      <c r="F28" s="50"/>
      <c r="G28" s="50"/>
      <c r="H28" s="50"/>
      <c r="I28" s="50"/>
      <c r="J28" s="48"/>
      <c r="K28" s="50"/>
      <c r="L28" s="50"/>
      <c r="M28" s="50"/>
      <c r="N28" s="49"/>
      <c r="O28" s="24"/>
      <c r="P28" s="48"/>
      <c r="Q28" s="51"/>
      <c r="R28" s="48"/>
      <c r="S28" s="48"/>
      <c r="T28" s="24"/>
      <c r="U28" s="24"/>
      <c r="V28" s="24"/>
      <c r="W28" s="24"/>
      <c r="X28" s="81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 t="s">
        <v>59</v>
      </c>
      <c r="C29" s="48"/>
      <c r="D29" s="48" t="s">
        <v>82</v>
      </c>
      <c r="E29" s="48"/>
      <c r="F29" s="48"/>
      <c r="G29" s="48"/>
      <c r="H29" s="48"/>
      <c r="I29" s="48"/>
      <c r="J29" s="48"/>
      <c r="K29" s="48" t="s">
        <v>60</v>
      </c>
      <c r="L29" s="48"/>
      <c r="M29" s="48"/>
      <c r="N29" s="49"/>
      <c r="O29" s="24"/>
      <c r="P29" s="48"/>
      <c r="Q29" s="51"/>
      <c r="R29" s="48" t="s">
        <v>68</v>
      </c>
      <c r="S29" s="48"/>
      <c r="T29" s="24"/>
      <c r="U29" s="24"/>
      <c r="V29" s="24"/>
      <c r="W29" s="24"/>
      <c r="X29" s="81"/>
      <c r="Y29" s="48" t="s">
        <v>65</v>
      </c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 t="s">
        <v>62</v>
      </c>
      <c r="E30" s="48"/>
      <c r="F30" s="48"/>
      <c r="G30" s="48"/>
      <c r="H30" s="48"/>
      <c r="I30" s="48"/>
      <c r="J30" s="48"/>
      <c r="K30" s="48" t="s">
        <v>61</v>
      </c>
      <c r="L30" s="48"/>
      <c r="M30" s="48"/>
      <c r="N30" s="49"/>
      <c r="O30" s="24"/>
      <c r="P30" s="48"/>
      <c r="Q30" s="51"/>
      <c r="R30" s="48" t="s">
        <v>64</v>
      </c>
      <c r="S30" s="48"/>
      <c r="T30" s="24"/>
      <c r="U30" s="24"/>
      <c r="V30" s="24"/>
      <c r="W30" s="24"/>
      <c r="X30" s="81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4"/>
      <c r="P31" s="48"/>
      <c r="Q31" s="51"/>
      <c r="R31" s="48"/>
      <c r="S31" s="48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24"/>
      <c r="P32" s="48"/>
      <c r="Q32" s="51"/>
      <c r="R32" s="48"/>
      <c r="S32" s="48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81"/>
      <c r="Y146" s="8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81"/>
      <c r="Y147" s="8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81"/>
      <c r="Y148" s="8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81"/>
      <c r="Y149" s="8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81"/>
      <c r="Y150" s="8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2:33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2:33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2:33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2:33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2:33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2:33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2:33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2:33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6" t="s">
        <v>76</v>
      </c>
      <c r="F1" s="116"/>
      <c r="G1" s="85"/>
      <c r="H1" s="8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85"/>
      <c r="AD1" s="8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93" t="s">
        <v>66</v>
      </c>
      <c r="C2" s="117"/>
      <c r="D2" s="118"/>
      <c r="E2" s="13" t="s">
        <v>12</v>
      </c>
      <c r="F2" s="14"/>
      <c r="G2" s="14"/>
      <c r="H2" s="14"/>
      <c r="I2" s="20"/>
      <c r="J2" s="15"/>
      <c r="K2" s="89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19" t="s">
        <v>78</v>
      </c>
      <c r="Y2" s="120"/>
      <c r="Z2" s="87"/>
      <c r="AA2" s="13" t="s">
        <v>12</v>
      </c>
      <c r="AB2" s="14"/>
      <c r="AC2" s="14"/>
      <c r="AD2" s="14"/>
      <c r="AE2" s="20"/>
      <c r="AF2" s="15"/>
      <c r="AG2" s="89"/>
      <c r="AH2" s="22" t="s">
        <v>85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94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77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77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/>
      <c r="C4" s="33"/>
      <c r="D4" s="46"/>
      <c r="E4" s="30"/>
      <c r="F4" s="30"/>
      <c r="G4" s="30"/>
      <c r="H4" s="31"/>
      <c r="I4" s="30"/>
      <c r="J4" s="96"/>
      <c r="K4" s="29"/>
      <c r="L4" s="95"/>
      <c r="M4" s="18"/>
      <c r="N4" s="18"/>
      <c r="O4" s="18"/>
      <c r="Q4" s="2"/>
      <c r="R4" s="30"/>
      <c r="S4" s="31"/>
      <c r="T4" s="30"/>
      <c r="U4" s="30"/>
      <c r="V4" s="31"/>
      <c r="W4" s="29"/>
      <c r="X4" s="30">
        <v>1988</v>
      </c>
      <c r="Y4" s="30" t="s">
        <v>52</v>
      </c>
      <c r="Z4" s="2" t="s">
        <v>58</v>
      </c>
      <c r="AA4" s="30">
        <v>21</v>
      </c>
      <c r="AB4" s="30">
        <v>2</v>
      </c>
      <c r="AC4" s="30">
        <v>12</v>
      </c>
      <c r="AD4" s="30">
        <v>8</v>
      </c>
      <c r="AE4" s="30"/>
      <c r="AF4" s="96"/>
      <c r="AG4" s="29"/>
      <c r="AH4" s="95"/>
      <c r="AI4" s="18"/>
      <c r="AJ4" s="18"/>
      <c r="AK4" s="18"/>
      <c r="AL4" s="24"/>
      <c r="AM4" s="30"/>
      <c r="AN4" s="30"/>
      <c r="AO4" s="31"/>
      <c r="AP4" s="30"/>
      <c r="AQ4" s="30"/>
      <c r="AR4" s="31"/>
      <c r="AS4" s="29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3"/>
      <c r="D5" s="46"/>
      <c r="E5" s="30"/>
      <c r="F5" s="30"/>
      <c r="G5" s="30"/>
      <c r="H5" s="31"/>
      <c r="I5" s="30"/>
      <c r="J5" s="96"/>
      <c r="K5" s="29"/>
      <c r="L5" s="95"/>
      <c r="M5" s="18"/>
      <c r="N5" s="18"/>
      <c r="O5" s="18"/>
      <c r="Q5" s="2"/>
      <c r="R5" s="30"/>
      <c r="S5" s="31"/>
      <c r="T5" s="30"/>
      <c r="U5" s="30"/>
      <c r="V5" s="31"/>
      <c r="W5" s="29"/>
      <c r="X5" s="30">
        <v>1989</v>
      </c>
      <c r="Y5" s="33" t="s">
        <v>51</v>
      </c>
      <c r="Z5" s="46" t="s">
        <v>58</v>
      </c>
      <c r="AA5" s="30"/>
      <c r="AB5" s="30"/>
      <c r="AC5" s="30"/>
      <c r="AD5" s="31"/>
      <c r="AE5" s="30"/>
      <c r="AF5" s="96"/>
      <c r="AG5" s="29"/>
      <c r="AH5" s="95"/>
      <c r="AI5" s="18"/>
      <c r="AJ5" s="18"/>
      <c r="AK5" s="18"/>
      <c r="AL5" s="24"/>
      <c r="AM5" s="30"/>
      <c r="AN5" s="30"/>
      <c r="AO5" s="31"/>
      <c r="AP5" s="30"/>
      <c r="AQ5" s="30"/>
      <c r="AR5" s="31"/>
      <c r="AS5" s="29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/>
      <c r="C6" s="33"/>
      <c r="D6" s="46"/>
      <c r="E6" s="30"/>
      <c r="F6" s="30"/>
      <c r="G6" s="30"/>
      <c r="H6" s="31"/>
      <c r="I6" s="30"/>
      <c r="J6" s="96"/>
      <c r="K6" s="29"/>
      <c r="L6" s="95"/>
      <c r="M6" s="18"/>
      <c r="N6" s="18"/>
      <c r="O6" s="18"/>
      <c r="Q6" s="2"/>
      <c r="R6" s="30"/>
      <c r="S6" s="31"/>
      <c r="T6" s="30"/>
      <c r="U6" s="30"/>
      <c r="V6" s="31"/>
      <c r="W6" s="29"/>
      <c r="X6" s="30">
        <v>1990</v>
      </c>
      <c r="Y6" s="30" t="s">
        <v>57</v>
      </c>
      <c r="Z6" s="39" t="s">
        <v>58</v>
      </c>
      <c r="AA6" s="30">
        <v>19</v>
      </c>
      <c r="AB6" s="30">
        <v>2</v>
      </c>
      <c r="AC6" s="30">
        <v>30</v>
      </c>
      <c r="AD6" s="30">
        <v>11</v>
      </c>
      <c r="AE6" s="30"/>
      <c r="AF6" s="96"/>
      <c r="AG6" s="29"/>
      <c r="AH6" s="95"/>
      <c r="AI6" s="18"/>
      <c r="AJ6" s="18"/>
      <c r="AK6" s="18"/>
      <c r="AM6" s="30"/>
      <c r="AN6" s="30"/>
      <c r="AO6" s="31"/>
      <c r="AP6" s="30"/>
      <c r="AQ6" s="30"/>
      <c r="AR6" s="31"/>
      <c r="AS6" s="29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>
        <v>1991</v>
      </c>
      <c r="C7" s="31" t="s">
        <v>56</v>
      </c>
      <c r="D7" s="46" t="s">
        <v>55</v>
      </c>
      <c r="E7" s="30">
        <v>22</v>
      </c>
      <c r="F7" s="30">
        <v>0</v>
      </c>
      <c r="G7" s="30">
        <v>8</v>
      </c>
      <c r="H7" s="30">
        <v>5</v>
      </c>
      <c r="I7" s="30">
        <v>50</v>
      </c>
      <c r="J7" s="30"/>
      <c r="K7" s="29"/>
      <c r="L7" s="95"/>
      <c r="M7" s="18"/>
      <c r="N7" s="18"/>
      <c r="O7" s="18"/>
      <c r="Q7" s="30"/>
      <c r="R7" s="30"/>
      <c r="S7" s="31"/>
      <c r="T7" s="30"/>
      <c r="U7" s="30"/>
      <c r="V7" s="31"/>
      <c r="W7" s="29"/>
      <c r="X7" s="30"/>
      <c r="Y7" s="33"/>
      <c r="Z7" s="46"/>
      <c r="AA7" s="30"/>
      <c r="AB7" s="30"/>
      <c r="AC7" s="30"/>
      <c r="AD7" s="31"/>
      <c r="AE7" s="30"/>
      <c r="AF7" s="96"/>
      <c r="AG7" s="29"/>
      <c r="AH7" s="95"/>
      <c r="AI7" s="18"/>
      <c r="AJ7" s="18"/>
      <c r="AK7" s="18"/>
      <c r="AM7" s="30"/>
      <c r="AN7" s="30"/>
      <c r="AO7" s="31"/>
      <c r="AP7" s="30"/>
      <c r="AQ7" s="30"/>
      <c r="AR7" s="31"/>
      <c r="AS7" s="29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>
        <v>1992</v>
      </c>
      <c r="C8" s="31" t="s">
        <v>54</v>
      </c>
      <c r="D8" s="46" t="s">
        <v>55</v>
      </c>
      <c r="E8" s="30">
        <v>26</v>
      </c>
      <c r="F8" s="30">
        <v>2</v>
      </c>
      <c r="G8" s="30">
        <v>28</v>
      </c>
      <c r="H8" s="30">
        <v>17</v>
      </c>
      <c r="I8" s="30">
        <v>81</v>
      </c>
      <c r="J8" s="30"/>
      <c r="K8" s="29"/>
      <c r="L8" s="95"/>
      <c r="M8" s="18"/>
      <c r="N8" s="18"/>
      <c r="O8" s="18"/>
      <c r="Q8" s="30"/>
      <c r="R8" s="30"/>
      <c r="S8" s="31"/>
      <c r="T8" s="30"/>
      <c r="U8" s="30"/>
      <c r="V8" s="31"/>
      <c r="W8" s="29"/>
      <c r="X8" s="30"/>
      <c r="Y8" s="33"/>
      <c r="Z8" s="46"/>
      <c r="AA8" s="30"/>
      <c r="AB8" s="30"/>
      <c r="AC8" s="30"/>
      <c r="AD8" s="31"/>
      <c r="AE8" s="30"/>
      <c r="AF8" s="96"/>
      <c r="AG8" s="29"/>
      <c r="AH8" s="95"/>
      <c r="AI8" s="18"/>
      <c r="AJ8" s="18"/>
      <c r="AK8" s="18"/>
      <c r="AM8" s="30"/>
      <c r="AN8" s="30"/>
      <c r="AO8" s="31"/>
      <c r="AP8" s="30"/>
      <c r="AQ8" s="30"/>
      <c r="AR8" s="31"/>
      <c r="AS8" s="29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0"/>
      <c r="D9" s="39"/>
      <c r="E9" s="30"/>
      <c r="F9" s="30"/>
      <c r="G9" s="30"/>
      <c r="H9" s="31"/>
      <c r="I9" s="30"/>
      <c r="J9" s="96"/>
      <c r="K9" s="29"/>
      <c r="L9" s="95"/>
      <c r="M9" s="18"/>
      <c r="N9" s="18"/>
      <c r="O9" s="18"/>
      <c r="Q9" s="2"/>
      <c r="R9" s="30"/>
      <c r="S9" s="31"/>
      <c r="T9" s="30"/>
      <c r="U9" s="30"/>
      <c r="V9" s="31"/>
      <c r="W9" s="29"/>
      <c r="X9" s="30"/>
      <c r="Y9" s="33"/>
      <c r="Z9" s="46"/>
      <c r="AA9" s="30"/>
      <c r="AB9" s="30"/>
      <c r="AC9" s="30"/>
      <c r="AD9" s="31"/>
      <c r="AE9" s="30"/>
      <c r="AF9" s="96"/>
      <c r="AG9" s="29"/>
      <c r="AH9" s="95"/>
      <c r="AI9" s="18"/>
      <c r="AJ9" s="18"/>
      <c r="AK9" s="18"/>
      <c r="AM9" s="2"/>
      <c r="AN9" s="30"/>
      <c r="AO9" s="31"/>
      <c r="AP9" s="30"/>
      <c r="AQ9" s="30"/>
      <c r="AR9" s="31"/>
      <c r="AS9" s="29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/>
      <c r="C10" s="33"/>
      <c r="D10" s="46"/>
      <c r="E10" s="30"/>
      <c r="F10" s="30"/>
      <c r="G10" s="30"/>
      <c r="H10" s="31"/>
      <c r="I10" s="30"/>
      <c r="J10" s="96"/>
      <c r="K10" s="29"/>
      <c r="L10" s="95"/>
      <c r="M10" s="18"/>
      <c r="N10" s="18"/>
      <c r="O10" s="18"/>
      <c r="Q10" s="2"/>
      <c r="R10" s="30"/>
      <c r="S10" s="31"/>
      <c r="T10" s="30"/>
      <c r="U10" s="30"/>
      <c r="V10" s="31"/>
      <c r="W10" s="29"/>
      <c r="X10" s="30">
        <v>1999</v>
      </c>
      <c r="Y10" s="33" t="s">
        <v>51</v>
      </c>
      <c r="Z10" s="46" t="s">
        <v>63</v>
      </c>
      <c r="AA10" s="30"/>
      <c r="AB10" s="30"/>
      <c r="AC10" s="30"/>
      <c r="AD10" s="31"/>
      <c r="AE10" s="30"/>
      <c r="AF10" s="96"/>
      <c r="AG10" s="29"/>
      <c r="AH10" s="95"/>
      <c r="AI10" s="18"/>
      <c r="AJ10" s="18"/>
      <c r="AK10" s="18"/>
      <c r="AM10" s="2"/>
      <c r="AN10" s="30"/>
      <c r="AO10" s="31"/>
      <c r="AP10" s="30"/>
      <c r="AQ10" s="30"/>
      <c r="AR10" s="31"/>
      <c r="AS10" s="29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0"/>
      <c r="C11" s="33"/>
      <c r="D11" s="46"/>
      <c r="E11" s="30"/>
      <c r="F11" s="30"/>
      <c r="G11" s="30"/>
      <c r="H11" s="31"/>
      <c r="I11" s="30"/>
      <c r="J11" s="96"/>
      <c r="K11" s="29"/>
      <c r="L11" s="95"/>
      <c r="M11" s="18"/>
      <c r="N11" s="18"/>
      <c r="O11" s="18"/>
      <c r="Q11" s="2"/>
      <c r="R11" s="30"/>
      <c r="S11" s="31"/>
      <c r="T11" s="30"/>
      <c r="U11" s="30"/>
      <c r="V11" s="31"/>
      <c r="W11" s="29"/>
      <c r="X11" s="30"/>
      <c r="Y11" s="33"/>
      <c r="Z11" s="46"/>
      <c r="AA11" s="30"/>
      <c r="AB11" s="30"/>
      <c r="AC11" s="30"/>
      <c r="AD11" s="31"/>
      <c r="AE11" s="30"/>
      <c r="AF11" s="96"/>
      <c r="AG11" s="29"/>
      <c r="AH11" s="95"/>
      <c r="AI11" s="18"/>
      <c r="AJ11" s="18"/>
      <c r="AK11" s="18"/>
      <c r="AM11" s="2"/>
      <c r="AN11" s="30"/>
      <c r="AO11" s="31"/>
      <c r="AP11" s="30"/>
      <c r="AQ11" s="30"/>
      <c r="AR11" s="31"/>
      <c r="AS11" s="29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0"/>
      <c r="C12" s="33"/>
      <c r="D12" s="46"/>
      <c r="E12" s="30"/>
      <c r="F12" s="30"/>
      <c r="G12" s="30"/>
      <c r="H12" s="31"/>
      <c r="I12" s="30"/>
      <c r="J12" s="96"/>
      <c r="K12" s="29"/>
      <c r="L12" s="95"/>
      <c r="M12" s="18"/>
      <c r="N12" s="18"/>
      <c r="O12" s="18"/>
      <c r="Q12" s="2"/>
      <c r="R12" s="30"/>
      <c r="S12" s="31"/>
      <c r="T12" s="30"/>
      <c r="U12" s="30"/>
      <c r="V12" s="31"/>
      <c r="W12" s="29"/>
      <c r="X12" s="30">
        <v>2009</v>
      </c>
      <c r="Y12" s="30" t="s">
        <v>52</v>
      </c>
      <c r="Z12" s="46" t="s">
        <v>49</v>
      </c>
      <c r="AA12" s="30">
        <v>11</v>
      </c>
      <c r="AB12" s="30">
        <v>0</v>
      </c>
      <c r="AC12" s="30">
        <v>8</v>
      </c>
      <c r="AD12" s="30">
        <v>4</v>
      </c>
      <c r="AE12" s="30">
        <v>39</v>
      </c>
      <c r="AF12" s="40">
        <v>0.44819999999999999</v>
      </c>
      <c r="AG12" s="24">
        <v>87</v>
      </c>
      <c r="AH12" s="95"/>
      <c r="AI12" s="18"/>
      <c r="AJ12" s="18"/>
      <c r="AK12" s="18"/>
      <c r="AM12" s="2"/>
      <c r="AN12" s="30"/>
      <c r="AO12" s="31"/>
      <c r="AP12" s="30"/>
      <c r="AQ12" s="30"/>
      <c r="AR12" s="31"/>
      <c r="AS12" s="29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0">
        <v>2009</v>
      </c>
      <c r="C13" s="31" t="s">
        <v>51</v>
      </c>
      <c r="D13" s="46" t="s">
        <v>50</v>
      </c>
      <c r="E13" s="30">
        <v>8</v>
      </c>
      <c r="F13" s="30">
        <v>0</v>
      </c>
      <c r="G13" s="30">
        <v>0</v>
      </c>
      <c r="H13" s="30">
        <v>0</v>
      </c>
      <c r="I13" s="30">
        <v>15</v>
      </c>
      <c r="J13" s="96">
        <v>0.36599999999999999</v>
      </c>
      <c r="K13" s="29"/>
      <c r="L13" s="95"/>
      <c r="M13" s="18"/>
      <c r="N13" s="18"/>
      <c r="O13" s="18"/>
      <c r="Q13" s="2"/>
      <c r="R13" s="30"/>
      <c r="S13" s="31"/>
      <c r="T13" s="30"/>
      <c r="U13" s="30"/>
      <c r="V13" s="31"/>
      <c r="W13" s="29"/>
      <c r="X13" s="30"/>
      <c r="Y13" s="33"/>
      <c r="Z13" s="46"/>
      <c r="AA13" s="30"/>
      <c r="AB13" s="30"/>
      <c r="AC13" s="30"/>
      <c r="AD13" s="31"/>
      <c r="AE13" s="30"/>
      <c r="AF13" s="96"/>
      <c r="AG13" s="29"/>
      <c r="AH13" s="95"/>
      <c r="AI13" s="18"/>
      <c r="AJ13" s="18"/>
      <c r="AK13" s="18"/>
      <c r="AM13" s="2"/>
      <c r="AN13" s="30"/>
      <c r="AO13" s="31"/>
      <c r="AP13" s="30"/>
      <c r="AQ13" s="30"/>
      <c r="AR13" s="31"/>
      <c r="AS13" s="29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0"/>
      <c r="C14" s="33"/>
      <c r="D14" s="46"/>
      <c r="E14" s="30"/>
      <c r="F14" s="30"/>
      <c r="G14" s="30"/>
      <c r="H14" s="31"/>
      <c r="I14" s="30"/>
      <c r="J14" s="96"/>
      <c r="K14" s="29"/>
      <c r="L14" s="95"/>
      <c r="M14" s="18"/>
      <c r="N14" s="18"/>
      <c r="O14" s="18"/>
      <c r="Q14" s="2"/>
      <c r="R14" s="30"/>
      <c r="S14" s="31"/>
      <c r="T14" s="30"/>
      <c r="U14" s="30"/>
      <c r="V14" s="31"/>
      <c r="W14" s="29"/>
      <c r="X14" s="30">
        <v>2010</v>
      </c>
      <c r="Y14" s="30" t="s">
        <v>53</v>
      </c>
      <c r="Z14" s="46" t="s">
        <v>49</v>
      </c>
      <c r="AA14" s="30">
        <v>8</v>
      </c>
      <c r="AB14" s="30">
        <v>0</v>
      </c>
      <c r="AC14" s="30">
        <v>4</v>
      </c>
      <c r="AD14" s="30">
        <v>0</v>
      </c>
      <c r="AE14" s="30">
        <v>24</v>
      </c>
      <c r="AF14" s="40">
        <v>0.38700000000000001</v>
      </c>
      <c r="AG14" s="24">
        <v>62</v>
      </c>
      <c r="AH14" s="16"/>
      <c r="AI14" s="16"/>
      <c r="AJ14" s="16"/>
      <c r="AK14" s="18"/>
      <c r="AL14" s="24"/>
      <c r="AM14" s="30">
        <v>4</v>
      </c>
      <c r="AN14" s="30">
        <v>0</v>
      </c>
      <c r="AO14" s="30">
        <v>1</v>
      </c>
      <c r="AP14" s="30">
        <v>0</v>
      </c>
      <c r="AQ14" s="30">
        <v>13</v>
      </c>
      <c r="AR14" s="114">
        <v>0.59089999999999998</v>
      </c>
      <c r="AS14" s="115">
        <v>22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0"/>
      <c r="C15" s="33"/>
      <c r="D15" s="46"/>
      <c r="E15" s="30"/>
      <c r="F15" s="30"/>
      <c r="G15" s="30"/>
      <c r="H15" s="31"/>
      <c r="I15" s="30"/>
      <c r="J15" s="96"/>
      <c r="K15" s="29"/>
      <c r="L15" s="95"/>
      <c r="M15" s="18"/>
      <c r="N15" s="18"/>
      <c r="O15" s="18"/>
      <c r="Q15" s="2"/>
      <c r="R15" s="30"/>
      <c r="S15" s="31"/>
      <c r="T15" s="30"/>
      <c r="U15" s="30"/>
      <c r="V15" s="31"/>
      <c r="W15" s="29"/>
      <c r="X15" s="30"/>
      <c r="Y15" s="33"/>
      <c r="Z15" s="46"/>
      <c r="AA15" s="30"/>
      <c r="AB15" s="30"/>
      <c r="AC15" s="30"/>
      <c r="AD15" s="31"/>
      <c r="AE15" s="30"/>
      <c r="AF15" s="96"/>
      <c r="AG15" s="29"/>
      <c r="AH15" s="95"/>
      <c r="AI15" s="18"/>
      <c r="AJ15" s="18"/>
      <c r="AK15" s="18"/>
      <c r="AM15" s="2"/>
      <c r="AN15" s="30"/>
      <c r="AO15" s="31"/>
      <c r="AP15" s="30"/>
      <c r="AQ15" s="30"/>
      <c r="AR15" s="31"/>
      <c r="AS15" s="29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0"/>
      <c r="C16" s="33"/>
      <c r="D16" s="46"/>
      <c r="E16" s="30"/>
      <c r="F16" s="30"/>
      <c r="G16" s="30"/>
      <c r="H16" s="31"/>
      <c r="I16" s="30"/>
      <c r="J16" s="96"/>
      <c r="K16" s="29"/>
      <c r="L16" s="95"/>
      <c r="M16" s="18"/>
      <c r="N16" s="18"/>
      <c r="O16" s="18"/>
      <c r="Q16" s="2"/>
      <c r="R16" s="30"/>
      <c r="S16" s="31"/>
      <c r="T16" s="30"/>
      <c r="U16" s="30"/>
      <c r="V16" s="31"/>
      <c r="W16" s="29"/>
      <c r="X16" s="30"/>
      <c r="Y16" s="33"/>
      <c r="Z16" s="46"/>
      <c r="AA16" s="30"/>
      <c r="AB16" s="30"/>
      <c r="AC16" s="30"/>
      <c r="AD16" s="31"/>
      <c r="AE16" s="30"/>
      <c r="AF16" s="96"/>
      <c r="AG16" s="29"/>
      <c r="AH16" s="95"/>
      <c r="AI16" s="18"/>
      <c r="AJ16" s="18"/>
      <c r="AK16" s="18"/>
      <c r="AM16" s="2"/>
      <c r="AN16" s="30"/>
      <c r="AO16" s="31"/>
      <c r="AP16" s="30"/>
      <c r="AQ16" s="30"/>
      <c r="AR16" s="31"/>
      <c r="AS16" s="29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30"/>
      <c r="C17" s="33"/>
      <c r="D17" s="46"/>
      <c r="E17" s="30"/>
      <c r="F17" s="30"/>
      <c r="G17" s="30"/>
      <c r="H17" s="31"/>
      <c r="I17" s="30"/>
      <c r="J17" s="96"/>
      <c r="K17" s="29"/>
      <c r="L17" s="95"/>
      <c r="M17" s="18"/>
      <c r="N17" s="18"/>
      <c r="O17" s="18"/>
      <c r="Q17" s="30"/>
      <c r="R17" s="30"/>
      <c r="S17" s="30"/>
      <c r="T17" s="30"/>
      <c r="U17" s="30"/>
      <c r="V17" s="96"/>
      <c r="W17" s="29"/>
      <c r="X17" s="30"/>
      <c r="Y17" s="33"/>
      <c r="Z17" s="46"/>
      <c r="AA17" s="30"/>
      <c r="AB17" s="30"/>
      <c r="AC17" s="30"/>
      <c r="AD17" s="31"/>
      <c r="AE17" s="30"/>
      <c r="AF17" s="96"/>
      <c r="AG17" s="29"/>
      <c r="AH17" s="95"/>
      <c r="AI17" s="18"/>
      <c r="AJ17" s="18"/>
      <c r="AK17" s="18"/>
      <c r="AM17" s="30"/>
      <c r="AN17" s="30"/>
      <c r="AO17" s="30"/>
      <c r="AP17" s="30"/>
      <c r="AQ17" s="30"/>
      <c r="AR17" s="96"/>
      <c r="AS17" s="29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30"/>
      <c r="C18" s="33"/>
      <c r="D18" s="46"/>
      <c r="E18" s="30"/>
      <c r="F18" s="30"/>
      <c r="G18" s="30"/>
      <c r="H18" s="31"/>
      <c r="I18" s="30"/>
      <c r="J18" s="97"/>
      <c r="K18" s="29"/>
      <c r="L18" s="95"/>
      <c r="M18" s="18"/>
      <c r="N18" s="18"/>
      <c r="O18" s="18"/>
      <c r="Q18" s="30"/>
      <c r="R18" s="30"/>
      <c r="S18" s="30"/>
      <c r="T18" s="30"/>
      <c r="U18" s="30"/>
      <c r="V18" s="96"/>
      <c r="W18" s="29"/>
      <c r="X18" s="30"/>
      <c r="Y18" s="33"/>
      <c r="Z18" s="46"/>
      <c r="AA18" s="30"/>
      <c r="AB18" s="30"/>
      <c r="AC18" s="30"/>
      <c r="AD18" s="31"/>
      <c r="AE18" s="30"/>
      <c r="AF18" s="97"/>
      <c r="AG18" s="29"/>
      <c r="AH18" s="95"/>
      <c r="AI18" s="18"/>
      <c r="AJ18" s="18"/>
      <c r="AK18" s="18"/>
      <c r="AM18" s="30"/>
      <c r="AN18" s="30"/>
      <c r="AO18" s="30"/>
      <c r="AP18" s="30"/>
      <c r="AQ18" s="30"/>
      <c r="AR18" s="96"/>
      <c r="AS18" s="29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121" t="s">
        <v>81</v>
      </c>
      <c r="C19" s="122"/>
      <c r="D19" s="123"/>
      <c r="E19" s="101">
        <f>SUM(E4:E18)</f>
        <v>56</v>
      </c>
      <c r="F19" s="101">
        <f>SUM(F4:F18)</f>
        <v>2</v>
      </c>
      <c r="G19" s="101">
        <f>SUM(G4:G18)</f>
        <v>36</v>
      </c>
      <c r="H19" s="101">
        <f>SUM(H4:H18)</f>
        <v>22</v>
      </c>
      <c r="I19" s="101">
        <f>SUM(I4:I18)</f>
        <v>146</v>
      </c>
      <c r="J19" s="102">
        <v>0</v>
      </c>
      <c r="K19" s="89">
        <f>SUM(K4:K18)</f>
        <v>0</v>
      </c>
      <c r="L19" s="22"/>
      <c r="M19" s="20"/>
      <c r="N19" s="103"/>
      <c r="O19" s="104"/>
      <c r="P19" s="24"/>
      <c r="Q19" s="101">
        <f>SUM(Q4:Q18)</f>
        <v>0</v>
      </c>
      <c r="R19" s="101">
        <f>SUM(R4:R18)</f>
        <v>0</v>
      </c>
      <c r="S19" s="101">
        <f>SUM(S4:S18)</f>
        <v>0</v>
      </c>
      <c r="T19" s="101">
        <f>SUM(T4:T18)</f>
        <v>0</v>
      </c>
      <c r="U19" s="101">
        <f>SUM(U4:U18)</f>
        <v>0</v>
      </c>
      <c r="V19" s="45">
        <v>0</v>
      </c>
      <c r="W19" s="89">
        <f>SUM(W4:W18)</f>
        <v>0</v>
      </c>
      <c r="X19" s="16" t="s">
        <v>81</v>
      </c>
      <c r="Y19" s="17"/>
      <c r="Z19" s="15"/>
      <c r="AA19" s="101">
        <f>SUM(AA4:AA18)</f>
        <v>59</v>
      </c>
      <c r="AB19" s="101">
        <f>SUM(AB4:AB18)</f>
        <v>4</v>
      </c>
      <c r="AC19" s="101">
        <f>SUM(AC4:AC18)</f>
        <v>54</v>
      </c>
      <c r="AD19" s="101">
        <f>SUM(AD4:AD18)</f>
        <v>23</v>
      </c>
      <c r="AE19" s="101">
        <f>SUM(AE4:AE18)</f>
        <v>63</v>
      </c>
      <c r="AF19" s="102">
        <f>PRODUCT(AE19/AG19)</f>
        <v>0.42281879194630873</v>
      </c>
      <c r="AG19" s="89">
        <f>SUM(AG4:AG18)</f>
        <v>149</v>
      </c>
      <c r="AH19" s="22"/>
      <c r="AI19" s="20"/>
      <c r="AJ19" s="103"/>
      <c r="AK19" s="104"/>
      <c r="AL19" s="24"/>
      <c r="AM19" s="101">
        <f>SUM(AM4:AM18)</f>
        <v>4</v>
      </c>
      <c r="AN19" s="101">
        <f>SUM(AN4:AN18)</f>
        <v>0</v>
      </c>
      <c r="AO19" s="101">
        <f>SUM(AO4:AO18)</f>
        <v>1</v>
      </c>
      <c r="AP19" s="101">
        <f>SUM(AP4:AP18)</f>
        <v>0</v>
      </c>
      <c r="AQ19" s="101">
        <f>SUM(AQ4:AQ18)</f>
        <v>13</v>
      </c>
      <c r="AR19" s="102">
        <f>PRODUCT(AQ19/AS19)</f>
        <v>0.59090909090909094</v>
      </c>
      <c r="AS19" s="94">
        <f>SUM(AS4:AS18)</f>
        <v>22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9"/>
      <c r="K20" s="29"/>
      <c r="L20" s="24"/>
      <c r="M20" s="24"/>
      <c r="N20" s="24"/>
      <c r="O20" s="24"/>
      <c r="P20" s="48"/>
      <c r="Q20" s="48"/>
      <c r="R20" s="51"/>
      <c r="S20" s="48"/>
      <c r="T20" s="48"/>
      <c r="U20" s="24"/>
      <c r="V20" s="24"/>
      <c r="W20" s="29"/>
      <c r="X20" s="48"/>
      <c r="Y20" s="48"/>
      <c r="Z20" s="48"/>
      <c r="AA20" s="48"/>
      <c r="AB20" s="48"/>
      <c r="AC20" s="48"/>
      <c r="AD20" s="48"/>
      <c r="AE20" s="48"/>
      <c r="AF20" s="49"/>
      <c r="AG20" s="29"/>
      <c r="AH20" s="24"/>
      <c r="AI20" s="24"/>
      <c r="AJ20" s="24"/>
      <c r="AK20" s="24"/>
      <c r="AL20" s="48"/>
      <c r="AM20" s="48"/>
      <c r="AN20" s="51"/>
      <c r="AO20" s="48"/>
      <c r="AP20" s="48"/>
      <c r="AQ20" s="24"/>
      <c r="AR20" s="24"/>
      <c r="AS20" s="29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06" t="s">
        <v>79</v>
      </c>
      <c r="C21" s="107"/>
      <c r="D21" s="108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86</v>
      </c>
      <c r="O21" s="18" t="s">
        <v>87</v>
      </c>
      <c r="Q21" s="51"/>
      <c r="R21" s="51" t="s">
        <v>59</v>
      </c>
      <c r="S21" s="51"/>
      <c r="T21" s="48" t="s">
        <v>82</v>
      </c>
      <c r="U21" s="24"/>
      <c r="V21" s="29"/>
      <c r="W21" s="29"/>
      <c r="X21" s="105"/>
      <c r="Y21" s="105"/>
      <c r="Z21" s="105"/>
      <c r="AA21" s="105"/>
      <c r="AB21" s="105"/>
      <c r="AC21" s="48"/>
      <c r="AD21" s="48"/>
      <c r="AE21" s="48"/>
      <c r="AF21" s="48"/>
      <c r="AG21" s="48"/>
      <c r="AH21" s="48"/>
      <c r="AI21" s="48"/>
      <c r="AJ21" s="48"/>
      <c r="AK21" s="48"/>
      <c r="AM21" s="29"/>
      <c r="AN21" s="105"/>
      <c r="AO21" s="105"/>
      <c r="AP21" s="105"/>
      <c r="AQ21" s="105"/>
      <c r="AR21" s="105"/>
      <c r="AS21" s="105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53" t="s">
        <v>80</v>
      </c>
      <c r="C22" s="12"/>
      <c r="D22" s="55"/>
      <c r="E22" s="109">
        <v>30</v>
      </c>
      <c r="F22" s="109">
        <v>1</v>
      </c>
      <c r="G22" s="109">
        <v>22</v>
      </c>
      <c r="H22" s="109">
        <v>9</v>
      </c>
      <c r="I22" s="109">
        <v>84</v>
      </c>
      <c r="J22" s="124">
        <v>0.45700000000000002</v>
      </c>
      <c r="K22" s="48">
        <f>PRODUCT(I22/J22)</f>
        <v>183.80743982494528</v>
      </c>
      <c r="L22" s="110">
        <f>PRODUCT((F22+G22)/E22)</f>
        <v>0.76666666666666672</v>
      </c>
      <c r="M22" s="110">
        <f>PRODUCT(H22/E22)</f>
        <v>0.3</v>
      </c>
      <c r="N22" s="110">
        <f>PRODUCT((F22+G22+H22)/E22)</f>
        <v>1.0666666666666667</v>
      </c>
      <c r="O22" s="110">
        <f>PRODUCT(I22/E22)</f>
        <v>2.8</v>
      </c>
      <c r="Q22" s="51"/>
      <c r="R22" s="51"/>
      <c r="S22" s="51"/>
      <c r="T22" s="48" t="s">
        <v>62</v>
      </c>
      <c r="U22" s="48"/>
      <c r="V22" s="48"/>
      <c r="W22" s="48"/>
      <c r="X22" s="51"/>
      <c r="Y22" s="51"/>
      <c r="Z22" s="51"/>
      <c r="AA22" s="51"/>
      <c r="AB22" s="51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51"/>
      <c r="AO22" s="51"/>
      <c r="AP22" s="51"/>
      <c r="AQ22" s="51"/>
      <c r="AR22" s="51"/>
      <c r="AS22" s="51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98" t="s">
        <v>66</v>
      </c>
      <c r="C23" s="99"/>
      <c r="D23" s="100"/>
      <c r="E23" s="109">
        <f>PRODUCT(E19+Q19)</f>
        <v>56</v>
      </c>
      <c r="F23" s="109">
        <f>PRODUCT(F19+R19)</f>
        <v>2</v>
      </c>
      <c r="G23" s="109">
        <f>PRODUCT(G19+S19)</f>
        <v>36</v>
      </c>
      <c r="H23" s="109">
        <f>PRODUCT(H19+T19)</f>
        <v>22</v>
      </c>
      <c r="I23" s="109">
        <f>PRODUCT(I19+U19)</f>
        <v>146</v>
      </c>
      <c r="J23" s="124"/>
      <c r="K23" s="48">
        <f>PRODUCT(K19+W19)</f>
        <v>0</v>
      </c>
      <c r="L23" s="110">
        <f>PRODUCT((F23+G23)/E23)</f>
        <v>0.6785714285714286</v>
      </c>
      <c r="M23" s="110">
        <f>PRODUCT(H23/E23)</f>
        <v>0.39285714285714285</v>
      </c>
      <c r="N23" s="110">
        <f>PRODUCT((F23+G23+H23)/E23)</f>
        <v>1.0714285714285714</v>
      </c>
      <c r="O23" s="110">
        <f>PRODUCT(I23/E23)</f>
        <v>2.6071428571428572</v>
      </c>
      <c r="Q23" s="51"/>
      <c r="R23" s="51"/>
      <c r="S23" s="51"/>
      <c r="T23" s="48" t="s">
        <v>60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27" t="s">
        <v>78</v>
      </c>
      <c r="C24" s="88"/>
      <c r="D24" s="86"/>
      <c r="E24" s="109">
        <f>PRODUCT(AA19+AM19)</f>
        <v>63</v>
      </c>
      <c r="F24" s="109">
        <f>PRODUCT(AB19+AN19)</f>
        <v>4</v>
      </c>
      <c r="G24" s="109">
        <f>PRODUCT(AC19+AO19)</f>
        <v>55</v>
      </c>
      <c r="H24" s="109">
        <f>PRODUCT(AD19+AP19)</f>
        <v>23</v>
      </c>
      <c r="I24" s="109">
        <f>PRODUCT(AE19+AQ19)</f>
        <v>76</v>
      </c>
      <c r="J24" s="124">
        <f>PRODUCT(I24/K24)</f>
        <v>0.44444444444444442</v>
      </c>
      <c r="K24" s="24">
        <f>PRODUCT(AG19+AS19)</f>
        <v>171</v>
      </c>
      <c r="L24" s="110">
        <f>PRODUCT((F24+G24)/E24)</f>
        <v>0.93650793650793651</v>
      </c>
      <c r="M24" s="110">
        <f>PRODUCT(H24/E24)</f>
        <v>0.36507936507936506</v>
      </c>
      <c r="N24" s="110">
        <f>PRODUCT((F24+G24+H24)/E24)</f>
        <v>1.3015873015873016</v>
      </c>
      <c r="O24" s="110">
        <f>PRODUCT(I24/23)</f>
        <v>3.3043478260869565</v>
      </c>
      <c r="Q24" s="51"/>
      <c r="R24" s="51"/>
      <c r="S24" s="48"/>
      <c r="T24" s="48" t="s">
        <v>61</v>
      </c>
      <c r="U24" s="24"/>
      <c r="V24" s="24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24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111" t="s">
        <v>81</v>
      </c>
      <c r="C25" s="112"/>
      <c r="D25" s="113"/>
      <c r="E25" s="109">
        <f>SUM(E22:E24)</f>
        <v>149</v>
      </c>
      <c r="F25" s="109">
        <f t="shared" ref="F25:I25" si="0">SUM(F22:F24)</f>
        <v>7</v>
      </c>
      <c r="G25" s="109">
        <f t="shared" si="0"/>
        <v>113</v>
      </c>
      <c r="H25" s="109">
        <f t="shared" si="0"/>
        <v>54</v>
      </c>
      <c r="I25" s="109">
        <f t="shared" si="0"/>
        <v>306</v>
      </c>
      <c r="J25" s="124"/>
      <c r="K25" s="48">
        <f>SUM(K22:K24)</f>
        <v>354.80743982494528</v>
      </c>
      <c r="L25" s="110">
        <f>PRODUCT((F25+G25)/E25)</f>
        <v>0.80536912751677847</v>
      </c>
      <c r="M25" s="110">
        <f>PRODUCT(H25/E25)</f>
        <v>0.36241610738255031</v>
      </c>
      <c r="N25" s="110">
        <f>PRODUCT((F25+G25+H25)/E25)</f>
        <v>1.1677852348993289</v>
      </c>
      <c r="O25" s="110">
        <f>PRODUCT(I25/109)</f>
        <v>2.8073394495412844</v>
      </c>
      <c r="Q25" s="24"/>
      <c r="R25" s="24"/>
      <c r="S25" s="24"/>
      <c r="T25" s="48" t="s">
        <v>68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24"/>
      <c r="F26" s="24"/>
      <c r="G26" s="24"/>
      <c r="H26" s="24"/>
      <c r="I26" s="24"/>
      <c r="J26" s="48"/>
      <c r="K26" s="48"/>
      <c r="L26" s="24"/>
      <c r="M26" s="24"/>
      <c r="N26" s="24"/>
      <c r="O26" s="24"/>
      <c r="P26" s="48"/>
      <c r="Q26" s="48"/>
      <c r="R26" s="48"/>
      <c r="S26" s="48"/>
      <c r="T26" s="48" t="s">
        <v>64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 t="s">
        <v>65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81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8"/>
      <c r="AD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8"/>
      <c r="AD175" s="48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8"/>
      <c r="AD176" s="48"/>
      <c r="AH176" s="48"/>
      <c r="AI176" s="48"/>
      <c r="AJ176" s="48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8"/>
      <c r="AD177" s="48"/>
      <c r="AH177" s="48"/>
      <c r="AI177" s="48"/>
      <c r="AJ177" s="48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8"/>
      <c r="AD178" s="48"/>
      <c r="AH178" s="48"/>
      <c r="AI178" s="48"/>
      <c r="AJ178" s="48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8"/>
      <c r="AD179" s="48"/>
      <c r="AH179" s="48"/>
      <c r="AI179" s="48"/>
      <c r="AJ179" s="48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8"/>
      <c r="AD180" s="48"/>
      <c r="AH180" s="48"/>
      <c r="AI180" s="48"/>
      <c r="AJ180" s="48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48"/>
      <c r="AD181" s="48"/>
      <c r="AH181" s="48"/>
      <c r="AI181" s="48"/>
      <c r="AJ181" s="48"/>
      <c r="AK181" s="48"/>
      <c r="AL181" s="24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4"/>
      <c r="R182" s="24"/>
      <c r="S182" s="24"/>
      <c r="T182" s="24"/>
      <c r="U182" s="24"/>
      <c r="V182" s="24"/>
      <c r="AC182" s="48"/>
      <c r="AD182" s="48"/>
      <c r="AH182" s="48"/>
      <c r="AI182" s="48"/>
      <c r="AJ182" s="48"/>
      <c r="AK182" s="48"/>
      <c r="AL182" s="24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8"/>
      <c r="AI183" s="48"/>
      <c r="AJ183" s="48"/>
      <c r="AK183" s="48"/>
      <c r="AL183" s="24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AH184" s="48"/>
      <c r="AI184" s="48"/>
      <c r="AJ184" s="48"/>
      <c r="AK184" s="48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AH185" s="48"/>
      <c r="AI185" s="48"/>
      <c r="AJ185" s="48"/>
      <c r="AK185" s="48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AH186" s="48"/>
      <c r="AI186" s="48"/>
      <c r="AJ186" s="48"/>
      <c r="AK186" s="48"/>
      <c r="AL186" s="24"/>
    </row>
    <row r="187" spans="1:57" ht="14.25" x14ac:dyDescent="0.2">
      <c r="L187" s="24"/>
      <c r="M187" s="24"/>
      <c r="N187" s="24"/>
      <c r="O187" s="24"/>
      <c r="P187" s="24"/>
      <c r="AH187" s="48"/>
      <c r="AI187" s="48"/>
      <c r="AJ187" s="48"/>
      <c r="AK187" s="48"/>
      <c r="AL187" s="24"/>
    </row>
    <row r="188" spans="1:57" ht="14.25" x14ac:dyDescent="0.2">
      <c r="L188" s="24"/>
      <c r="M188" s="24"/>
      <c r="N188" s="24"/>
      <c r="O188" s="24"/>
      <c r="P188" s="24"/>
      <c r="AH188" s="48"/>
      <c r="AI188" s="48"/>
      <c r="AJ188" s="48"/>
      <c r="AK188" s="48"/>
      <c r="AL188" s="24"/>
    </row>
    <row r="189" spans="1:57" ht="14.25" x14ac:dyDescent="0.2">
      <c r="L189" s="24"/>
      <c r="M189" s="24"/>
      <c r="N189" s="24"/>
      <c r="O189" s="24"/>
      <c r="P189" s="24"/>
      <c r="AH189" s="48"/>
      <c r="AI189" s="48"/>
      <c r="AJ189" s="48"/>
      <c r="AK189" s="48"/>
      <c r="AL189" s="24"/>
    </row>
    <row r="190" spans="1:57" ht="14.25" x14ac:dyDescent="0.2">
      <c r="L190" s="24"/>
      <c r="M190" s="24"/>
      <c r="N190" s="24"/>
      <c r="O190" s="24"/>
      <c r="P190" s="24"/>
      <c r="AH190" s="24"/>
      <c r="AI190" s="24"/>
      <c r="AJ190" s="24"/>
      <c r="AK190" s="24"/>
      <c r="AL190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2018-12-12T10:02:21Z</dcterms:modified>
</cp:coreProperties>
</file>