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5" i="1" l="1"/>
  <c r="J65" i="1"/>
  <c r="I65" i="1"/>
  <c r="H65" i="1"/>
  <c r="K66" i="1"/>
  <c r="J66" i="1"/>
  <c r="I66" i="1"/>
  <c r="H66" i="1"/>
  <c r="K41" i="1"/>
  <c r="J41" i="1"/>
  <c r="I41" i="1"/>
  <c r="H41" i="1"/>
  <c r="AN58" i="1" l="1"/>
  <c r="AM58" i="1"/>
  <c r="AN33" i="1"/>
  <c r="AL43" i="1" s="1"/>
  <c r="AN43" i="1" s="1"/>
  <c r="AM33" i="1"/>
  <c r="AL38" i="1" s="1"/>
  <c r="AN38" i="1" s="1"/>
  <c r="K57" i="1" l="1"/>
  <c r="J57" i="1"/>
  <c r="I57" i="1"/>
  <c r="H57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8" i="1"/>
  <c r="J58" i="1"/>
  <c r="I58" i="1"/>
  <c r="H58" i="1"/>
  <c r="K59" i="1"/>
  <c r="J59" i="1"/>
  <c r="I59" i="1"/>
  <c r="H59" i="1"/>
  <c r="K32" i="1"/>
  <c r="J32" i="1"/>
  <c r="I32" i="1"/>
  <c r="H3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H33" i="1"/>
  <c r="K33" i="1"/>
  <c r="J33" i="1"/>
  <c r="I33" i="1"/>
  <c r="O12" i="4" l="1"/>
  <c r="N12" i="4"/>
  <c r="M12" i="4"/>
  <c r="L12" i="4"/>
  <c r="O13" i="4"/>
  <c r="N13" i="4"/>
  <c r="M13" i="4"/>
  <c r="L13" i="4"/>
  <c r="AR9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F9" i="4"/>
  <c r="F13" i="4" s="1"/>
  <c r="E9" i="4"/>
  <c r="E13" i="4" s="1"/>
  <c r="E15" i="4" s="1"/>
  <c r="J9" i="4" l="1"/>
  <c r="G15" i="4"/>
  <c r="G14" i="4"/>
  <c r="F14" i="4"/>
  <c r="F15" i="4" s="1"/>
  <c r="H14" i="4"/>
  <c r="H15" i="4" s="1"/>
  <c r="M15" i="4" s="1"/>
  <c r="K15" i="4"/>
  <c r="I15" i="4"/>
  <c r="J13" i="4"/>
  <c r="J14" i="4"/>
  <c r="O14" i="4"/>
  <c r="M14" i="4"/>
  <c r="AF9" i="4"/>
  <c r="N14" i="4" l="1"/>
  <c r="N15" i="4"/>
  <c r="L15" i="4"/>
  <c r="L14" i="4"/>
  <c r="O15" i="4"/>
  <c r="J15" i="4"/>
  <c r="P6" i="3" l="1"/>
  <c r="M6" i="3"/>
  <c r="AQ19" i="1" l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2" i="1"/>
  <c r="O11" i="1"/>
  <c r="O10" i="1"/>
  <c r="O8" i="1"/>
  <c r="O19" i="1" s="1"/>
  <c r="O24" i="1" s="1"/>
  <c r="O27" i="1" s="1"/>
  <c r="O28" i="1" s="1"/>
  <c r="D21" i="1" l="1"/>
  <c r="G27" i="1"/>
  <c r="E27" i="1"/>
  <c r="K25" i="1"/>
  <c r="L25" i="1"/>
  <c r="M25" i="1"/>
  <c r="K24" i="1"/>
  <c r="F27" i="1"/>
  <c r="L24" i="1"/>
  <c r="H27" i="1"/>
  <c r="I24" i="1"/>
  <c r="N25" i="1"/>
  <c r="Z19" i="1" s="1"/>
  <c r="N19" i="1"/>
  <c r="N24" i="1" s="1"/>
  <c r="L27" i="1" l="1"/>
  <c r="K27" i="1"/>
  <c r="I27" i="1"/>
  <c r="M24" i="1"/>
  <c r="N27" i="1" l="1"/>
  <c r="M27" i="1"/>
</calcChain>
</file>

<file path=xl/sharedStrings.xml><?xml version="1.0" encoding="utf-8"?>
<sst xmlns="http://schemas.openxmlformats.org/spreadsheetml/2006/main" count="504" uniqueCount="278">
  <si>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</si>
  <si>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</si>
  <si>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</si>
  <si>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</si>
  <si>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</si>
  <si>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</si>
  <si>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</si>
  <si>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</si>
  <si>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</si>
  <si>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</si>
  <si>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</si>
  <si>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</si>
  <si>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</si>
  <si>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</si>
  <si>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</si>
  <si>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</si>
  <si>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</si>
  <si>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</si>
  <si>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</si>
  <si>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</si>
  <si>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</si>
  <si>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</si>
  <si>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</si>
  <si>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</si>
  <si>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</si>
  <si>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</si>
  <si>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</si>
  <si>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</si>
  <si>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</si>
  <si>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</si>
  <si>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</si>
  <si>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</si>
  <si>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</si>
  <si>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</si>
  <si>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Riku Hokkanen</t>
  </si>
  <si>
    <t>3.</t>
  </si>
  <si>
    <t>ViPa</t>
  </si>
  <si>
    <t>suomensarja</t>
  </si>
  <si>
    <t>Tahko</t>
  </si>
  <si>
    <t>7.</t>
  </si>
  <si>
    <t>PuMu</t>
  </si>
  <si>
    <t>ykköspesis</t>
  </si>
  <si>
    <t>19.07. 2011  Tahko - KaMa  0-2  (2-3, 3-7)</t>
  </si>
  <si>
    <t>1.  ottelu</t>
  </si>
  <si>
    <t xml:space="preserve">  18 v   7 kk   4 pv</t>
  </si>
  <si>
    <t>28.07. 2011  KPL - Tahko  2-0  (4-3, 2-1)</t>
  </si>
  <si>
    <t>4.  ottelu</t>
  </si>
  <si>
    <t xml:space="preserve">  18 v   7 kk 13 pv</t>
  </si>
  <si>
    <t>21.07. 2011  KPL - Tahko  2-0  (4-3, 5-1)</t>
  </si>
  <si>
    <t>2.  ottelu</t>
  </si>
  <si>
    <t xml:space="preserve">  18 v   7 kk   6 pv</t>
  </si>
  <si>
    <t>Seurat</t>
  </si>
  <si>
    <t>ViPa = Vihdin Pallo  (1967),  kasvattajaseura</t>
  </si>
  <si>
    <t>Tahko = Hyvinkään Tahko  (1915)</t>
  </si>
  <si>
    <t>15.12.1992   Vihti</t>
  </si>
  <si>
    <t>Tahko  2</t>
  </si>
  <si>
    <t>6.</t>
  </si>
  <si>
    <t>YKKÖSPESIS</t>
  </si>
  <si>
    <t>5.</t>
  </si>
  <si>
    <t>PuMu = Puna-Mustat, Helsinki  (1941)</t>
  </si>
  <si>
    <t>03.06. 2014  Tahko - KiPa  2-1  (10-5, 4-9, 1-0)</t>
  </si>
  <si>
    <t xml:space="preserve">  21 v   5 kk 19 pv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</si>
  <si>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</si>
  <si>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</si>
  <si>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</si>
  <si>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</si>
  <si>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</si>
  <si>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</si>
  <si>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</si>
  <si>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</si>
  <si>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</si>
  <si>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</si>
  <si>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</si>
  <si>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</si>
  <si>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</si>
  <si>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</si>
  <si>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</si>
  <si>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</si>
  <si>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</si>
  <si>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</si>
  <si>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</si>
  <si>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3v</t>
  </si>
  <si>
    <t>20.07. 2012  Sotkamo</t>
  </si>
  <si>
    <t xml:space="preserve">  2-1  (0-2, 8-5, 1-0)</t>
  </si>
  <si>
    <t>Tero Lehtinen</t>
  </si>
  <si>
    <t>2420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</si>
  <si>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</si>
  <si>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</si>
  <si>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</si>
  <si>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</si>
  <si>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</si>
  <si>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</si>
  <si>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</si>
  <si>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</si>
  <si>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</si>
  <si>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</si>
  <si>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</si>
  <si>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</si>
  <si>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</si>
  <si>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</si>
  <si>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</si>
  <si>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</si>
  <si>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</si>
  <si>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</si>
  <si>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1-3  JoMa</t>
  </si>
  <si>
    <t>0-4  ViVe</t>
  </si>
  <si>
    <t>2-4  JoMa</t>
  </si>
  <si>
    <t>2-3  JoMa</t>
  </si>
  <si>
    <t>3-1  JymyJussit</t>
  </si>
  <si>
    <t>0-3  SoJy</t>
  </si>
  <si>
    <t>1-2  JoMa</t>
  </si>
  <si>
    <t>0-3  JoMa</t>
  </si>
  <si>
    <t>Minipudotuspelit;  2-0  Kiri</t>
  </si>
  <si>
    <t>1/1</t>
  </si>
  <si>
    <t>3/5</t>
  </si>
  <si>
    <t>1/3</t>
  </si>
  <si>
    <t>1/2</t>
  </si>
  <si>
    <t>3/6</t>
  </si>
  <si>
    <t>2/3</t>
  </si>
  <si>
    <t>4/9</t>
  </si>
  <si>
    <t>0/2</t>
  </si>
  <si>
    <t xml:space="preserve">       Runkosarja TOP-30</t>
  </si>
  <si>
    <t>29.</t>
  </si>
  <si>
    <t>11.</t>
  </si>
  <si>
    <t>Ylempi loppusarja TOP-10</t>
  </si>
  <si>
    <t xml:space="preserve">79.  ottelu  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</si>
  <si>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</si>
  <si>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</si>
  <si>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</si>
  <si>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</si>
  <si>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</si>
  <si>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</si>
  <si>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</si>
  <si>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</si>
  <si>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20.</t>
  </si>
  <si>
    <t>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</si>
  <si>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</si>
  <si>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</si>
  <si>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</si>
  <si>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</si>
  <si>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</si>
  <si>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</si>
  <si>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</si>
  <si>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</si>
  <si>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</si>
  <si>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</si>
  <si>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</si>
  <si>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</si>
  <si>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</si>
  <si>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</si>
  <si>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</si>
  <si>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</si>
  <si>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</si>
  <si>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</si>
  <si>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</si>
  <si>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</si>
  <si>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</si>
  <si>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</si>
  <si>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</si>
  <si>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</si>
  <si>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</si>
  <si>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</si>
  <si>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</si>
  <si>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324.   07.08. 2018  Tahko - Lippo  Pesis  2-0</t>
  </si>
  <si>
    <t>35 v   7 kk 23 pv</t>
  </si>
  <si>
    <t>1058.</t>
  </si>
  <si>
    <t>849.</t>
  </si>
  <si>
    <t>740.</t>
  </si>
  <si>
    <t>612.</t>
  </si>
  <si>
    <t>500.</t>
  </si>
  <si>
    <t>423.</t>
  </si>
  <si>
    <t>349.</t>
  </si>
  <si>
    <t>320.</t>
  </si>
  <si>
    <t>260.</t>
  </si>
  <si>
    <t>1670.</t>
  </si>
  <si>
    <t>1523.</t>
  </si>
  <si>
    <t>1159.</t>
  </si>
  <si>
    <t>1031.</t>
  </si>
  <si>
    <t>870.</t>
  </si>
  <si>
    <t>787.</t>
  </si>
  <si>
    <t>773.</t>
  </si>
  <si>
    <t>744.</t>
  </si>
  <si>
    <t>683.</t>
  </si>
  <si>
    <t>1684.</t>
  </si>
  <si>
    <t>1339.</t>
  </si>
  <si>
    <t>1188.</t>
  </si>
  <si>
    <t>1016.</t>
  </si>
  <si>
    <t>785.</t>
  </si>
  <si>
    <t>615.</t>
  </si>
  <si>
    <t>480.</t>
  </si>
  <si>
    <t>442.</t>
  </si>
  <si>
    <t>337.</t>
  </si>
  <si>
    <t>1737.</t>
  </si>
  <si>
    <t>1223.</t>
  </si>
  <si>
    <t>980.</t>
  </si>
  <si>
    <t>759.</t>
  </si>
  <si>
    <t>604.</t>
  </si>
  <si>
    <t>496.</t>
  </si>
  <si>
    <t>395.</t>
  </si>
  <si>
    <t>315.</t>
  </si>
  <si>
    <t>248.</t>
  </si>
  <si>
    <t>1606.</t>
  </si>
  <si>
    <t>1174.</t>
  </si>
  <si>
    <t>1127.</t>
  </si>
  <si>
    <t>922.</t>
  </si>
  <si>
    <t>640.</t>
  </si>
  <si>
    <t>474.</t>
  </si>
  <si>
    <t>304.</t>
  </si>
  <si>
    <t>264.</t>
  </si>
  <si>
    <t>179.</t>
  </si>
  <si>
    <t>449.</t>
  </si>
  <si>
    <t>454.</t>
  </si>
  <si>
    <t>415.</t>
  </si>
  <si>
    <t>381.</t>
  </si>
  <si>
    <t>390.</t>
  </si>
  <si>
    <t>401.</t>
  </si>
  <si>
    <t>412.</t>
  </si>
  <si>
    <t>471.</t>
  </si>
  <si>
    <t>385.</t>
  </si>
  <si>
    <t>257.</t>
  </si>
  <si>
    <t>259.</t>
  </si>
  <si>
    <t>236.</t>
  </si>
  <si>
    <t>242.</t>
  </si>
  <si>
    <t>211.</t>
  </si>
  <si>
    <t>522.</t>
  </si>
  <si>
    <t>441.</t>
  </si>
  <si>
    <t>445.</t>
  </si>
  <si>
    <t>332.</t>
  </si>
  <si>
    <t>328.</t>
  </si>
  <si>
    <t>306.</t>
  </si>
  <si>
    <t>313.</t>
  </si>
  <si>
    <t>288.</t>
  </si>
  <si>
    <t>516.</t>
  </si>
  <si>
    <t>447.</t>
  </si>
  <si>
    <t>380.</t>
  </si>
  <si>
    <t>300.</t>
  </si>
  <si>
    <t>270.</t>
  </si>
  <si>
    <t>250.</t>
  </si>
  <si>
    <t>235.</t>
  </si>
  <si>
    <t>244.</t>
  </si>
  <si>
    <t>232.</t>
  </si>
  <si>
    <t>350.</t>
  </si>
  <si>
    <t>256.</t>
  </si>
  <si>
    <t>245.</t>
  </si>
  <si>
    <t>221.</t>
  </si>
  <si>
    <t>213.</t>
  </si>
  <si>
    <t>218.</t>
  </si>
  <si>
    <t>207.</t>
  </si>
  <si>
    <t>SEUROITTAIN</t>
  </si>
  <si>
    <t>Hyvinkään Tahko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</si>
  <si>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</si>
  <si>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</si>
  <si>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</si>
  <si>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</si>
  <si>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</si>
  <si>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</si>
  <si>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</si>
  <si>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</si>
  <si>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</si>
  <si>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</si>
  <si>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</si>
  <si>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</si>
  <si>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</si>
  <si>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110.   13.07. 2017  SoJy - Tahko  2-0</t>
  </si>
  <si>
    <t xml:space="preserve">  97.   12.07. 2012  Tahko - JoMa  0-1</t>
  </si>
  <si>
    <t>1/9</t>
  </si>
  <si>
    <t>0-2  ViVe</t>
  </si>
  <si>
    <t xml:space="preserve"> 1945 - 2020</t>
  </si>
  <si>
    <t>170.</t>
  </si>
  <si>
    <t>225.</t>
  </si>
  <si>
    <t>246.</t>
  </si>
  <si>
    <t>319.</t>
  </si>
  <si>
    <t>626.</t>
  </si>
  <si>
    <t xml:space="preserve"> 1979 - 2020</t>
  </si>
  <si>
    <t xml:space="preserve"> Etenijätilasto</t>
  </si>
  <si>
    <t>242. ottelu</t>
  </si>
  <si>
    <t>409 764</t>
  </si>
  <si>
    <t>176.   04.08. 2020  ViVe - Taho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</si>
</sst>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165" fontId="4" fillId="7" borderId="3" xfId="1" applyNumberFormat="1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8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140625" style="65" customWidth="1"/>
    <col min="4" max="4" width="10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5703125" style="65" customWidth="1"/>
    <col min="34" max="34" width="13.140625" style="65" customWidth="1"/>
    <col min="35" max="35" width="12.85546875" style="65" customWidth="1"/>
    <col min="36" max="36" width="11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3" customWidth="1"/>
    <col min="45" max="16384" width="9.140625" style="3"/>
  </cols>
  <sheetData>
    <row r="1" spans="1:44" ht="17.25" customHeight="1" x14ac:dyDescent="0.25">
      <c r="A1" s="100"/>
      <c r="B1" s="5" t="s">
        <v>34</v>
      </c>
      <c r="C1" s="6"/>
      <c r="D1" s="7"/>
      <c r="E1" s="8" t="s">
        <v>54</v>
      </c>
      <c r="F1" s="5"/>
      <c r="G1" s="5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121</v>
      </c>
      <c r="Q2" s="14"/>
      <c r="R2" s="14"/>
      <c r="S2" s="21"/>
      <c r="T2" s="19"/>
      <c r="U2" s="20" t="s">
        <v>14</v>
      </c>
      <c r="V2" s="14"/>
      <c r="W2" s="14"/>
      <c r="X2" s="20"/>
      <c r="Y2" s="101"/>
      <c r="Z2" s="102"/>
      <c r="AA2" s="19"/>
      <c r="AB2" s="22" t="s">
        <v>124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14"/>
      <c r="AO2" s="103" t="s">
        <v>89</v>
      </c>
      <c r="AP2" s="14"/>
      <c r="AQ2" s="15"/>
      <c r="AR2" s="47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90</v>
      </c>
      <c r="AE3" s="18" t="s">
        <v>16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22</v>
      </c>
      <c r="AM3" s="18" t="s">
        <v>23</v>
      </c>
      <c r="AN3" s="15" t="s">
        <v>95</v>
      </c>
      <c r="AO3" s="15" t="s">
        <v>30</v>
      </c>
      <c r="AP3" s="17" t="s">
        <v>31</v>
      </c>
      <c r="AQ3" s="18" t="s">
        <v>32</v>
      </c>
      <c r="AR3" s="47"/>
    </row>
    <row r="4" spans="1:44" s="4" customFormat="1" ht="15" customHeight="1" x14ac:dyDescent="0.25">
      <c r="A4" s="2"/>
      <c r="B4" s="24">
        <v>2008</v>
      </c>
      <c r="C4" s="24" t="s">
        <v>35</v>
      </c>
      <c r="D4" s="25" t="s">
        <v>36</v>
      </c>
      <c r="E4" s="24"/>
      <c r="F4" s="26" t="s">
        <v>37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9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3"/>
      <c r="AQ4" s="29"/>
      <c r="AR4" s="47"/>
    </row>
    <row r="5" spans="1:44" s="4" customFormat="1" ht="15" customHeight="1" x14ac:dyDescent="0.25">
      <c r="A5" s="2"/>
      <c r="B5" s="24">
        <v>2009</v>
      </c>
      <c r="C5" s="24" t="s">
        <v>33</v>
      </c>
      <c r="D5" s="25" t="s">
        <v>36</v>
      </c>
      <c r="E5" s="24"/>
      <c r="F5" s="26" t="s">
        <v>37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9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3"/>
      <c r="AQ5" s="29"/>
      <c r="AR5" s="47"/>
    </row>
    <row r="6" spans="1:44" s="4" customFormat="1" ht="15" customHeight="1" x14ac:dyDescent="0.25">
      <c r="A6" s="2"/>
      <c r="B6" s="24">
        <v>2010</v>
      </c>
      <c r="C6" s="24" t="s">
        <v>33</v>
      </c>
      <c r="D6" s="25" t="s">
        <v>36</v>
      </c>
      <c r="E6" s="24"/>
      <c r="F6" s="26" t="s">
        <v>37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9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9"/>
      <c r="AN6" s="29"/>
      <c r="AO6" s="30"/>
      <c r="AP6" s="33"/>
      <c r="AQ6" s="29"/>
      <c r="AR6" s="47"/>
    </row>
    <row r="7" spans="1:44" s="4" customFormat="1" ht="15" customHeight="1" x14ac:dyDescent="0.25">
      <c r="A7" s="2"/>
      <c r="B7" s="34">
        <v>2011</v>
      </c>
      <c r="C7" s="34" t="s">
        <v>39</v>
      </c>
      <c r="D7" s="35" t="s">
        <v>40</v>
      </c>
      <c r="E7" s="34"/>
      <c r="F7" s="36" t="s">
        <v>41</v>
      </c>
      <c r="G7" s="68"/>
      <c r="H7" s="67"/>
      <c r="I7" s="34"/>
      <c r="J7" s="34"/>
      <c r="K7" s="34"/>
      <c r="L7" s="34"/>
      <c r="M7" s="34"/>
      <c r="N7" s="3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9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3"/>
      <c r="AQ7" s="29"/>
      <c r="AR7" s="47"/>
    </row>
    <row r="8" spans="1:44" s="4" customFormat="1" ht="15" customHeight="1" x14ac:dyDescent="0.25">
      <c r="A8" s="2"/>
      <c r="B8" s="29">
        <v>2011</v>
      </c>
      <c r="C8" s="29" t="s">
        <v>39</v>
      </c>
      <c r="D8" s="38" t="s">
        <v>38</v>
      </c>
      <c r="E8" s="29">
        <v>6</v>
      </c>
      <c r="F8" s="29">
        <v>0</v>
      </c>
      <c r="G8" s="29">
        <v>1</v>
      </c>
      <c r="H8" s="29">
        <v>2</v>
      </c>
      <c r="I8" s="29">
        <v>12</v>
      </c>
      <c r="J8" s="29">
        <v>10</v>
      </c>
      <c r="K8" s="29">
        <v>0</v>
      </c>
      <c r="L8" s="29">
        <v>1</v>
      </c>
      <c r="M8" s="29">
        <v>1</v>
      </c>
      <c r="N8" s="39">
        <v>0.33300000000000002</v>
      </c>
      <c r="O8" s="23">
        <f>PRODUCT(I8/N8)</f>
        <v>36.036036036036037</v>
      </c>
      <c r="P8" s="18"/>
      <c r="Q8" s="18"/>
      <c r="R8" s="18"/>
      <c r="S8" s="18"/>
      <c r="T8" s="23"/>
      <c r="U8" s="29">
        <v>4</v>
      </c>
      <c r="V8" s="29">
        <v>0</v>
      </c>
      <c r="W8" s="30">
        <v>0</v>
      </c>
      <c r="X8" s="29">
        <v>1</v>
      </c>
      <c r="Y8" s="29">
        <v>7</v>
      </c>
      <c r="Z8" s="39">
        <v>0.41199999999999998</v>
      </c>
      <c r="AA8" s="23"/>
      <c r="AB8" s="18"/>
      <c r="AC8" s="18"/>
      <c r="AD8" s="18"/>
      <c r="AE8" s="18"/>
      <c r="AF8" s="23"/>
      <c r="AG8" s="28" t="s">
        <v>105</v>
      </c>
      <c r="AH8" s="28"/>
      <c r="AI8" s="28"/>
      <c r="AJ8" s="28"/>
      <c r="AK8" s="23"/>
      <c r="AL8" s="29"/>
      <c r="AM8" s="29"/>
      <c r="AN8" s="29"/>
      <c r="AO8" s="30"/>
      <c r="AP8" s="33"/>
      <c r="AQ8" s="29"/>
      <c r="AR8" s="47"/>
    </row>
    <row r="9" spans="1:44" s="4" customFormat="1" ht="15" customHeight="1" x14ac:dyDescent="0.25">
      <c r="A9" s="2"/>
      <c r="B9" s="24">
        <v>2012</v>
      </c>
      <c r="C9" s="24" t="s">
        <v>56</v>
      </c>
      <c r="D9" s="25" t="s">
        <v>55</v>
      </c>
      <c r="E9" s="24"/>
      <c r="F9" s="26" t="s">
        <v>37</v>
      </c>
      <c r="G9" s="24"/>
      <c r="H9" s="24"/>
      <c r="I9" s="24"/>
      <c r="J9" s="24"/>
      <c r="K9" s="24"/>
      <c r="L9" s="24"/>
      <c r="M9" s="24"/>
      <c r="N9" s="27"/>
      <c r="O9" s="23">
        <v>0</v>
      </c>
      <c r="P9" s="18"/>
      <c r="Q9" s="18"/>
      <c r="R9" s="18"/>
      <c r="S9" s="18"/>
      <c r="T9" s="23"/>
      <c r="U9" s="29"/>
      <c r="V9" s="29"/>
      <c r="W9" s="30"/>
      <c r="X9" s="29"/>
      <c r="Y9" s="29"/>
      <c r="Z9" s="39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3"/>
      <c r="AQ9" s="29"/>
      <c r="AR9" s="47"/>
    </row>
    <row r="10" spans="1:44" s="4" customFormat="1" ht="15" customHeight="1" x14ac:dyDescent="0.25">
      <c r="A10" s="2"/>
      <c r="B10" s="29">
        <v>2012</v>
      </c>
      <c r="C10" s="29" t="s">
        <v>56</v>
      </c>
      <c r="D10" s="38" t="s">
        <v>38</v>
      </c>
      <c r="E10" s="29">
        <v>24</v>
      </c>
      <c r="F10" s="29">
        <v>0</v>
      </c>
      <c r="G10" s="29">
        <v>2</v>
      </c>
      <c r="H10" s="29">
        <v>10</v>
      </c>
      <c r="I10" s="29">
        <v>48</v>
      </c>
      <c r="J10" s="29">
        <v>40</v>
      </c>
      <c r="K10" s="29">
        <v>1</v>
      </c>
      <c r="L10" s="29">
        <v>5</v>
      </c>
      <c r="M10" s="33">
        <v>2</v>
      </c>
      <c r="N10" s="39">
        <v>0.36399999999999999</v>
      </c>
      <c r="O10" s="23">
        <f>PRODUCT(I10/N10)</f>
        <v>131.86813186813188</v>
      </c>
      <c r="P10" s="18"/>
      <c r="Q10" s="18"/>
      <c r="R10" s="18"/>
      <c r="S10" s="18"/>
      <c r="T10" s="23"/>
      <c r="U10" s="29">
        <v>6</v>
      </c>
      <c r="V10" s="30">
        <v>0</v>
      </c>
      <c r="W10" s="30">
        <v>1</v>
      </c>
      <c r="X10" s="29">
        <v>2</v>
      </c>
      <c r="Y10" s="29">
        <v>11</v>
      </c>
      <c r="Z10" s="39">
        <v>0.30599999999999999</v>
      </c>
      <c r="AA10" s="23"/>
      <c r="AB10" s="18"/>
      <c r="AC10" s="18"/>
      <c r="AD10" s="18"/>
      <c r="AE10" s="18"/>
      <c r="AF10" s="23"/>
      <c r="AG10" s="28" t="s">
        <v>106</v>
      </c>
      <c r="AH10" s="28"/>
      <c r="AI10" s="28"/>
      <c r="AJ10" s="28"/>
      <c r="AK10" s="23"/>
      <c r="AL10" s="29"/>
      <c r="AM10" s="29"/>
      <c r="AN10" s="29"/>
      <c r="AO10" s="30"/>
      <c r="AP10" s="33"/>
      <c r="AQ10" s="29"/>
      <c r="AR10" s="47"/>
    </row>
    <row r="11" spans="1:44" s="4" customFormat="1" ht="15" customHeight="1" x14ac:dyDescent="0.25">
      <c r="A11" s="2"/>
      <c r="B11" s="29">
        <v>2013</v>
      </c>
      <c r="C11" s="29" t="s">
        <v>58</v>
      </c>
      <c r="D11" s="38" t="s">
        <v>38</v>
      </c>
      <c r="E11" s="29">
        <v>26</v>
      </c>
      <c r="F11" s="29">
        <v>0</v>
      </c>
      <c r="G11" s="29">
        <v>8</v>
      </c>
      <c r="H11" s="29">
        <v>3</v>
      </c>
      <c r="I11" s="29">
        <v>42</v>
      </c>
      <c r="J11" s="29">
        <v>19</v>
      </c>
      <c r="K11" s="29">
        <v>8</v>
      </c>
      <c r="L11" s="29">
        <v>7</v>
      </c>
      <c r="M11" s="33">
        <v>8</v>
      </c>
      <c r="N11" s="39">
        <v>0.36199999999999999</v>
      </c>
      <c r="O11" s="80">
        <f>PRODUCT(I11/N11)</f>
        <v>116.02209944751381</v>
      </c>
      <c r="P11" s="18"/>
      <c r="Q11" s="18"/>
      <c r="R11" s="18"/>
      <c r="S11" s="18"/>
      <c r="T11" s="23"/>
      <c r="U11" s="29">
        <v>5</v>
      </c>
      <c r="V11" s="30">
        <v>0</v>
      </c>
      <c r="W11" s="30">
        <v>0</v>
      </c>
      <c r="X11" s="29">
        <v>0</v>
      </c>
      <c r="Y11" s="29">
        <v>12</v>
      </c>
      <c r="Z11" s="39">
        <v>0.4</v>
      </c>
      <c r="AA11" s="23"/>
      <c r="AB11" s="18"/>
      <c r="AC11" s="18"/>
      <c r="AD11" s="18"/>
      <c r="AE11" s="18"/>
      <c r="AF11" s="23"/>
      <c r="AG11" s="28" t="s">
        <v>107</v>
      </c>
      <c r="AH11" s="28"/>
      <c r="AI11" s="28"/>
      <c r="AJ11" s="28"/>
      <c r="AK11" s="23"/>
      <c r="AL11" s="29"/>
      <c r="AM11" s="29"/>
      <c r="AN11" s="29"/>
      <c r="AO11" s="30"/>
      <c r="AP11" s="33"/>
      <c r="AQ11" s="29"/>
      <c r="AR11" s="47"/>
    </row>
    <row r="12" spans="1:44" s="4" customFormat="1" ht="15" customHeight="1" x14ac:dyDescent="0.25">
      <c r="A12" s="2"/>
      <c r="B12" s="29">
        <v>2014</v>
      </c>
      <c r="C12" s="29" t="s">
        <v>62</v>
      </c>
      <c r="D12" s="38" t="s">
        <v>38</v>
      </c>
      <c r="E12" s="29">
        <v>27</v>
      </c>
      <c r="F12" s="29">
        <v>2</v>
      </c>
      <c r="G12" s="29">
        <v>3</v>
      </c>
      <c r="H12" s="29">
        <v>12</v>
      </c>
      <c r="I12" s="29">
        <v>70</v>
      </c>
      <c r="J12" s="29">
        <v>36</v>
      </c>
      <c r="K12" s="29">
        <v>22</v>
      </c>
      <c r="L12" s="29">
        <v>7</v>
      </c>
      <c r="M12" s="33">
        <v>5</v>
      </c>
      <c r="N12" s="39">
        <v>0.46700000000000003</v>
      </c>
      <c r="O12" s="80">
        <f>PRODUCT(I12/N12)</f>
        <v>149.89293361884367</v>
      </c>
      <c r="P12" s="18"/>
      <c r="Q12" s="18"/>
      <c r="R12" s="18"/>
      <c r="S12" s="18"/>
      <c r="T12" s="23"/>
      <c r="U12" s="29">
        <v>10</v>
      </c>
      <c r="V12" s="30">
        <v>0</v>
      </c>
      <c r="W12" s="30">
        <v>1</v>
      </c>
      <c r="X12" s="29">
        <v>6</v>
      </c>
      <c r="Y12" s="29">
        <v>26</v>
      </c>
      <c r="Z12" s="39">
        <v>0.39400000000000002</v>
      </c>
      <c r="AA12" s="23"/>
      <c r="AB12" s="18"/>
      <c r="AC12" s="18"/>
      <c r="AD12" s="18"/>
      <c r="AE12" s="18"/>
      <c r="AF12" s="23"/>
      <c r="AG12" s="28" t="s">
        <v>108</v>
      </c>
      <c r="AH12" s="28" t="s">
        <v>109</v>
      </c>
      <c r="AI12" s="28" t="s">
        <v>110</v>
      </c>
      <c r="AJ12" s="28"/>
      <c r="AK12" s="23"/>
      <c r="AL12" s="29"/>
      <c r="AM12" s="29"/>
      <c r="AN12" s="29"/>
      <c r="AO12" s="30"/>
      <c r="AP12" s="33"/>
      <c r="AQ12" s="29"/>
      <c r="AR12" s="47"/>
    </row>
    <row r="13" spans="1:44" s="4" customFormat="1" ht="15" customHeight="1" x14ac:dyDescent="0.25">
      <c r="A13" s="2"/>
      <c r="B13" s="29">
        <v>2015</v>
      </c>
      <c r="C13" s="29" t="s">
        <v>39</v>
      </c>
      <c r="D13" s="38" t="s">
        <v>38</v>
      </c>
      <c r="E13" s="29">
        <v>30</v>
      </c>
      <c r="F13" s="29">
        <v>4</v>
      </c>
      <c r="G13" s="29">
        <v>5</v>
      </c>
      <c r="H13" s="29">
        <v>27</v>
      </c>
      <c r="I13" s="29">
        <v>104</v>
      </c>
      <c r="J13" s="29">
        <v>65</v>
      </c>
      <c r="K13" s="29">
        <v>20</v>
      </c>
      <c r="L13" s="29">
        <v>10</v>
      </c>
      <c r="M13" s="33">
        <v>9</v>
      </c>
      <c r="N13" s="53">
        <v>0.59770000000000001</v>
      </c>
      <c r="O13" s="80">
        <v>174</v>
      </c>
      <c r="P13" s="18"/>
      <c r="Q13" s="18" t="s">
        <v>122</v>
      </c>
      <c r="R13" s="18"/>
      <c r="S13" s="18"/>
      <c r="T13" s="23"/>
      <c r="U13" s="29">
        <v>3</v>
      </c>
      <c r="V13" s="30">
        <v>0</v>
      </c>
      <c r="W13" s="30">
        <v>1</v>
      </c>
      <c r="X13" s="29">
        <v>0</v>
      </c>
      <c r="Y13" s="29">
        <v>11</v>
      </c>
      <c r="Z13" s="39">
        <v>0.78600000000000003</v>
      </c>
      <c r="AA13" s="23"/>
      <c r="AB13" s="18"/>
      <c r="AC13" s="18"/>
      <c r="AD13" s="18"/>
      <c r="AE13" s="18"/>
      <c r="AF13" s="23"/>
      <c r="AG13" s="28" t="s">
        <v>111</v>
      </c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7"/>
    </row>
    <row r="14" spans="1:44" s="4" customFormat="1" ht="15" customHeight="1" x14ac:dyDescent="0.25">
      <c r="A14" s="2"/>
      <c r="B14" s="29">
        <v>2016</v>
      </c>
      <c r="C14" s="29" t="s">
        <v>39</v>
      </c>
      <c r="D14" s="38" t="s">
        <v>38</v>
      </c>
      <c r="E14" s="29">
        <v>28</v>
      </c>
      <c r="F14" s="29">
        <v>2</v>
      </c>
      <c r="G14" s="29">
        <v>5</v>
      </c>
      <c r="H14" s="29">
        <v>27</v>
      </c>
      <c r="I14" s="29">
        <v>92</v>
      </c>
      <c r="J14" s="29">
        <v>60</v>
      </c>
      <c r="K14" s="29">
        <v>16</v>
      </c>
      <c r="L14" s="29">
        <v>9</v>
      </c>
      <c r="M14" s="29">
        <v>7</v>
      </c>
      <c r="N14" s="39">
        <v>0.57099999999999995</v>
      </c>
      <c r="O14" s="99">
        <v>161</v>
      </c>
      <c r="P14" s="18"/>
      <c r="Q14" s="18"/>
      <c r="R14" s="18"/>
      <c r="S14" s="18"/>
      <c r="T14" s="23"/>
      <c r="U14" s="29">
        <v>5</v>
      </c>
      <c r="V14" s="30">
        <v>0</v>
      </c>
      <c r="W14" s="30">
        <v>0</v>
      </c>
      <c r="X14" s="29">
        <v>3</v>
      </c>
      <c r="Y14" s="29">
        <v>11</v>
      </c>
      <c r="Z14" s="39">
        <v>0.44</v>
      </c>
      <c r="AA14" s="23"/>
      <c r="AB14" s="18"/>
      <c r="AC14" s="18"/>
      <c r="AD14" s="18"/>
      <c r="AE14" s="18"/>
      <c r="AF14" s="23"/>
      <c r="AG14" s="28" t="s">
        <v>111</v>
      </c>
      <c r="AH14" s="28" t="s">
        <v>112</v>
      </c>
      <c r="AI14" s="28"/>
      <c r="AJ14" s="28"/>
      <c r="AK14" s="23"/>
      <c r="AL14" s="29"/>
      <c r="AM14" s="28"/>
      <c r="AN14" s="32"/>
      <c r="AO14" s="30"/>
      <c r="AP14" s="33"/>
      <c r="AQ14" s="29"/>
      <c r="AR14" s="47"/>
    </row>
    <row r="15" spans="1:44" s="4" customFormat="1" ht="15" customHeight="1" x14ac:dyDescent="0.25">
      <c r="A15" s="2"/>
      <c r="B15" s="29">
        <v>2017</v>
      </c>
      <c r="C15" s="29" t="s">
        <v>96</v>
      </c>
      <c r="D15" s="28" t="s">
        <v>38</v>
      </c>
      <c r="E15" s="29">
        <v>32</v>
      </c>
      <c r="F15" s="29">
        <v>3</v>
      </c>
      <c r="G15" s="29">
        <v>0</v>
      </c>
      <c r="H15" s="29">
        <v>48</v>
      </c>
      <c r="I15" s="29">
        <v>136</v>
      </c>
      <c r="J15" s="29">
        <v>109</v>
      </c>
      <c r="K15" s="29">
        <v>19</v>
      </c>
      <c r="L15" s="29">
        <v>5</v>
      </c>
      <c r="M15" s="29">
        <v>3</v>
      </c>
      <c r="N15" s="53">
        <v>0.57620000000000005</v>
      </c>
      <c r="O15" s="99">
        <v>236</v>
      </c>
      <c r="P15" s="18"/>
      <c r="Q15" s="18" t="s">
        <v>123</v>
      </c>
      <c r="R15" s="18"/>
      <c r="S15" s="18"/>
      <c r="T15" s="23"/>
      <c r="U15" s="29">
        <v>4</v>
      </c>
      <c r="V15" s="30">
        <v>0</v>
      </c>
      <c r="W15" s="30">
        <v>0</v>
      </c>
      <c r="X15" s="29">
        <v>0</v>
      </c>
      <c r="Y15" s="29">
        <v>11</v>
      </c>
      <c r="Z15" s="39">
        <v>0.42299999999999999</v>
      </c>
      <c r="AA15" s="23"/>
      <c r="AB15" s="18"/>
      <c r="AC15" s="18"/>
      <c r="AD15" s="18"/>
      <c r="AE15" s="18"/>
      <c r="AF15" s="23"/>
      <c r="AG15" s="28" t="s">
        <v>104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7"/>
    </row>
    <row r="16" spans="1:44" s="4" customFormat="1" ht="15" customHeight="1" x14ac:dyDescent="0.25">
      <c r="A16" s="2"/>
      <c r="B16" s="29">
        <v>2018</v>
      </c>
      <c r="C16" s="29" t="s">
        <v>123</v>
      </c>
      <c r="D16" s="38" t="s">
        <v>38</v>
      </c>
      <c r="E16" s="29">
        <v>29</v>
      </c>
      <c r="F16" s="29">
        <v>1</v>
      </c>
      <c r="G16" s="29">
        <v>3</v>
      </c>
      <c r="H16" s="29">
        <v>16</v>
      </c>
      <c r="I16" s="29">
        <v>65</v>
      </c>
      <c r="J16" s="29">
        <v>33</v>
      </c>
      <c r="K16" s="29">
        <v>17</v>
      </c>
      <c r="L16" s="29">
        <v>11</v>
      </c>
      <c r="M16" s="29">
        <v>4</v>
      </c>
      <c r="N16" s="39">
        <v>0.46760000000000002</v>
      </c>
      <c r="O16" s="99">
        <v>139</v>
      </c>
      <c r="P16" s="18"/>
      <c r="Q16" s="18"/>
      <c r="R16" s="18"/>
      <c r="S16" s="18"/>
      <c r="T16" s="23"/>
      <c r="U16" s="29"/>
      <c r="V16" s="30"/>
      <c r="W16" s="30"/>
      <c r="X16" s="29"/>
      <c r="Y16" s="29"/>
      <c r="Z16" s="39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7"/>
    </row>
    <row r="17" spans="1:45" s="4" customFormat="1" ht="15" customHeight="1" x14ac:dyDescent="0.25">
      <c r="A17" s="2"/>
      <c r="B17" s="29">
        <v>2019</v>
      </c>
      <c r="C17" s="29" t="s">
        <v>58</v>
      </c>
      <c r="D17" s="28" t="s">
        <v>38</v>
      </c>
      <c r="E17" s="29">
        <v>29</v>
      </c>
      <c r="F17" s="29">
        <v>5</v>
      </c>
      <c r="G17" s="29">
        <v>2</v>
      </c>
      <c r="H17" s="29">
        <v>50</v>
      </c>
      <c r="I17" s="29">
        <v>154</v>
      </c>
      <c r="J17" s="29">
        <v>55</v>
      </c>
      <c r="K17" s="29">
        <v>84</v>
      </c>
      <c r="L17" s="29">
        <v>8</v>
      </c>
      <c r="M17" s="29">
        <v>7</v>
      </c>
      <c r="N17" s="150">
        <v>0.64429999999999998</v>
      </c>
      <c r="O17" s="99">
        <v>239</v>
      </c>
      <c r="P17" s="18"/>
      <c r="Q17" s="18" t="s">
        <v>135</v>
      </c>
      <c r="R17" s="18"/>
      <c r="S17" s="18" t="s">
        <v>134</v>
      </c>
      <c r="T17" s="23"/>
      <c r="U17" s="29">
        <v>3</v>
      </c>
      <c r="V17" s="30">
        <v>0</v>
      </c>
      <c r="W17" s="30">
        <v>0</v>
      </c>
      <c r="X17" s="29">
        <v>4</v>
      </c>
      <c r="Y17" s="29">
        <v>13</v>
      </c>
      <c r="Z17" s="39">
        <v>0.44819999999999999</v>
      </c>
      <c r="AA17" s="23"/>
      <c r="AB17" s="18"/>
      <c r="AC17" s="18"/>
      <c r="AD17" s="18"/>
      <c r="AE17" s="18"/>
      <c r="AF17" s="23"/>
      <c r="AG17" s="28" t="s">
        <v>111</v>
      </c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7"/>
    </row>
    <row r="18" spans="1:45" s="4" customFormat="1" ht="15" customHeight="1" x14ac:dyDescent="0.25">
      <c r="A18" s="2"/>
      <c r="B18" s="29">
        <v>2020</v>
      </c>
      <c r="C18" s="29" t="s">
        <v>56</v>
      </c>
      <c r="D18" s="38" t="s">
        <v>38</v>
      </c>
      <c r="E18" s="29">
        <v>19</v>
      </c>
      <c r="F18" s="29">
        <v>1</v>
      </c>
      <c r="G18" s="29">
        <v>6</v>
      </c>
      <c r="H18" s="29">
        <v>8</v>
      </c>
      <c r="I18" s="29">
        <v>64</v>
      </c>
      <c r="J18" s="29">
        <v>22</v>
      </c>
      <c r="K18" s="29">
        <v>28</v>
      </c>
      <c r="L18" s="29">
        <v>7</v>
      </c>
      <c r="M18" s="29">
        <v>7</v>
      </c>
      <c r="N18" s="39">
        <v>0.52029999999999998</v>
      </c>
      <c r="O18" s="45">
        <v>123</v>
      </c>
      <c r="P18" s="104"/>
      <c r="Q18" s="18"/>
      <c r="R18" s="18"/>
      <c r="S18" s="18"/>
      <c r="T18" s="47"/>
      <c r="U18" s="29">
        <v>2</v>
      </c>
      <c r="V18" s="29">
        <v>1</v>
      </c>
      <c r="W18" s="30">
        <v>3</v>
      </c>
      <c r="X18" s="29">
        <v>1</v>
      </c>
      <c r="Y18" s="29">
        <v>10</v>
      </c>
      <c r="Z18" s="149">
        <v>0.71419999999999995</v>
      </c>
      <c r="AA18" s="45">
        <v>14</v>
      </c>
      <c r="AB18" s="18"/>
      <c r="AC18" s="18"/>
      <c r="AD18" s="18"/>
      <c r="AE18" s="18"/>
      <c r="AF18" s="23"/>
      <c r="AG18" s="28" t="s">
        <v>266</v>
      </c>
      <c r="AH18" s="28"/>
      <c r="AI18" s="28"/>
      <c r="AJ18" s="28"/>
      <c r="AK18" s="23"/>
      <c r="AL18" s="29"/>
      <c r="AM18" s="28"/>
      <c r="AN18" s="32"/>
      <c r="AO18" s="30"/>
      <c r="AP18" s="33"/>
      <c r="AQ18" s="29"/>
      <c r="AR18" s="47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f t="shared" ref="E19:M19" si="0">SUM(E4:E18)</f>
        <v>250</v>
      </c>
      <c r="F19" s="18">
        <f t="shared" si="0"/>
        <v>18</v>
      </c>
      <c r="G19" s="18">
        <f t="shared" si="0"/>
        <v>35</v>
      </c>
      <c r="H19" s="18">
        <f t="shared" si="0"/>
        <v>203</v>
      </c>
      <c r="I19" s="18">
        <f t="shared" si="0"/>
        <v>787</v>
      </c>
      <c r="J19" s="18">
        <f t="shared" si="0"/>
        <v>449</v>
      </c>
      <c r="K19" s="18">
        <f t="shared" si="0"/>
        <v>215</v>
      </c>
      <c r="L19" s="18">
        <f t="shared" si="0"/>
        <v>70</v>
      </c>
      <c r="M19" s="17">
        <f t="shared" si="0"/>
        <v>53</v>
      </c>
      <c r="N19" s="40">
        <f>PRODUCT(I19/O19)</f>
        <v>0.52263910534064484</v>
      </c>
      <c r="O19" s="81">
        <f>SUM(O3:O18)</f>
        <v>1505.8192009705253</v>
      </c>
      <c r="P19" s="104" t="s">
        <v>97</v>
      </c>
      <c r="Q19" s="104" t="s">
        <v>97</v>
      </c>
      <c r="R19" s="104" t="s">
        <v>97</v>
      </c>
      <c r="S19" s="104" t="s">
        <v>97</v>
      </c>
      <c r="T19" s="23"/>
      <c r="U19" s="18">
        <f>SUM(U5:U18)</f>
        <v>42</v>
      </c>
      <c r="V19" s="18">
        <f>SUM(V5:V18)</f>
        <v>1</v>
      </c>
      <c r="W19" s="18">
        <f>SUM(W5:W18)</f>
        <v>6</v>
      </c>
      <c r="X19" s="18">
        <f>SUM(X5:X18)</f>
        <v>17</v>
      </c>
      <c r="Y19" s="18">
        <f>SUM(Y5:Y18)</f>
        <v>112</v>
      </c>
      <c r="Z19" s="40">
        <f>PRODUCT(N25)</f>
        <v>0.43579766536964981</v>
      </c>
      <c r="AA19" s="81"/>
      <c r="AB19" s="104" t="s">
        <v>97</v>
      </c>
      <c r="AC19" s="104" t="s">
        <v>97</v>
      </c>
      <c r="AD19" s="104" t="s">
        <v>97</v>
      </c>
      <c r="AE19" s="104" t="s">
        <v>97</v>
      </c>
      <c r="AF19" s="23"/>
      <c r="AG19" s="104" t="s">
        <v>265</v>
      </c>
      <c r="AH19" s="104" t="s">
        <v>98</v>
      </c>
      <c r="AI19" s="104" t="s">
        <v>98</v>
      </c>
      <c r="AJ19" s="104" t="s">
        <v>99</v>
      </c>
      <c r="AK19" s="23"/>
      <c r="AL19" s="18">
        <f t="shared" ref="AL19:AQ19" si="1">SUM(AL4:AL18)</f>
        <v>0</v>
      </c>
      <c r="AM19" s="18">
        <f t="shared" si="1"/>
        <v>0</v>
      </c>
      <c r="AN19" s="18">
        <f t="shared" si="1"/>
        <v>0</v>
      </c>
      <c r="AO19" s="18">
        <f t="shared" si="1"/>
        <v>0</v>
      </c>
      <c r="AP19" s="18">
        <f t="shared" si="1"/>
        <v>0</v>
      </c>
      <c r="AQ19" s="18">
        <f t="shared" si="1"/>
        <v>0</v>
      </c>
      <c r="AR19" s="47"/>
    </row>
    <row r="20" spans="1:45" s="4" customFormat="1" ht="15" customHeight="1" x14ac:dyDescent="0.25">
      <c r="A20" s="1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5"/>
      <c r="O20" s="23"/>
      <c r="P20" s="22"/>
      <c r="Q20" s="20"/>
      <c r="R20" s="101"/>
      <c r="S20" s="102"/>
      <c r="T20" s="23"/>
      <c r="U20" s="22"/>
      <c r="V20" s="20"/>
      <c r="W20" s="101"/>
      <c r="X20" s="20"/>
      <c r="Y20" s="101"/>
      <c r="Z20" s="102"/>
      <c r="AA20" s="23"/>
      <c r="AB20" s="106"/>
      <c r="AC20" s="107"/>
      <c r="AD20" s="101"/>
      <c r="AE20" s="102"/>
      <c r="AF20" s="23"/>
      <c r="AG20" s="108">
        <v>0.111</v>
      </c>
      <c r="AH20" s="108">
        <v>0</v>
      </c>
      <c r="AI20" s="108">
        <v>0</v>
      </c>
      <c r="AJ20" s="108">
        <v>0</v>
      </c>
      <c r="AK20" s="23"/>
      <c r="AL20" s="17"/>
      <c r="AM20" s="14"/>
      <c r="AN20" s="14"/>
      <c r="AO20" s="14"/>
      <c r="AP20" s="14"/>
      <c r="AQ20" s="15"/>
      <c r="AR20" s="47"/>
    </row>
    <row r="21" spans="1:45" ht="15" customHeight="1" x14ac:dyDescent="0.25">
      <c r="A21" s="2"/>
      <c r="B21" s="38" t="s">
        <v>2</v>
      </c>
      <c r="C21" s="33"/>
      <c r="D21" s="41">
        <f>SUM(F19:H19)+((I19-F19-G19)/3)+(E19/3)+(AL19*25)+(AM19*25)+(AN19*10)+(AO19*25)+(AP19*20)+(AQ19*15)</f>
        <v>584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23"/>
      <c r="Q21" s="23"/>
      <c r="R21" s="23"/>
      <c r="S21" s="23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7"/>
    </row>
    <row r="22" spans="1:45" s="4" customFormat="1" ht="15" customHeight="1" x14ac:dyDescent="0.25">
      <c r="A22" s="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5"/>
      <c r="P22" s="45"/>
      <c r="Q22" s="45"/>
      <c r="R22" s="45"/>
      <c r="S22" s="45"/>
      <c r="T22" s="45"/>
      <c r="U22" s="42"/>
      <c r="V22" s="46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7"/>
    </row>
    <row r="23" spans="1:45" ht="15" customHeight="1" x14ac:dyDescent="0.25">
      <c r="A23" s="2"/>
      <c r="B23" s="22" t="s">
        <v>24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2"/>
      <c r="K23" s="18" t="s">
        <v>26</v>
      </c>
      <c r="L23" s="18" t="s">
        <v>27</v>
      </c>
      <c r="M23" s="18" t="s">
        <v>28</v>
      </c>
      <c r="N23" s="18" t="s">
        <v>21</v>
      </c>
      <c r="O23" s="23"/>
      <c r="P23" s="49" t="s">
        <v>29</v>
      </c>
      <c r="Q23" s="12"/>
      <c r="R23" s="12"/>
      <c r="S23" s="12"/>
      <c r="T23" s="50"/>
      <c r="U23" s="50"/>
      <c r="V23" s="50"/>
      <c r="W23" s="50"/>
      <c r="X23" s="50"/>
      <c r="Y23" s="12"/>
      <c r="Z23" s="12"/>
      <c r="AA23" s="12"/>
      <c r="AB23" s="50"/>
      <c r="AC23" s="50"/>
      <c r="AD23" s="12"/>
      <c r="AE23" s="51"/>
      <c r="AF23" s="23"/>
      <c r="AG23" s="49" t="s">
        <v>100</v>
      </c>
      <c r="AH23" s="12"/>
      <c r="AI23" s="50"/>
      <c r="AJ23" s="51"/>
      <c r="AK23" s="23"/>
      <c r="AL23" s="10" t="s">
        <v>101</v>
      </c>
      <c r="AM23" s="12"/>
      <c r="AN23" s="12"/>
      <c r="AO23" s="12"/>
      <c r="AP23" s="12"/>
      <c r="AQ23" s="51"/>
      <c r="AR23" s="47"/>
    </row>
    <row r="24" spans="1:45" ht="15" customHeight="1" x14ac:dyDescent="0.25">
      <c r="A24" s="2"/>
      <c r="B24" s="49" t="s">
        <v>12</v>
      </c>
      <c r="C24" s="12"/>
      <c r="D24" s="51"/>
      <c r="E24" s="29">
        <f>PRODUCT(E19)</f>
        <v>250</v>
      </c>
      <c r="F24" s="29">
        <f>PRODUCT(F19)</f>
        <v>18</v>
      </c>
      <c r="G24" s="29">
        <f>PRODUCT(G19)</f>
        <v>35</v>
      </c>
      <c r="H24" s="29">
        <f>PRODUCT(H19)</f>
        <v>203</v>
      </c>
      <c r="I24" s="29">
        <f>PRODUCT(I19)</f>
        <v>787</v>
      </c>
      <c r="J24" s="42"/>
      <c r="K24" s="52">
        <f>PRODUCT((F24+G24)/E24)</f>
        <v>0.21199999999999999</v>
      </c>
      <c r="L24" s="52">
        <f>PRODUCT(H24/E24)</f>
        <v>0.81200000000000006</v>
      </c>
      <c r="M24" s="52">
        <f>PRODUCT(I24/E24)</f>
        <v>3.1480000000000001</v>
      </c>
      <c r="N24" s="53">
        <f>PRODUCT(N19)</f>
        <v>0.52263910534064484</v>
      </c>
      <c r="O24" s="23">
        <f>PRODUCT(O19)</f>
        <v>1505.8192009705253</v>
      </c>
      <c r="P24" s="137" t="s">
        <v>9</v>
      </c>
      <c r="Q24" s="151"/>
      <c r="R24" s="138" t="s">
        <v>42</v>
      </c>
      <c r="S24" s="138"/>
      <c r="T24" s="138"/>
      <c r="U24" s="138"/>
      <c r="V24" s="138"/>
      <c r="W24" s="138"/>
      <c r="X24" s="138"/>
      <c r="Y24" s="152"/>
      <c r="Z24" s="153"/>
      <c r="AA24" s="153" t="s">
        <v>43</v>
      </c>
      <c r="AB24" s="153"/>
      <c r="AC24" s="138"/>
      <c r="AD24" s="154" t="s">
        <v>44</v>
      </c>
      <c r="AE24" s="139"/>
      <c r="AF24" s="23"/>
      <c r="AG24" s="155"/>
      <c r="AH24" s="167"/>
      <c r="AI24" s="138"/>
      <c r="AJ24" s="139"/>
      <c r="AK24" s="23"/>
      <c r="AL24" s="137"/>
      <c r="AM24" s="152"/>
      <c r="AN24" s="138"/>
      <c r="AO24" s="138"/>
      <c r="AP24" s="138"/>
      <c r="AQ24" s="139"/>
      <c r="AR24" s="47"/>
    </row>
    <row r="25" spans="1:45" ht="15" customHeight="1" x14ac:dyDescent="0.25">
      <c r="A25" s="2"/>
      <c r="B25" s="54" t="s">
        <v>14</v>
      </c>
      <c r="C25" s="55"/>
      <c r="D25" s="56"/>
      <c r="E25" s="29">
        <f>PRODUCT(U19)</f>
        <v>42</v>
      </c>
      <c r="F25" s="29">
        <f t="shared" ref="F25:I25" si="2">PRODUCT(V19)</f>
        <v>1</v>
      </c>
      <c r="G25" s="29">
        <f t="shared" si="2"/>
        <v>6</v>
      </c>
      <c r="H25" s="29">
        <f t="shared" si="2"/>
        <v>17</v>
      </c>
      <c r="I25" s="29">
        <f t="shared" si="2"/>
        <v>112</v>
      </c>
      <c r="J25" s="42"/>
      <c r="K25" s="52">
        <f>PRODUCT((F25+G25)/E25)</f>
        <v>0.16666666666666666</v>
      </c>
      <c r="L25" s="52">
        <f>PRODUCT(H25/E25)</f>
        <v>0.40476190476190477</v>
      </c>
      <c r="M25" s="52">
        <f>PRODUCT(I25/E25)</f>
        <v>2.6666666666666665</v>
      </c>
      <c r="N25" s="53">
        <f>PRODUCT(I25/O25)</f>
        <v>0.43579766536964981</v>
      </c>
      <c r="O25" s="23">
        <v>257</v>
      </c>
      <c r="P25" s="155" t="s">
        <v>102</v>
      </c>
      <c r="Q25" s="156"/>
      <c r="R25" s="157" t="s">
        <v>45</v>
      </c>
      <c r="S25" s="157"/>
      <c r="T25" s="157"/>
      <c r="U25" s="157"/>
      <c r="V25" s="157"/>
      <c r="W25" s="157"/>
      <c r="X25" s="157"/>
      <c r="Y25" s="158"/>
      <c r="Z25" s="81"/>
      <c r="AA25" s="81" t="s">
        <v>46</v>
      </c>
      <c r="AB25" s="81"/>
      <c r="AC25" s="157"/>
      <c r="AD25" s="159" t="s">
        <v>47</v>
      </c>
      <c r="AE25" s="160"/>
      <c r="AF25" s="23"/>
      <c r="AG25" s="155"/>
      <c r="AH25" s="168"/>
      <c r="AI25" s="157"/>
      <c r="AJ25" s="160"/>
      <c r="AK25" s="23"/>
      <c r="AL25" s="155"/>
      <c r="AM25" s="158"/>
      <c r="AN25" s="157"/>
      <c r="AO25" s="157"/>
      <c r="AP25" s="157"/>
      <c r="AQ25" s="160"/>
      <c r="AR25" s="47"/>
    </row>
    <row r="26" spans="1:45" ht="15" customHeight="1" x14ac:dyDescent="0.25">
      <c r="A26" s="2"/>
      <c r="B26" s="57" t="s">
        <v>15</v>
      </c>
      <c r="C26" s="58"/>
      <c r="D26" s="59"/>
      <c r="E26" s="31"/>
      <c r="F26" s="31"/>
      <c r="G26" s="31"/>
      <c r="H26" s="31"/>
      <c r="I26" s="31"/>
      <c r="J26" s="42"/>
      <c r="K26" s="78"/>
      <c r="L26" s="78"/>
      <c r="M26" s="78"/>
      <c r="N26" s="79"/>
      <c r="O26" s="23"/>
      <c r="P26" s="155" t="s">
        <v>103</v>
      </c>
      <c r="Q26" s="156"/>
      <c r="R26" s="157" t="s">
        <v>48</v>
      </c>
      <c r="S26" s="157"/>
      <c r="T26" s="157"/>
      <c r="U26" s="157"/>
      <c r="V26" s="157"/>
      <c r="W26" s="157"/>
      <c r="X26" s="157"/>
      <c r="Y26" s="158"/>
      <c r="Z26" s="81"/>
      <c r="AA26" s="81" t="s">
        <v>49</v>
      </c>
      <c r="AB26" s="81"/>
      <c r="AC26" s="157"/>
      <c r="AD26" s="159" t="s">
        <v>50</v>
      </c>
      <c r="AE26" s="160"/>
      <c r="AF26" s="23"/>
      <c r="AG26" s="169"/>
      <c r="AH26" s="168"/>
      <c r="AI26" s="157"/>
      <c r="AJ26" s="160"/>
      <c r="AK26" s="23"/>
      <c r="AL26" s="155"/>
      <c r="AM26" s="158"/>
      <c r="AN26" s="157"/>
      <c r="AO26" s="157"/>
      <c r="AP26" s="157"/>
      <c r="AQ26" s="160"/>
      <c r="AR26" s="47"/>
    </row>
    <row r="27" spans="1:45" ht="15" customHeight="1" x14ac:dyDescent="0.25">
      <c r="A27" s="2"/>
      <c r="B27" s="60" t="s">
        <v>25</v>
      </c>
      <c r="C27" s="61"/>
      <c r="D27" s="62"/>
      <c r="E27" s="18">
        <f>SUM(E24:E26)</f>
        <v>292</v>
      </c>
      <c r="F27" s="18">
        <f>SUM(F24:F26)</f>
        <v>19</v>
      </c>
      <c r="G27" s="18">
        <f>SUM(G24:G26)</f>
        <v>41</v>
      </c>
      <c r="H27" s="18">
        <f>SUM(H24:H26)</f>
        <v>220</v>
      </c>
      <c r="I27" s="18">
        <f>SUM(I24:I26)</f>
        <v>899</v>
      </c>
      <c r="J27" s="42"/>
      <c r="K27" s="63">
        <f>PRODUCT((F27+G27)/E27)</f>
        <v>0.20547945205479451</v>
      </c>
      <c r="L27" s="63">
        <f>PRODUCT(H27/E27)</f>
        <v>0.75342465753424659</v>
      </c>
      <c r="M27" s="63">
        <f>PRODUCT(I27/E27)</f>
        <v>3.0787671232876712</v>
      </c>
      <c r="N27" s="40">
        <f>PRODUCT(I27/O27)</f>
        <v>0.50997856133235497</v>
      </c>
      <c r="O27" s="23">
        <f>SUM(O24:O26)</f>
        <v>1762.8192009705253</v>
      </c>
      <c r="P27" s="161" t="s">
        <v>10</v>
      </c>
      <c r="Q27" s="162"/>
      <c r="R27" s="163" t="s">
        <v>60</v>
      </c>
      <c r="S27" s="163"/>
      <c r="T27" s="163"/>
      <c r="U27" s="163"/>
      <c r="V27" s="163"/>
      <c r="W27" s="163"/>
      <c r="X27" s="163"/>
      <c r="Y27" s="164"/>
      <c r="Z27" s="165"/>
      <c r="AA27" s="165" t="s">
        <v>125</v>
      </c>
      <c r="AB27" s="165"/>
      <c r="AC27" s="163"/>
      <c r="AD27" s="76" t="s">
        <v>61</v>
      </c>
      <c r="AE27" s="166"/>
      <c r="AF27" s="23"/>
      <c r="AG27" s="86"/>
      <c r="AH27" s="170"/>
      <c r="AI27" s="171"/>
      <c r="AJ27" s="166"/>
      <c r="AK27" s="23"/>
      <c r="AL27" s="161"/>
      <c r="AM27" s="164"/>
      <c r="AN27" s="163"/>
      <c r="AO27" s="163"/>
      <c r="AP27" s="163"/>
      <c r="AQ27" s="166"/>
      <c r="AR27" s="47"/>
    </row>
    <row r="28" spans="1:45" ht="15" customHeight="1" x14ac:dyDescent="0.25">
      <c r="A28" s="2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3">
        <f>SUM(O25:O27)</f>
        <v>2019.8192009705253</v>
      </c>
      <c r="P28" s="42"/>
      <c r="Q28" s="46"/>
      <c r="R28" s="42"/>
      <c r="S28" s="42"/>
      <c r="T28" s="23"/>
      <c r="U28" s="23"/>
      <c r="V28" s="46"/>
      <c r="W28" s="42"/>
      <c r="X28" s="42"/>
      <c r="Y28" s="23"/>
      <c r="Z28" s="23"/>
      <c r="AA28" s="23"/>
      <c r="AB28" s="23"/>
      <c r="AC28" s="23"/>
      <c r="AD28" s="23"/>
      <c r="AE28" s="23"/>
      <c r="AF28" s="23"/>
      <c r="AG28" s="23"/>
      <c r="AH28" s="64"/>
      <c r="AI28" s="42"/>
      <c r="AJ28" s="42"/>
      <c r="AK28" s="23"/>
      <c r="AL28" s="42"/>
      <c r="AM28" s="42"/>
      <c r="AN28" s="42"/>
      <c r="AO28" s="42"/>
      <c r="AP28" s="42"/>
      <c r="AQ28" s="42"/>
      <c r="AR28" s="47"/>
    </row>
    <row r="29" spans="1:45" ht="15" customHeight="1" x14ac:dyDescent="0.2">
      <c r="A29" s="2"/>
      <c r="B29" s="42" t="s">
        <v>51</v>
      </c>
      <c r="C29" s="42"/>
      <c r="D29" s="42" t="s">
        <v>52</v>
      </c>
      <c r="E29" s="42"/>
      <c r="F29" s="42"/>
      <c r="G29" s="42"/>
      <c r="H29" s="42"/>
      <c r="I29" s="42"/>
      <c r="J29" s="42"/>
      <c r="K29" s="42"/>
      <c r="L29" s="42" t="s">
        <v>59</v>
      </c>
      <c r="M29" s="42"/>
      <c r="N29" s="42"/>
      <c r="O29" s="42"/>
      <c r="P29" s="42"/>
      <c r="Q29" s="42"/>
      <c r="R29" s="42"/>
      <c r="S29" s="42"/>
      <c r="T29" s="42"/>
      <c r="U29" s="42" t="s">
        <v>53</v>
      </c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ht="14.25" x14ac:dyDescent="0.2">
      <c r="A31" s="2"/>
      <c r="B31" s="172" t="s">
        <v>136</v>
      </c>
      <c r="C31" s="173"/>
      <c r="D31" s="173"/>
      <c r="E31" s="173"/>
      <c r="F31" s="173" t="s">
        <v>137</v>
      </c>
      <c r="G31" s="173" t="s">
        <v>3</v>
      </c>
      <c r="H31" s="173" t="s">
        <v>5</v>
      </c>
      <c r="I31" s="173" t="s">
        <v>6</v>
      </c>
      <c r="J31" s="173" t="s">
        <v>138</v>
      </c>
      <c r="K31" s="174" t="s">
        <v>16</v>
      </c>
      <c r="L31" s="42"/>
      <c r="M31" s="175" t="s">
        <v>139</v>
      </c>
      <c r="N31" s="176"/>
      <c r="O31" s="176"/>
      <c r="P31" s="173" t="s">
        <v>3</v>
      </c>
      <c r="Q31" s="173" t="s">
        <v>5</v>
      </c>
      <c r="R31" s="173" t="s">
        <v>6</v>
      </c>
      <c r="S31" s="173" t="s">
        <v>138</v>
      </c>
      <c r="T31" s="176"/>
      <c r="U31" s="174" t="s">
        <v>16</v>
      </c>
      <c r="V31" s="42"/>
      <c r="W31" s="175" t="s">
        <v>140</v>
      </c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7"/>
      <c r="AI31" s="178" t="s">
        <v>248</v>
      </c>
      <c r="AJ31" s="70"/>
      <c r="AK31" s="70"/>
      <c r="AL31" s="199" t="s">
        <v>3</v>
      </c>
      <c r="AM31" s="199" t="s">
        <v>5</v>
      </c>
      <c r="AN31" s="199" t="s">
        <v>6</v>
      </c>
      <c r="AO31" s="176"/>
      <c r="AP31" s="176"/>
      <c r="AQ31" s="179"/>
      <c r="AR31" s="23"/>
      <c r="AS31" s="23"/>
    </row>
    <row r="32" spans="1:45" ht="15" customHeight="1" x14ac:dyDescent="0.2">
      <c r="A32" s="2"/>
      <c r="B32" s="180">
        <v>2011</v>
      </c>
      <c r="C32" s="81" t="s">
        <v>39</v>
      </c>
      <c r="D32" s="157" t="s">
        <v>38</v>
      </c>
      <c r="E32" s="81"/>
      <c r="F32" s="81">
        <v>19</v>
      </c>
      <c r="G32" s="81">
        <v>6</v>
      </c>
      <c r="H32" s="181">
        <f>PRODUCT((F8+G8)/E8)</f>
        <v>0.16666666666666666</v>
      </c>
      <c r="I32" s="181">
        <f>PRODUCT(H8/E8)</f>
        <v>0.33333333333333331</v>
      </c>
      <c r="J32" s="181">
        <f>PRODUCT(F8+G8+H8)/E8</f>
        <v>0.5</v>
      </c>
      <c r="K32" s="182">
        <f>PRODUCT(I8/E8)</f>
        <v>2</v>
      </c>
      <c r="L32" s="46"/>
      <c r="M32" s="169" t="s">
        <v>143</v>
      </c>
      <c r="N32" s="81"/>
      <c r="O32" s="81">
        <v>20</v>
      </c>
      <c r="P32" s="196" t="s">
        <v>192</v>
      </c>
      <c r="Q32" s="196" t="s">
        <v>174</v>
      </c>
      <c r="R32" s="196" t="s">
        <v>201</v>
      </c>
      <c r="S32" s="196" t="s">
        <v>183</v>
      </c>
      <c r="T32" s="181"/>
      <c r="U32" s="182" t="s">
        <v>165</v>
      </c>
      <c r="V32" s="46"/>
      <c r="W32" s="169" t="s">
        <v>141</v>
      </c>
      <c r="X32" s="168"/>
      <c r="Y32" s="157"/>
      <c r="Z32" s="157"/>
      <c r="AA32" s="157"/>
      <c r="AB32" s="157"/>
      <c r="AC32" s="157"/>
      <c r="AD32" s="157"/>
      <c r="AE32" s="157"/>
      <c r="AF32" s="157"/>
      <c r="AG32" s="158"/>
      <c r="AH32" s="183"/>
      <c r="AI32" s="157" t="s">
        <v>249</v>
      </c>
      <c r="AJ32" s="157"/>
      <c r="AK32" s="157"/>
      <c r="AL32" s="158">
        <v>250</v>
      </c>
      <c r="AM32" s="158">
        <v>53</v>
      </c>
      <c r="AN32" s="158">
        <v>203</v>
      </c>
      <c r="AO32" s="157"/>
      <c r="AP32" s="157"/>
      <c r="AQ32" s="160"/>
      <c r="AR32" s="23"/>
      <c r="AS32" s="23"/>
    </row>
    <row r="33" spans="1:45" ht="15" customHeight="1" x14ac:dyDescent="0.2">
      <c r="A33" s="2"/>
      <c r="B33" s="180">
        <v>2012</v>
      </c>
      <c r="C33" s="81" t="s">
        <v>56</v>
      </c>
      <c r="D33" s="157" t="s">
        <v>38</v>
      </c>
      <c r="E33" s="81"/>
      <c r="F33" s="81">
        <v>20</v>
      </c>
      <c r="G33" s="81">
        <v>24</v>
      </c>
      <c r="H33" s="181">
        <f t="shared" ref="H33:H39" si="3">PRODUCT((F10+G10)/E10)</f>
        <v>8.3333333333333329E-2</v>
      </c>
      <c r="I33" s="181">
        <f t="shared" ref="I33:I39" si="4">PRODUCT(H10/E10)</f>
        <v>0.41666666666666669</v>
      </c>
      <c r="J33" s="181">
        <f t="shared" ref="J33:J39" si="5">PRODUCT(F10+G10+H10)/E10</f>
        <v>0.5</v>
      </c>
      <c r="K33" s="182">
        <f t="shared" ref="K33:K39" si="6">PRODUCT(I10/E10)</f>
        <v>2</v>
      </c>
      <c r="L33" s="46"/>
      <c r="M33" s="169" t="s">
        <v>144</v>
      </c>
      <c r="N33" s="81"/>
      <c r="O33" s="81">
        <v>20</v>
      </c>
      <c r="P33" s="196" t="s">
        <v>193</v>
      </c>
      <c r="Q33" s="196" t="s">
        <v>175</v>
      </c>
      <c r="R33" s="196" t="s">
        <v>202</v>
      </c>
      <c r="S33" s="196" t="s">
        <v>184</v>
      </c>
      <c r="T33" s="181"/>
      <c r="U33" s="182" t="s">
        <v>166</v>
      </c>
      <c r="V33" s="46"/>
      <c r="W33" s="184" t="s">
        <v>142</v>
      </c>
      <c r="X33" s="168"/>
      <c r="Y33" s="168" t="s">
        <v>163</v>
      </c>
      <c r="Z33" s="185"/>
      <c r="AA33" s="185"/>
      <c r="AB33" s="185"/>
      <c r="AC33" s="185"/>
      <c r="AD33" s="185"/>
      <c r="AE33" s="185"/>
      <c r="AF33" s="185"/>
      <c r="AG33" s="186" t="s">
        <v>164</v>
      </c>
      <c r="AH33" s="160"/>
      <c r="AI33" s="157" t="s">
        <v>250</v>
      </c>
      <c r="AJ33" s="157"/>
      <c r="AK33" s="157"/>
      <c r="AL33" s="158"/>
      <c r="AM33" s="200">
        <f>PRODUCT(AM32/AL32)</f>
        <v>0.21199999999999999</v>
      </c>
      <c r="AN33" s="200">
        <f>PRODUCT(AN32/AL32)</f>
        <v>0.81200000000000006</v>
      </c>
      <c r="AO33" s="157"/>
      <c r="AP33" s="157"/>
      <c r="AQ33" s="160"/>
      <c r="AR33" s="23"/>
      <c r="AS33" s="23"/>
    </row>
    <row r="34" spans="1:45" ht="15" customHeight="1" x14ac:dyDescent="0.2">
      <c r="A34" s="2"/>
      <c r="B34" s="180">
        <v>2013</v>
      </c>
      <c r="C34" s="81" t="s">
        <v>58</v>
      </c>
      <c r="D34" s="157" t="s">
        <v>38</v>
      </c>
      <c r="E34" s="81"/>
      <c r="F34" s="81">
        <v>21</v>
      </c>
      <c r="G34" s="81">
        <v>26</v>
      </c>
      <c r="H34" s="187">
        <f t="shared" si="3"/>
        <v>0.30769230769230771</v>
      </c>
      <c r="I34" s="181">
        <f t="shared" si="4"/>
        <v>0.11538461538461539</v>
      </c>
      <c r="J34" s="181">
        <f t="shared" si="5"/>
        <v>0.42307692307692307</v>
      </c>
      <c r="K34" s="182">
        <f t="shared" si="6"/>
        <v>1.6153846153846154</v>
      </c>
      <c r="L34" s="46"/>
      <c r="M34" s="169" t="s">
        <v>145</v>
      </c>
      <c r="N34" s="81"/>
      <c r="O34" s="81">
        <v>21</v>
      </c>
      <c r="P34" s="196" t="s">
        <v>194</v>
      </c>
      <c r="Q34" s="196" t="s">
        <v>176</v>
      </c>
      <c r="R34" s="196" t="s">
        <v>203</v>
      </c>
      <c r="S34" s="196" t="s">
        <v>185</v>
      </c>
      <c r="T34" s="181"/>
      <c r="U34" s="182" t="s">
        <v>167</v>
      </c>
      <c r="V34" s="46"/>
      <c r="W34" s="184"/>
      <c r="X34" s="168"/>
      <c r="Y34" s="168"/>
      <c r="Z34" s="157"/>
      <c r="AA34" s="157"/>
      <c r="AB34" s="157"/>
      <c r="AC34" s="168"/>
      <c r="AD34" s="157"/>
      <c r="AE34" s="157"/>
      <c r="AF34" s="157"/>
      <c r="AG34" s="168"/>
      <c r="AH34" s="160"/>
      <c r="AI34" s="157"/>
      <c r="AJ34" s="157"/>
      <c r="AK34" s="157"/>
      <c r="AL34" s="157"/>
      <c r="AM34" s="168"/>
      <c r="AN34" s="157"/>
      <c r="AO34" s="157"/>
      <c r="AP34" s="157"/>
      <c r="AQ34" s="160"/>
      <c r="AR34" s="23"/>
      <c r="AS34" s="23"/>
    </row>
    <row r="35" spans="1:45" ht="15" customHeight="1" x14ac:dyDescent="0.2">
      <c r="A35" s="2"/>
      <c r="B35" s="180">
        <v>2014</v>
      </c>
      <c r="C35" s="81" t="s">
        <v>62</v>
      </c>
      <c r="D35" s="157" t="s">
        <v>38</v>
      </c>
      <c r="E35" s="81"/>
      <c r="F35" s="81">
        <v>22</v>
      </c>
      <c r="G35" s="81">
        <v>27</v>
      </c>
      <c r="H35" s="181">
        <f t="shared" si="3"/>
        <v>0.18518518518518517</v>
      </c>
      <c r="I35" s="181">
        <f t="shared" si="4"/>
        <v>0.44444444444444442</v>
      </c>
      <c r="J35" s="181">
        <f t="shared" si="5"/>
        <v>0.62962962962962965</v>
      </c>
      <c r="K35" s="182">
        <f t="shared" si="6"/>
        <v>2.5925925925925926</v>
      </c>
      <c r="L35" s="46"/>
      <c r="M35" s="169" t="s">
        <v>146</v>
      </c>
      <c r="N35" s="81"/>
      <c r="O35" s="81"/>
      <c r="P35" s="196" t="s">
        <v>195</v>
      </c>
      <c r="Q35" s="196" t="s">
        <v>177</v>
      </c>
      <c r="R35" s="196" t="s">
        <v>204</v>
      </c>
      <c r="S35" s="196" t="s">
        <v>186</v>
      </c>
      <c r="T35" s="181"/>
      <c r="U35" s="182" t="s">
        <v>168</v>
      </c>
      <c r="V35" s="46"/>
      <c r="W35" s="184" t="s">
        <v>274</v>
      </c>
      <c r="X35" s="168"/>
      <c r="Y35" s="168"/>
      <c r="Z35" s="157"/>
      <c r="AA35" s="157"/>
      <c r="AB35" s="157"/>
      <c r="AC35" s="168"/>
      <c r="AD35" s="157"/>
      <c r="AE35" s="157"/>
      <c r="AF35" s="157"/>
      <c r="AG35" s="168"/>
      <c r="AH35" s="160"/>
      <c r="AI35" s="157"/>
      <c r="AJ35" s="157"/>
      <c r="AK35" s="157"/>
      <c r="AL35" s="157"/>
      <c r="AM35" s="168"/>
      <c r="AN35" s="157"/>
      <c r="AO35" s="157"/>
      <c r="AP35" s="157"/>
      <c r="AQ35" s="160"/>
      <c r="AR35" s="23"/>
      <c r="AS35" s="23"/>
    </row>
    <row r="36" spans="1:45" ht="15" customHeight="1" x14ac:dyDescent="0.2">
      <c r="A36" s="2"/>
      <c r="B36" s="180">
        <v>2015</v>
      </c>
      <c r="C36" s="81" t="s">
        <v>39</v>
      </c>
      <c r="D36" s="157" t="s">
        <v>38</v>
      </c>
      <c r="E36" s="81"/>
      <c r="F36" s="81">
        <v>23</v>
      </c>
      <c r="G36" s="81">
        <v>30</v>
      </c>
      <c r="H36" s="181">
        <f t="shared" si="3"/>
        <v>0.3</v>
      </c>
      <c r="I36" s="181">
        <f t="shared" si="4"/>
        <v>0.9</v>
      </c>
      <c r="J36" s="181">
        <f t="shared" si="5"/>
        <v>1.2</v>
      </c>
      <c r="K36" s="182">
        <f t="shared" si="6"/>
        <v>3.4666666666666668</v>
      </c>
      <c r="L36" s="46"/>
      <c r="M36" s="169" t="s">
        <v>147</v>
      </c>
      <c r="N36" s="81"/>
      <c r="O36" s="81"/>
      <c r="P36" s="196" t="s">
        <v>196</v>
      </c>
      <c r="Q36" s="196" t="s">
        <v>178</v>
      </c>
      <c r="R36" s="196" t="s">
        <v>205</v>
      </c>
      <c r="S36" s="196" t="s">
        <v>187</v>
      </c>
      <c r="T36" s="181"/>
      <c r="U36" s="182" t="s">
        <v>169</v>
      </c>
      <c r="V36" s="46"/>
      <c r="W36" s="184" t="s">
        <v>142</v>
      </c>
      <c r="X36" s="157"/>
      <c r="Y36" s="186" t="s">
        <v>277</v>
      </c>
      <c r="Z36" s="185"/>
      <c r="AA36" s="185"/>
      <c r="AB36" s="185"/>
      <c r="AC36" s="185"/>
      <c r="AD36" s="185"/>
      <c r="AE36" s="185"/>
      <c r="AF36" s="185"/>
      <c r="AG36" s="186" t="s">
        <v>275</v>
      </c>
      <c r="AH36" s="182">
        <v>0.83</v>
      </c>
      <c r="AI36" s="157"/>
      <c r="AJ36" s="157"/>
      <c r="AK36" s="157"/>
      <c r="AL36" s="157"/>
      <c r="AM36" s="168"/>
      <c r="AN36" s="157"/>
      <c r="AO36" s="157"/>
      <c r="AP36" s="157"/>
      <c r="AQ36" s="160"/>
      <c r="AR36" s="23"/>
      <c r="AS36" s="23"/>
    </row>
    <row r="37" spans="1:45" ht="15" customHeight="1" x14ac:dyDescent="0.2">
      <c r="A37" s="2"/>
      <c r="B37" s="180">
        <v>2016</v>
      </c>
      <c r="C37" s="81" t="s">
        <v>39</v>
      </c>
      <c r="D37" s="157" t="s">
        <v>38</v>
      </c>
      <c r="E37" s="81"/>
      <c r="F37" s="81">
        <v>24</v>
      </c>
      <c r="G37" s="81">
        <v>28</v>
      </c>
      <c r="H37" s="181">
        <f t="shared" si="3"/>
        <v>0.25</v>
      </c>
      <c r="I37" s="181">
        <f t="shared" si="4"/>
        <v>0.9642857142857143</v>
      </c>
      <c r="J37" s="181">
        <f t="shared" si="5"/>
        <v>1.2142857142857142</v>
      </c>
      <c r="K37" s="182">
        <f t="shared" si="6"/>
        <v>3.2857142857142856</v>
      </c>
      <c r="L37" s="46"/>
      <c r="M37" s="169" t="s">
        <v>148</v>
      </c>
      <c r="N37" s="81"/>
      <c r="O37" s="81"/>
      <c r="P37" s="196" t="s">
        <v>197</v>
      </c>
      <c r="Q37" s="196" t="s">
        <v>179</v>
      </c>
      <c r="R37" s="196" t="s">
        <v>206</v>
      </c>
      <c r="S37" s="196" t="s">
        <v>188</v>
      </c>
      <c r="T37" s="181"/>
      <c r="U37" s="182" t="s">
        <v>170</v>
      </c>
      <c r="V37" s="46"/>
      <c r="W37" s="184"/>
      <c r="X37" s="168"/>
      <c r="Y37" s="168"/>
      <c r="Z37" s="157"/>
      <c r="AA37" s="157"/>
      <c r="AB37" s="157"/>
      <c r="AC37" s="168"/>
      <c r="AD37" s="157"/>
      <c r="AE37" s="157"/>
      <c r="AF37" s="157"/>
      <c r="AG37" s="168"/>
      <c r="AH37" s="160"/>
      <c r="AI37" s="178" t="s">
        <v>251</v>
      </c>
      <c r="AJ37" s="70"/>
      <c r="AK37" s="70"/>
      <c r="AL37" s="199" t="s">
        <v>252</v>
      </c>
      <c r="AM37" s="199" t="s">
        <v>253</v>
      </c>
      <c r="AN37" s="199" t="s">
        <v>254</v>
      </c>
      <c r="AO37" s="199"/>
      <c r="AP37" s="176"/>
      <c r="AQ37" s="179"/>
      <c r="AR37" s="23"/>
      <c r="AS37" s="23"/>
    </row>
    <row r="38" spans="1:45" ht="15" customHeight="1" x14ac:dyDescent="0.2">
      <c r="A38" s="2"/>
      <c r="B38" s="180">
        <v>2017</v>
      </c>
      <c r="C38" s="81" t="s">
        <v>96</v>
      </c>
      <c r="D38" s="157" t="s">
        <v>38</v>
      </c>
      <c r="E38" s="81"/>
      <c r="F38" s="81">
        <v>25</v>
      </c>
      <c r="G38" s="81">
        <v>32</v>
      </c>
      <c r="H38" s="181">
        <f t="shared" si="3"/>
        <v>9.375E-2</v>
      </c>
      <c r="I38" s="181">
        <f t="shared" si="4"/>
        <v>1.5</v>
      </c>
      <c r="J38" s="181">
        <f t="shared" si="5"/>
        <v>1.59375</v>
      </c>
      <c r="K38" s="182">
        <f t="shared" si="6"/>
        <v>4.25</v>
      </c>
      <c r="L38" s="46"/>
      <c r="M38" s="169" t="s">
        <v>149</v>
      </c>
      <c r="N38" s="81"/>
      <c r="O38" s="81"/>
      <c r="P38" s="196" t="s">
        <v>198</v>
      </c>
      <c r="Q38" s="196" t="s">
        <v>180</v>
      </c>
      <c r="R38" s="196" t="s">
        <v>207</v>
      </c>
      <c r="S38" s="196" t="s">
        <v>189</v>
      </c>
      <c r="T38" s="181"/>
      <c r="U38" s="182" t="s">
        <v>171</v>
      </c>
      <c r="V38" s="46"/>
      <c r="W38" s="184"/>
      <c r="X38" s="168"/>
      <c r="Y38" s="168"/>
      <c r="Z38" s="157"/>
      <c r="AA38" s="157"/>
      <c r="AB38" s="157"/>
      <c r="AC38" s="168"/>
      <c r="AD38" s="157"/>
      <c r="AE38" s="157"/>
      <c r="AF38" s="157"/>
      <c r="AG38" s="168"/>
      <c r="AH38" s="160"/>
      <c r="AI38" s="157" t="s">
        <v>249</v>
      </c>
      <c r="AJ38" s="157"/>
      <c r="AK38" s="157"/>
      <c r="AL38" s="200">
        <f>PRODUCT(AM33)</f>
        <v>0.21199999999999999</v>
      </c>
      <c r="AM38" s="200">
        <v>0.17</v>
      </c>
      <c r="AN38" s="200">
        <f>PRODUCT(AL38-AM38)</f>
        <v>4.1999999999999982E-2</v>
      </c>
      <c r="AO38" s="158"/>
      <c r="AP38" s="157"/>
      <c r="AQ38" s="160"/>
      <c r="AR38" s="23"/>
      <c r="AS38" s="23"/>
    </row>
    <row r="39" spans="1:45" ht="15" customHeight="1" x14ac:dyDescent="0.2">
      <c r="A39" s="2"/>
      <c r="B39" s="180">
        <v>2018</v>
      </c>
      <c r="C39" s="81" t="s">
        <v>123</v>
      </c>
      <c r="D39" s="157" t="s">
        <v>38</v>
      </c>
      <c r="E39" s="81"/>
      <c r="F39" s="81">
        <v>26</v>
      </c>
      <c r="G39" s="81">
        <v>29</v>
      </c>
      <c r="H39" s="181">
        <f t="shared" si="3"/>
        <v>0.13793103448275862</v>
      </c>
      <c r="I39" s="181">
        <f t="shared" si="4"/>
        <v>0.55172413793103448</v>
      </c>
      <c r="J39" s="181">
        <f t="shared" si="5"/>
        <v>0.68965517241379315</v>
      </c>
      <c r="K39" s="182">
        <f t="shared" si="6"/>
        <v>2.2413793103448274</v>
      </c>
      <c r="L39" s="46"/>
      <c r="M39" s="169" t="s">
        <v>150</v>
      </c>
      <c r="N39" s="81"/>
      <c r="O39" s="81"/>
      <c r="P39" s="196" t="s">
        <v>199</v>
      </c>
      <c r="Q39" s="196" t="s">
        <v>181</v>
      </c>
      <c r="R39" s="196" t="s">
        <v>208</v>
      </c>
      <c r="S39" s="196" t="s">
        <v>190</v>
      </c>
      <c r="T39" s="181"/>
      <c r="U39" s="182" t="s">
        <v>172</v>
      </c>
      <c r="V39" s="46"/>
      <c r="W39" s="184"/>
      <c r="X39" s="168"/>
      <c r="Y39" s="168"/>
      <c r="Z39" s="157"/>
      <c r="AA39" s="157"/>
      <c r="AB39" s="157"/>
      <c r="AC39" s="168"/>
      <c r="AD39" s="157"/>
      <c r="AE39" s="157"/>
      <c r="AF39" s="157"/>
      <c r="AG39" s="168"/>
      <c r="AH39" s="160"/>
      <c r="AI39" s="157"/>
      <c r="AJ39" s="157"/>
      <c r="AK39" s="157"/>
      <c r="AL39" s="157"/>
      <c r="AM39" s="168"/>
      <c r="AN39" s="157"/>
      <c r="AO39" s="157"/>
      <c r="AP39" s="157"/>
      <c r="AQ39" s="160"/>
      <c r="AR39" s="23"/>
      <c r="AS39" s="23"/>
    </row>
    <row r="40" spans="1:45" ht="15" customHeight="1" x14ac:dyDescent="0.2">
      <c r="A40" s="2"/>
      <c r="B40" s="180">
        <v>2019</v>
      </c>
      <c r="C40" s="81" t="s">
        <v>58</v>
      </c>
      <c r="D40" s="157" t="s">
        <v>38</v>
      </c>
      <c r="E40" s="81"/>
      <c r="F40" s="81">
        <v>27</v>
      </c>
      <c r="G40" s="81">
        <v>29</v>
      </c>
      <c r="H40" s="181">
        <f t="shared" ref="H40" si="7">PRODUCT((F18+G18)/E18)</f>
        <v>0.36842105263157893</v>
      </c>
      <c r="I40" s="187">
        <f t="shared" ref="I40" si="8">PRODUCT(H18/E18)</f>
        <v>0.42105263157894735</v>
      </c>
      <c r="J40" s="187">
        <f t="shared" ref="J40" si="9">PRODUCT(F18+G18+H18)/E18</f>
        <v>0.78947368421052633</v>
      </c>
      <c r="K40" s="188">
        <f t="shared" ref="K40" si="10">PRODUCT(I18/E18)</f>
        <v>3.3684210526315788</v>
      </c>
      <c r="L40" s="46"/>
      <c r="M40" s="169" t="s">
        <v>151</v>
      </c>
      <c r="N40" s="81"/>
      <c r="O40" s="81"/>
      <c r="P40" s="196" t="s">
        <v>200</v>
      </c>
      <c r="Q40" s="196" t="s">
        <v>182</v>
      </c>
      <c r="R40" s="196" t="s">
        <v>209</v>
      </c>
      <c r="S40" s="196" t="s">
        <v>191</v>
      </c>
      <c r="T40" s="181"/>
      <c r="U40" s="182" t="s">
        <v>173</v>
      </c>
      <c r="V40" s="46"/>
      <c r="W40" s="184"/>
      <c r="X40" s="168"/>
      <c r="Y40" s="168"/>
      <c r="Z40" s="157"/>
      <c r="AA40" s="157"/>
      <c r="AB40" s="157"/>
      <c r="AC40" s="168"/>
      <c r="AD40" s="157"/>
      <c r="AE40" s="157"/>
      <c r="AF40" s="157"/>
      <c r="AG40" s="168"/>
      <c r="AH40" s="160"/>
      <c r="AI40" s="157"/>
      <c r="AJ40" s="157"/>
      <c r="AK40" s="157"/>
      <c r="AL40" s="157"/>
      <c r="AM40" s="168"/>
      <c r="AN40" s="157"/>
      <c r="AO40" s="157"/>
      <c r="AP40" s="157"/>
      <c r="AQ40" s="160"/>
      <c r="AR40" s="23"/>
      <c r="AS40" s="23"/>
    </row>
    <row r="41" spans="1:45" ht="15" customHeight="1" x14ac:dyDescent="0.2">
      <c r="A41" s="2"/>
      <c r="B41" s="180">
        <v>2020</v>
      </c>
      <c r="C41" s="81" t="s">
        <v>56</v>
      </c>
      <c r="D41" s="157" t="s">
        <v>38</v>
      </c>
      <c r="E41" s="81"/>
      <c r="F41" s="81">
        <v>28</v>
      </c>
      <c r="G41" s="81">
        <v>19</v>
      </c>
      <c r="H41" s="181">
        <f t="shared" ref="H41" si="11">PRODUCT((F18+G18)/E18)</f>
        <v>0.36842105263157893</v>
      </c>
      <c r="I41" s="181">
        <f t="shared" ref="I41" si="12">PRODUCT(H18/E18)</f>
        <v>0.42105263157894735</v>
      </c>
      <c r="J41" s="181">
        <f t="shared" ref="J41" si="13">PRODUCT(F18+G18+H18)/E18</f>
        <v>0.78947368421052633</v>
      </c>
      <c r="K41" s="182">
        <f t="shared" ref="K41" si="14">PRODUCT(I18/E18)</f>
        <v>3.3684210526315788</v>
      </c>
      <c r="L41" s="46"/>
      <c r="M41" s="169" t="s">
        <v>267</v>
      </c>
      <c r="N41" s="81"/>
      <c r="O41" s="81"/>
      <c r="P41" s="197" t="s">
        <v>269</v>
      </c>
      <c r="Q41" s="197" t="s">
        <v>272</v>
      </c>
      <c r="R41" s="197" t="s">
        <v>268</v>
      </c>
      <c r="S41" s="197" t="s">
        <v>271</v>
      </c>
      <c r="T41" s="197"/>
      <c r="U41" s="198" t="s">
        <v>270</v>
      </c>
      <c r="V41" s="46"/>
      <c r="W41" s="184"/>
      <c r="X41" s="168"/>
      <c r="Y41" s="168"/>
      <c r="Z41" s="157"/>
      <c r="AA41" s="157"/>
      <c r="AB41" s="157"/>
      <c r="AC41" s="168"/>
      <c r="AD41" s="157"/>
      <c r="AE41" s="157"/>
      <c r="AF41" s="157"/>
      <c r="AG41" s="168"/>
      <c r="AH41" s="160"/>
      <c r="AI41" s="157"/>
      <c r="AJ41" s="157"/>
      <c r="AK41" s="157"/>
      <c r="AL41" s="157"/>
      <c r="AM41" s="168"/>
      <c r="AN41" s="157"/>
      <c r="AO41" s="157"/>
      <c r="AP41" s="157"/>
      <c r="AQ41" s="160"/>
      <c r="AR41" s="23"/>
      <c r="AS41" s="23"/>
    </row>
    <row r="42" spans="1:45" ht="15" customHeight="1" x14ac:dyDescent="0.2">
      <c r="A42" s="2"/>
      <c r="B42" s="180"/>
      <c r="C42" s="81"/>
      <c r="D42" s="157"/>
      <c r="E42" s="81"/>
      <c r="F42" s="81"/>
      <c r="G42" s="81"/>
      <c r="H42" s="81"/>
      <c r="I42" s="81"/>
      <c r="J42" s="81"/>
      <c r="K42" s="160"/>
      <c r="L42" s="46"/>
      <c r="M42" s="169"/>
      <c r="N42" s="81"/>
      <c r="O42" s="81"/>
      <c r="P42" s="81"/>
      <c r="Q42" s="81"/>
      <c r="R42" s="81"/>
      <c r="S42" s="81"/>
      <c r="T42" s="81"/>
      <c r="U42" s="160"/>
      <c r="V42" s="46"/>
      <c r="W42" s="184"/>
      <c r="X42" s="168"/>
      <c r="Y42" s="168"/>
      <c r="Z42" s="157"/>
      <c r="AA42" s="157"/>
      <c r="AB42" s="157"/>
      <c r="AC42" s="168"/>
      <c r="AD42" s="157"/>
      <c r="AE42" s="157"/>
      <c r="AF42" s="157"/>
      <c r="AG42" s="168"/>
      <c r="AH42" s="160"/>
      <c r="AI42" s="178" t="s">
        <v>255</v>
      </c>
      <c r="AJ42" s="70"/>
      <c r="AK42" s="70"/>
      <c r="AL42" s="199" t="s">
        <v>252</v>
      </c>
      <c r="AM42" s="199" t="s">
        <v>253</v>
      </c>
      <c r="AN42" s="199" t="s">
        <v>254</v>
      </c>
      <c r="AO42" s="199"/>
      <c r="AP42" s="176"/>
      <c r="AQ42" s="179"/>
      <c r="AR42" s="23"/>
      <c r="AS42" s="23"/>
    </row>
    <row r="43" spans="1:45" ht="15" customHeight="1" x14ac:dyDescent="0.2">
      <c r="A43" s="2"/>
      <c r="B43" s="172" t="s">
        <v>256</v>
      </c>
      <c r="C43" s="173"/>
      <c r="D43" s="176"/>
      <c r="E43" s="173"/>
      <c r="F43" s="173"/>
      <c r="G43" s="173"/>
      <c r="H43" s="201"/>
      <c r="I43" s="201"/>
      <c r="J43" s="201"/>
      <c r="K43" s="202"/>
      <c r="L43" s="46"/>
      <c r="M43" s="172" t="s">
        <v>257</v>
      </c>
      <c r="N43" s="173"/>
      <c r="O43" s="176"/>
      <c r="P43" s="173"/>
      <c r="Q43" s="173"/>
      <c r="R43" s="173"/>
      <c r="S43" s="201"/>
      <c r="T43" s="201"/>
      <c r="U43" s="202"/>
      <c r="V43" s="46"/>
      <c r="W43" s="184"/>
      <c r="X43" s="168"/>
      <c r="Y43" s="168"/>
      <c r="Z43" s="157"/>
      <c r="AA43" s="157"/>
      <c r="AB43" s="157"/>
      <c r="AC43" s="168"/>
      <c r="AD43" s="157"/>
      <c r="AE43" s="157"/>
      <c r="AF43" s="157"/>
      <c r="AG43" s="168"/>
      <c r="AH43" s="160"/>
      <c r="AI43" s="157" t="s">
        <v>249</v>
      </c>
      <c r="AJ43" s="157"/>
      <c r="AK43" s="157"/>
      <c r="AL43" s="200">
        <f>PRODUCT(AN33)</f>
        <v>0.81200000000000006</v>
      </c>
      <c r="AM43" s="200">
        <v>0.4</v>
      </c>
      <c r="AN43" s="200">
        <f>PRODUCT(AL43-AM43)</f>
        <v>0.41200000000000003</v>
      </c>
      <c r="AO43" s="158"/>
      <c r="AP43" s="157"/>
      <c r="AQ43" s="160"/>
      <c r="AR43" s="23"/>
      <c r="AS43" s="23"/>
    </row>
    <row r="44" spans="1:45" ht="15" customHeight="1" x14ac:dyDescent="0.2">
      <c r="A44" s="2"/>
      <c r="B44" s="169">
        <v>4638</v>
      </c>
      <c r="C44" s="185" t="s">
        <v>264</v>
      </c>
      <c r="D44" s="157"/>
      <c r="E44" s="81"/>
      <c r="F44" s="81"/>
      <c r="G44" s="81"/>
      <c r="H44" s="181"/>
      <c r="I44" s="181"/>
      <c r="J44" s="181"/>
      <c r="K44" s="182"/>
      <c r="L44" s="46"/>
      <c r="M44" s="169"/>
      <c r="N44" s="185"/>
      <c r="O44" s="81"/>
      <c r="P44" s="81"/>
      <c r="Q44" s="81"/>
      <c r="R44" s="81"/>
      <c r="S44" s="81"/>
      <c r="T44" s="181"/>
      <c r="U44" s="182"/>
      <c r="V44" s="46"/>
      <c r="W44" s="184"/>
      <c r="X44" s="168"/>
      <c r="Y44" s="168"/>
      <c r="Z44" s="157"/>
      <c r="AA44" s="157"/>
      <c r="AB44" s="157"/>
      <c r="AC44" s="168"/>
      <c r="AD44" s="157"/>
      <c r="AE44" s="157"/>
      <c r="AF44" s="157"/>
      <c r="AG44" s="168"/>
      <c r="AH44" s="160"/>
      <c r="AI44" s="157"/>
      <c r="AJ44" s="157"/>
      <c r="AK44" s="157"/>
      <c r="AL44" s="157"/>
      <c r="AM44" s="168"/>
      <c r="AN44" s="157"/>
      <c r="AO44" s="157"/>
      <c r="AP44" s="157"/>
      <c r="AQ44" s="160"/>
      <c r="AR44" s="23"/>
      <c r="AS44" s="23"/>
    </row>
    <row r="45" spans="1:45" ht="15" customHeight="1" x14ac:dyDescent="0.2">
      <c r="A45" s="2"/>
      <c r="B45" s="180"/>
      <c r="C45" s="81"/>
      <c r="D45" s="157"/>
      <c r="E45" s="81"/>
      <c r="F45" s="81"/>
      <c r="G45" s="81"/>
      <c r="H45" s="181"/>
      <c r="I45" s="181"/>
      <c r="J45" s="181"/>
      <c r="K45" s="182"/>
      <c r="L45" s="46"/>
      <c r="M45" s="169"/>
      <c r="N45" s="185"/>
      <c r="O45" s="81"/>
      <c r="P45" s="81"/>
      <c r="Q45" s="81"/>
      <c r="R45" s="81"/>
      <c r="S45" s="81"/>
      <c r="T45" s="181"/>
      <c r="U45" s="182"/>
      <c r="V45" s="46"/>
      <c r="W45" s="184"/>
      <c r="X45" s="168"/>
      <c r="Y45" s="168"/>
      <c r="Z45" s="157"/>
      <c r="AA45" s="157"/>
      <c r="AB45" s="157"/>
      <c r="AC45" s="168"/>
      <c r="AD45" s="157"/>
      <c r="AE45" s="157"/>
      <c r="AF45" s="157"/>
      <c r="AG45" s="168"/>
      <c r="AH45" s="160"/>
      <c r="AI45" s="157"/>
      <c r="AJ45" s="157"/>
      <c r="AK45" s="157"/>
      <c r="AL45" s="157"/>
      <c r="AM45" s="168"/>
      <c r="AN45" s="157"/>
      <c r="AO45" s="157"/>
      <c r="AP45" s="157"/>
      <c r="AQ45" s="160"/>
      <c r="AR45" s="23"/>
      <c r="AS45" s="23"/>
    </row>
    <row r="46" spans="1:45" ht="15" customHeight="1" x14ac:dyDescent="0.2">
      <c r="A46" s="2"/>
      <c r="B46" s="172" t="s">
        <v>258</v>
      </c>
      <c r="C46" s="173"/>
      <c r="D46" s="176"/>
      <c r="E46" s="173"/>
      <c r="F46" s="173"/>
      <c r="G46" s="173"/>
      <c r="H46" s="201"/>
      <c r="I46" s="201"/>
      <c r="J46" s="201"/>
      <c r="K46" s="202"/>
      <c r="L46" s="46"/>
      <c r="M46" s="169"/>
      <c r="N46" s="185"/>
      <c r="O46" s="81"/>
      <c r="P46" s="81"/>
      <c r="Q46" s="81"/>
      <c r="R46" s="81"/>
      <c r="S46" s="81"/>
      <c r="T46" s="181"/>
      <c r="U46" s="182"/>
      <c r="V46" s="46"/>
      <c r="W46" s="184"/>
      <c r="X46" s="168"/>
      <c r="Y46" s="168"/>
      <c r="Z46" s="157"/>
      <c r="AA46" s="157"/>
      <c r="AB46" s="157"/>
      <c r="AC46" s="168"/>
      <c r="AD46" s="157"/>
      <c r="AE46" s="157"/>
      <c r="AF46" s="157"/>
      <c r="AG46" s="168"/>
      <c r="AH46" s="160"/>
      <c r="AI46" s="157"/>
      <c r="AJ46" s="157"/>
      <c r="AK46" s="157"/>
      <c r="AL46" s="157"/>
      <c r="AM46" s="168"/>
      <c r="AN46" s="157"/>
      <c r="AO46" s="157"/>
      <c r="AP46" s="157"/>
      <c r="AQ46" s="160"/>
      <c r="AR46" s="23"/>
      <c r="AS46" s="23"/>
    </row>
    <row r="47" spans="1:45" ht="15" customHeight="1" x14ac:dyDescent="0.2">
      <c r="A47" s="2"/>
      <c r="B47" s="169">
        <v>4540</v>
      </c>
      <c r="C47" s="185" t="s">
        <v>263</v>
      </c>
      <c r="D47" s="157"/>
      <c r="E47" s="81"/>
      <c r="F47" s="81"/>
      <c r="G47" s="81"/>
      <c r="H47" s="181"/>
      <c r="I47" s="181"/>
      <c r="J47" s="181"/>
      <c r="K47" s="182"/>
      <c r="L47" s="46"/>
      <c r="M47" s="169"/>
      <c r="N47" s="157"/>
      <c r="O47" s="81"/>
      <c r="P47" s="81"/>
      <c r="Q47" s="81"/>
      <c r="R47" s="81"/>
      <c r="S47" s="81"/>
      <c r="T47" s="181"/>
      <c r="U47" s="182"/>
      <c r="V47" s="46"/>
      <c r="W47" s="184"/>
      <c r="X47" s="168"/>
      <c r="Y47" s="168"/>
      <c r="Z47" s="157"/>
      <c r="AA47" s="157"/>
      <c r="AB47" s="157"/>
      <c r="AC47" s="168"/>
      <c r="AD47" s="157"/>
      <c r="AE47" s="157"/>
      <c r="AF47" s="157"/>
      <c r="AG47" s="168"/>
      <c r="AH47" s="160"/>
      <c r="AI47" s="157"/>
      <c r="AJ47" s="157"/>
      <c r="AK47" s="157"/>
      <c r="AL47" s="157"/>
      <c r="AM47" s="168"/>
      <c r="AN47" s="157"/>
      <c r="AO47" s="157"/>
      <c r="AP47" s="157"/>
      <c r="AQ47" s="160"/>
      <c r="AR47" s="23"/>
      <c r="AS47" s="23"/>
    </row>
    <row r="48" spans="1:45" ht="15" customHeight="1" x14ac:dyDescent="0.2">
      <c r="A48" s="2"/>
      <c r="B48" s="180"/>
      <c r="C48" s="81"/>
      <c r="D48" s="157"/>
      <c r="E48" s="81"/>
      <c r="F48" s="81"/>
      <c r="G48" s="81"/>
      <c r="H48" s="181"/>
      <c r="I48" s="181"/>
      <c r="J48" s="181"/>
      <c r="K48" s="182"/>
      <c r="L48" s="46"/>
      <c r="M48" s="169"/>
      <c r="N48" s="81"/>
      <c r="O48" s="81"/>
      <c r="P48" s="81"/>
      <c r="Q48" s="81"/>
      <c r="R48" s="81"/>
      <c r="S48" s="81"/>
      <c r="T48" s="81"/>
      <c r="U48" s="182"/>
      <c r="V48" s="46"/>
      <c r="W48" s="184"/>
      <c r="X48" s="168"/>
      <c r="Y48" s="168"/>
      <c r="Z48" s="157"/>
      <c r="AA48" s="157"/>
      <c r="AB48" s="157"/>
      <c r="AC48" s="168"/>
      <c r="AD48" s="157"/>
      <c r="AE48" s="157"/>
      <c r="AF48" s="157"/>
      <c r="AG48" s="168"/>
      <c r="AH48" s="160"/>
      <c r="AI48" s="157"/>
      <c r="AJ48" s="157"/>
      <c r="AK48" s="157"/>
      <c r="AL48" s="157"/>
      <c r="AM48" s="168"/>
      <c r="AN48" s="157"/>
      <c r="AO48" s="157"/>
      <c r="AP48" s="157"/>
      <c r="AQ48" s="160"/>
      <c r="AR48" s="23"/>
      <c r="AS48" s="23"/>
    </row>
    <row r="49" spans="1:45" ht="15" customHeight="1" x14ac:dyDescent="0.2">
      <c r="A49" s="2"/>
      <c r="B49" s="203" t="s">
        <v>259</v>
      </c>
      <c r="C49" s="70" t="s">
        <v>260</v>
      </c>
      <c r="D49" s="70"/>
      <c r="E49" s="173" t="s">
        <v>3</v>
      </c>
      <c r="F49" s="173"/>
      <c r="G49" s="173" t="s">
        <v>261</v>
      </c>
      <c r="H49" s="201"/>
      <c r="I49" s="204" t="s">
        <v>262</v>
      </c>
      <c r="J49" s="201"/>
      <c r="K49" s="202"/>
      <c r="L49" s="46"/>
      <c r="M49" s="169"/>
      <c r="N49" s="81"/>
      <c r="O49" s="81"/>
      <c r="P49" s="81"/>
      <c r="Q49" s="81"/>
      <c r="R49" s="81"/>
      <c r="S49" s="81"/>
      <c r="T49" s="81"/>
      <c r="U49" s="182"/>
      <c r="V49" s="46"/>
      <c r="W49" s="184"/>
      <c r="X49" s="168"/>
      <c r="Y49" s="168"/>
      <c r="Z49" s="157"/>
      <c r="AA49" s="157"/>
      <c r="AB49" s="157"/>
      <c r="AC49" s="168"/>
      <c r="AD49" s="157"/>
      <c r="AE49" s="157"/>
      <c r="AF49" s="157"/>
      <c r="AG49" s="168"/>
      <c r="AH49" s="160"/>
      <c r="AI49" s="157"/>
      <c r="AJ49" s="157"/>
      <c r="AK49" s="157"/>
      <c r="AL49" s="157"/>
      <c r="AM49" s="168"/>
      <c r="AN49" s="157"/>
      <c r="AO49" s="157"/>
      <c r="AP49" s="157"/>
      <c r="AQ49" s="160"/>
      <c r="AR49" s="23"/>
      <c r="AS49" s="23"/>
    </row>
    <row r="50" spans="1:45" ht="15" customHeight="1" x14ac:dyDescent="0.2">
      <c r="A50" s="2"/>
      <c r="B50" s="205"/>
      <c r="C50" s="206" t="s">
        <v>276</v>
      </c>
      <c r="D50" s="81"/>
      <c r="E50" s="81">
        <v>292</v>
      </c>
      <c r="F50" s="81"/>
      <c r="G50" s="81">
        <v>1403</v>
      </c>
      <c r="H50" s="81"/>
      <c r="I50" s="181"/>
      <c r="J50" s="181"/>
      <c r="K50" s="182"/>
      <c r="L50" s="46"/>
      <c r="M50" s="169"/>
      <c r="N50" s="81"/>
      <c r="O50" s="81"/>
      <c r="P50" s="81"/>
      <c r="Q50" s="81"/>
      <c r="R50" s="81"/>
      <c r="S50" s="81"/>
      <c r="T50" s="81"/>
      <c r="U50" s="182"/>
      <c r="V50" s="46"/>
      <c r="W50" s="184"/>
      <c r="X50" s="168"/>
      <c r="Y50" s="168"/>
      <c r="Z50" s="157"/>
      <c r="AA50" s="157"/>
      <c r="AB50" s="157"/>
      <c r="AC50" s="168"/>
      <c r="AD50" s="157"/>
      <c r="AE50" s="157"/>
      <c r="AF50" s="157"/>
      <c r="AG50" s="168"/>
      <c r="AH50" s="160"/>
      <c r="AI50" s="157"/>
      <c r="AJ50" s="157"/>
      <c r="AK50" s="157"/>
      <c r="AL50" s="157"/>
      <c r="AM50" s="168"/>
      <c r="AN50" s="157"/>
      <c r="AO50" s="157"/>
      <c r="AP50" s="157"/>
      <c r="AQ50" s="160"/>
      <c r="AR50" s="23"/>
      <c r="AS50" s="23"/>
    </row>
    <row r="51" spans="1:45" ht="15" customHeight="1" x14ac:dyDescent="0.2">
      <c r="A51" s="2"/>
      <c r="B51" s="180"/>
      <c r="C51" s="81"/>
      <c r="D51" s="157"/>
      <c r="E51" s="81"/>
      <c r="F51" s="81"/>
      <c r="G51" s="81"/>
      <c r="H51" s="81"/>
      <c r="I51" s="81"/>
      <c r="J51" s="81"/>
      <c r="K51" s="160"/>
      <c r="L51" s="46"/>
      <c r="M51" s="169"/>
      <c r="N51" s="81"/>
      <c r="O51" s="81"/>
      <c r="P51" s="81"/>
      <c r="Q51" s="81"/>
      <c r="R51" s="81"/>
      <c r="S51" s="81"/>
      <c r="T51" s="81"/>
      <c r="U51" s="160"/>
      <c r="V51" s="46"/>
      <c r="W51" s="184"/>
      <c r="X51" s="168"/>
      <c r="Y51" s="168"/>
      <c r="Z51" s="157"/>
      <c r="AA51" s="157"/>
      <c r="AB51" s="157"/>
      <c r="AC51" s="168"/>
      <c r="AD51" s="157"/>
      <c r="AE51" s="157"/>
      <c r="AF51" s="157"/>
      <c r="AG51" s="168"/>
      <c r="AH51" s="160"/>
      <c r="AI51" s="157"/>
      <c r="AJ51" s="157"/>
      <c r="AK51" s="157"/>
      <c r="AL51" s="157"/>
      <c r="AM51" s="168"/>
      <c r="AN51" s="157"/>
      <c r="AO51" s="157"/>
      <c r="AP51" s="157"/>
      <c r="AQ51" s="160"/>
      <c r="AR51" s="23"/>
      <c r="AS51" s="23"/>
    </row>
    <row r="52" spans="1:45" ht="15" customHeight="1" x14ac:dyDescent="0.2">
      <c r="A52" s="2"/>
      <c r="B52" s="180"/>
      <c r="C52" s="81"/>
      <c r="D52" s="157"/>
      <c r="E52" s="81"/>
      <c r="F52" s="81"/>
      <c r="G52" s="81"/>
      <c r="H52" s="81"/>
      <c r="I52" s="81"/>
      <c r="J52" s="81"/>
      <c r="K52" s="160"/>
      <c r="L52" s="46"/>
      <c r="M52" s="169"/>
      <c r="N52" s="81"/>
      <c r="O52" s="81"/>
      <c r="P52" s="81"/>
      <c r="Q52" s="81"/>
      <c r="R52" s="81"/>
      <c r="S52" s="81"/>
      <c r="T52" s="81"/>
      <c r="U52" s="160"/>
      <c r="V52" s="46"/>
      <c r="W52" s="184"/>
      <c r="X52" s="168"/>
      <c r="Y52" s="168"/>
      <c r="Z52" s="157"/>
      <c r="AA52" s="157"/>
      <c r="AB52" s="157"/>
      <c r="AC52" s="168"/>
      <c r="AD52" s="157"/>
      <c r="AE52" s="157"/>
      <c r="AF52" s="157"/>
      <c r="AG52" s="168"/>
      <c r="AH52" s="160"/>
      <c r="AI52" s="157"/>
      <c r="AJ52" s="157"/>
      <c r="AK52" s="157"/>
      <c r="AL52" s="157"/>
      <c r="AM52" s="168"/>
      <c r="AN52" s="157"/>
      <c r="AO52" s="157"/>
      <c r="AP52" s="157"/>
      <c r="AQ52" s="160"/>
      <c r="AR52" s="23"/>
      <c r="AS52" s="23"/>
    </row>
    <row r="53" spans="1:45" ht="15" customHeight="1" x14ac:dyDescent="0.2">
      <c r="A53" s="2"/>
      <c r="B53" s="180"/>
      <c r="C53" s="81"/>
      <c r="D53" s="157"/>
      <c r="E53" s="81"/>
      <c r="F53" s="81"/>
      <c r="G53" s="81"/>
      <c r="H53" s="81"/>
      <c r="I53" s="81"/>
      <c r="J53" s="81"/>
      <c r="K53" s="160"/>
      <c r="L53" s="46"/>
      <c r="M53" s="169"/>
      <c r="N53" s="81"/>
      <c r="O53" s="81"/>
      <c r="P53" s="81"/>
      <c r="Q53" s="81"/>
      <c r="R53" s="81"/>
      <c r="S53" s="81"/>
      <c r="T53" s="81"/>
      <c r="U53" s="160"/>
      <c r="V53" s="46"/>
      <c r="W53" s="184"/>
      <c r="X53" s="168"/>
      <c r="Y53" s="168"/>
      <c r="Z53" s="157"/>
      <c r="AA53" s="157"/>
      <c r="AB53" s="157"/>
      <c r="AC53" s="168"/>
      <c r="AD53" s="157"/>
      <c r="AE53" s="157"/>
      <c r="AF53" s="157"/>
      <c r="AG53" s="168"/>
      <c r="AH53" s="160"/>
      <c r="AI53" s="157"/>
      <c r="AJ53" s="157"/>
      <c r="AK53" s="157"/>
      <c r="AL53" s="157"/>
      <c r="AM53" s="168"/>
      <c r="AN53" s="157"/>
      <c r="AO53" s="157"/>
      <c r="AP53" s="157"/>
      <c r="AQ53" s="160"/>
      <c r="AR53" s="23"/>
      <c r="AS53" s="23"/>
    </row>
    <row r="54" spans="1:45" s="72" customFormat="1" ht="15" customHeight="1" x14ac:dyDescent="0.25">
      <c r="A54" s="69"/>
      <c r="B54" s="161"/>
      <c r="C54" s="163"/>
      <c r="D54" s="163"/>
      <c r="E54" s="163"/>
      <c r="F54" s="163"/>
      <c r="G54" s="163"/>
      <c r="H54" s="189"/>
      <c r="I54" s="189"/>
      <c r="J54" s="189"/>
      <c r="K54" s="190"/>
      <c r="L54" s="46"/>
      <c r="M54" s="161"/>
      <c r="N54" s="163"/>
      <c r="O54" s="163"/>
      <c r="P54" s="163"/>
      <c r="Q54" s="163"/>
      <c r="R54" s="163"/>
      <c r="S54" s="163"/>
      <c r="T54" s="163"/>
      <c r="U54" s="190"/>
      <c r="V54" s="46"/>
      <c r="W54" s="161"/>
      <c r="X54" s="163"/>
      <c r="Y54" s="163"/>
      <c r="Z54" s="163"/>
      <c r="AA54" s="163"/>
      <c r="AB54" s="163"/>
      <c r="AC54" s="163"/>
      <c r="AD54" s="163"/>
      <c r="AE54" s="163"/>
      <c r="AF54" s="189"/>
      <c r="AG54" s="189"/>
      <c r="AH54" s="190"/>
      <c r="AI54" s="163"/>
      <c r="AJ54" s="163"/>
      <c r="AK54" s="163"/>
      <c r="AL54" s="163"/>
      <c r="AM54" s="163"/>
      <c r="AN54" s="163"/>
      <c r="AO54" s="163"/>
      <c r="AP54" s="163"/>
      <c r="AQ54" s="166"/>
      <c r="AR54" s="42"/>
      <c r="AS54" s="47"/>
    </row>
    <row r="55" spans="1:45" s="72" customFormat="1" ht="15" customHeight="1" x14ac:dyDescent="0.25">
      <c r="A55" s="6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191"/>
      <c r="AG55" s="192"/>
      <c r="AH55" s="19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7"/>
    </row>
    <row r="56" spans="1:45" ht="15" customHeight="1" x14ac:dyDescent="0.2">
      <c r="A56" s="2"/>
      <c r="B56" s="172" t="s">
        <v>152</v>
      </c>
      <c r="C56" s="173"/>
      <c r="D56" s="173"/>
      <c r="E56" s="173"/>
      <c r="F56" s="173" t="s">
        <v>137</v>
      </c>
      <c r="G56" s="173" t="s">
        <v>3</v>
      </c>
      <c r="H56" s="173" t="s">
        <v>5</v>
      </c>
      <c r="I56" s="173" t="s">
        <v>6</v>
      </c>
      <c r="J56" s="173" t="s">
        <v>138</v>
      </c>
      <c r="K56" s="174" t="s">
        <v>16</v>
      </c>
      <c r="L56" s="42"/>
      <c r="M56" s="175" t="s">
        <v>139</v>
      </c>
      <c r="N56" s="176"/>
      <c r="O56" s="176"/>
      <c r="P56" s="173" t="s">
        <v>3</v>
      </c>
      <c r="Q56" s="173" t="s">
        <v>5</v>
      </c>
      <c r="R56" s="173" t="s">
        <v>6</v>
      </c>
      <c r="S56" s="173" t="s">
        <v>138</v>
      </c>
      <c r="T56" s="176"/>
      <c r="U56" s="174" t="s">
        <v>16</v>
      </c>
      <c r="V56" s="42"/>
      <c r="W56" s="175" t="s">
        <v>153</v>
      </c>
      <c r="X56" s="176"/>
      <c r="Y56" s="176"/>
      <c r="Z56" s="176"/>
      <c r="AA56" s="176"/>
      <c r="AB56" s="176"/>
      <c r="AC56" s="176"/>
      <c r="AD56" s="176"/>
      <c r="AE56" s="176"/>
      <c r="AF56" s="193"/>
      <c r="AG56" s="193"/>
      <c r="AH56" s="194"/>
      <c r="AI56" s="178" t="s">
        <v>248</v>
      </c>
      <c r="AJ56" s="70"/>
      <c r="AK56" s="70"/>
      <c r="AL56" s="199" t="s">
        <v>3</v>
      </c>
      <c r="AM56" s="199" t="s">
        <v>5</v>
      </c>
      <c r="AN56" s="199" t="s">
        <v>6</v>
      </c>
      <c r="AO56" s="176"/>
      <c r="AP56" s="176"/>
      <c r="AQ56" s="179"/>
      <c r="AR56" s="23"/>
      <c r="AS56" s="23"/>
    </row>
    <row r="57" spans="1:45" ht="15" customHeight="1" x14ac:dyDescent="0.2">
      <c r="A57" s="2"/>
      <c r="B57" s="180">
        <v>2011</v>
      </c>
      <c r="C57" s="81" t="s">
        <v>39</v>
      </c>
      <c r="D57" s="157" t="s">
        <v>38</v>
      </c>
      <c r="E57" s="81"/>
      <c r="F57" s="81">
        <v>19</v>
      </c>
      <c r="G57" s="81">
        <v>4</v>
      </c>
      <c r="H57" s="181">
        <f>PRODUCT((V8+W8)/U8)</f>
        <v>0</v>
      </c>
      <c r="I57" s="181">
        <f>PRODUCT(X8/U8)</f>
        <v>0.25</v>
      </c>
      <c r="J57" s="181">
        <f>PRODUCT(V8+W8+X8)/U8</f>
        <v>0.25</v>
      </c>
      <c r="K57" s="182">
        <f>PRODUCT(Y8/U8)</f>
        <v>1.75</v>
      </c>
      <c r="L57" s="46"/>
      <c r="M57" s="169" t="s">
        <v>154</v>
      </c>
      <c r="N57" s="81"/>
      <c r="O57" s="81">
        <v>20</v>
      </c>
      <c r="P57" s="81" t="s">
        <v>224</v>
      </c>
      <c r="Q57" s="181"/>
      <c r="R57" s="81" t="s">
        <v>217</v>
      </c>
      <c r="S57" s="81" t="s">
        <v>224</v>
      </c>
      <c r="T57" s="195"/>
      <c r="U57" s="159" t="s">
        <v>232</v>
      </c>
      <c r="V57" s="46"/>
      <c r="W57" s="184"/>
      <c r="X57" s="168"/>
      <c r="Y57" s="168"/>
      <c r="Z57" s="157"/>
      <c r="AA57" s="157"/>
      <c r="AB57" s="157"/>
      <c r="AC57" s="168"/>
      <c r="AD57" s="157"/>
      <c r="AE57" s="157"/>
      <c r="AF57" s="157"/>
      <c r="AG57" s="168"/>
      <c r="AH57" s="160"/>
      <c r="AI57" s="157" t="s">
        <v>249</v>
      </c>
      <c r="AJ57" s="157"/>
      <c r="AK57" s="157"/>
      <c r="AL57" s="158">
        <v>42</v>
      </c>
      <c r="AM57" s="158">
        <v>7</v>
      </c>
      <c r="AN57" s="158">
        <v>17</v>
      </c>
      <c r="AO57" s="157"/>
      <c r="AP57" s="157"/>
      <c r="AQ57" s="160"/>
      <c r="AR57" s="23"/>
      <c r="AS57" s="23"/>
    </row>
    <row r="58" spans="1:45" ht="15" customHeight="1" x14ac:dyDescent="0.2">
      <c r="A58" s="2"/>
      <c r="B58" s="180">
        <v>2012</v>
      </c>
      <c r="C58" s="81" t="s">
        <v>56</v>
      </c>
      <c r="D58" s="157" t="s">
        <v>38</v>
      </c>
      <c r="E58" s="81"/>
      <c r="F58" s="81">
        <v>20</v>
      </c>
      <c r="G58" s="81">
        <v>6</v>
      </c>
      <c r="H58" s="181">
        <f t="shared" ref="H58" si="15">PRODUCT((V10+W10)/U10)</f>
        <v>0.16666666666666666</v>
      </c>
      <c r="I58" s="181">
        <f t="shared" ref="I58" si="16">PRODUCT(X10/U10)</f>
        <v>0.33333333333333331</v>
      </c>
      <c r="J58" s="181">
        <f t="shared" ref="J58" si="17">PRODUCT(V10+W10+X10)/U10</f>
        <v>0.5</v>
      </c>
      <c r="K58" s="182">
        <f t="shared" ref="K58" si="18">PRODUCT(Y10/U10)</f>
        <v>1.8333333333333333</v>
      </c>
      <c r="L58" s="46"/>
      <c r="M58" s="169" t="s">
        <v>155</v>
      </c>
      <c r="N58" s="81"/>
      <c r="O58" s="81">
        <v>20</v>
      </c>
      <c r="P58" s="81" t="s">
        <v>206</v>
      </c>
      <c r="Q58" s="81" t="s">
        <v>210</v>
      </c>
      <c r="R58" s="81" t="s">
        <v>216</v>
      </c>
      <c r="S58" s="81" t="s">
        <v>225</v>
      </c>
      <c r="T58" s="195"/>
      <c r="U58" s="159" t="s">
        <v>233</v>
      </c>
      <c r="V58" s="46"/>
      <c r="W58" s="184"/>
      <c r="X58" s="168"/>
      <c r="Y58" s="168"/>
      <c r="Z58" s="157"/>
      <c r="AA58" s="157"/>
      <c r="AB58" s="157"/>
      <c r="AC58" s="168"/>
      <c r="AD58" s="157"/>
      <c r="AE58" s="157"/>
      <c r="AF58" s="157"/>
      <c r="AG58" s="168"/>
      <c r="AH58" s="160"/>
      <c r="AI58" s="157" t="s">
        <v>250</v>
      </c>
      <c r="AJ58" s="157"/>
      <c r="AK58" s="157"/>
      <c r="AL58" s="158"/>
      <c r="AM58" s="200">
        <f>PRODUCT(AM57/AL57)</f>
        <v>0.16666666666666666</v>
      </c>
      <c r="AN58" s="200">
        <f>PRODUCT(AN57/AL57)</f>
        <v>0.40476190476190477</v>
      </c>
      <c r="AO58" s="157"/>
      <c r="AP58" s="157"/>
      <c r="AQ58" s="160"/>
      <c r="AR58" s="23"/>
      <c r="AS58" s="23"/>
    </row>
    <row r="59" spans="1:45" ht="15" customHeight="1" x14ac:dyDescent="0.2">
      <c r="A59" s="2"/>
      <c r="B59" s="180">
        <v>2013</v>
      </c>
      <c r="C59" s="81" t="s">
        <v>58</v>
      </c>
      <c r="D59" s="157" t="s">
        <v>38</v>
      </c>
      <c r="E59" s="81"/>
      <c r="F59" s="81">
        <v>21</v>
      </c>
      <c r="G59" s="81">
        <v>5</v>
      </c>
      <c r="H59" s="181">
        <f>PRODUCT((V11+W11)/U11)</f>
        <v>0</v>
      </c>
      <c r="I59" s="181">
        <f>PRODUCT(X11/U11)</f>
        <v>0</v>
      </c>
      <c r="J59" s="181">
        <f>PRODUCT(V11+W11+X11)/U11</f>
        <v>0</v>
      </c>
      <c r="K59" s="182">
        <f>PRODUCT(Y11/U11)</f>
        <v>2.4</v>
      </c>
      <c r="L59" s="46"/>
      <c r="M59" s="169" t="s">
        <v>156</v>
      </c>
      <c r="N59" s="81"/>
      <c r="O59" s="81">
        <v>21</v>
      </c>
      <c r="P59" s="81" t="s">
        <v>241</v>
      </c>
      <c r="Q59" s="81" t="s">
        <v>211</v>
      </c>
      <c r="R59" s="81" t="s">
        <v>218</v>
      </c>
      <c r="S59" s="81" t="s">
        <v>226</v>
      </c>
      <c r="T59" s="195"/>
      <c r="U59" s="159" t="s">
        <v>234</v>
      </c>
      <c r="V59" s="46"/>
      <c r="W59" s="184"/>
      <c r="X59" s="168"/>
      <c r="Y59" s="168"/>
      <c r="Z59" s="157"/>
      <c r="AA59" s="157"/>
      <c r="AB59" s="157"/>
      <c r="AC59" s="168"/>
      <c r="AD59" s="157"/>
      <c r="AE59" s="157"/>
      <c r="AF59" s="157"/>
      <c r="AG59" s="168"/>
      <c r="AH59" s="160"/>
      <c r="AI59" s="157"/>
      <c r="AJ59" s="157"/>
      <c r="AK59" s="157"/>
      <c r="AL59" s="157"/>
      <c r="AM59" s="168"/>
      <c r="AN59" s="157"/>
      <c r="AO59" s="157"/>
      <c r="AP59" s="157"/>
      <c r="AQ59" s="160"/>
      <c r="AR59" s="23"/>
      <c r="AS59" s="23"/>
    </row>
    <row r="60" spans="1:45" ht="15" customHeight="1" x14ac:dyDescent="0.2">
      <c r="A60" s="2"/>
      <c r="B60" s="180">
        <v>2014</v>
      </c>
      <c r="C60" s="81" t="s">
        <v>62</v>
      </c>
      <c r="D60" s="157" t="s">
        <v>38</v>
      </c>
      <c r="E60" s="81"/>
      <c r="F60" s="81">
        <v>22</v>
      </c>
      <c r="G60" s="81">
        <v>10</v>
      </c>
      <c r="H60" s="181">
        <f>PRODUCT((V12+W12)/U12)</f>
        <v>0.1</v>
      </c>
      <c r="I60" s="181">
        <f>PRODUCT(X12/U12)</f>
        <v>0.6</v>
      </c>
      <c r="J60" s="181">
        <f>PRODUCT(V12+W12+X12)/U12</f>
        <v>0.7</v>
      </c>
      <c r="K60" s="182">
        <f>PRODUCT(Y12/U12)</f>
        <v>2.6</v>
      </c>
      <c r="L60" s="46"/>
      <c r="M60" s="169" t="s">
        <v>157</v>
      </c>
      <c r="N60" s="81"/>
      <c r="O60" s="81"/>
      <c r="P60" s="81" t="s">
        <v>242</v>
      </c>
      <c r="Q60" s="81" t="s">
        <v>212</v>
      </c>
      <c r="R60" s="81" t="s">
        <v>219</v>
      </c>
      <c r="S60" s="81" t="s">
        <v>227</v>
      </c>
      <c r="T60" s="195"/>
      <c r="U60" s="159" t="s">
        <v>235</v>
      </c>
      <c r="V60" s="46"/>
      <c r="W60" s="184"/>
      <c r="X60" s="168"/>
      <c r="Y60" s="168"/>
      <c r="Z60" s="157"/>
      <c r="AA60" s="157"/>
      <c r="AB60" s="157"/>
      <c r="AC60" s="168"/>
      <c r="AD60" s="157"/>
      <c r="AE60" s="157"/>
      <c r="AF60" s="157"/>
      <c r="AG60" s="168"/>
      <c r="AH60" s="160"/>
      <c r="AI60" s="157"/>
      <c r="AJ60" s="157"/>
      <c r="AK60" s="157"/>
      <c r="AL60" s="157"/>
      <c r="AM60" s="168"/>
      <c r="AN60" s="157"/>
      <c r="AO60" s="157"/>
      <c r="AP60" s="157"/>
      <c r="AQ60" s="160"/>
      <c r="AR60" s="23"/>
      <c r="AS60" s="23"/>
    </row>
    <row r="61" spans="1:45" ht="15" customHeight="1" x14ac:dyDescent="0.2">
      <c r="A61" s="2"/>
      <c r="B61" s="180">
        <v>2015</v>
      </c>
      <c r="C61" s="81" t="s">
        <v>39</v>
      </c>
      <c r="D61" s="157" t="s">
        <v>38</v>
      </c>
      <c r="E61" s="81"/>
      <c r="F61" s="81">
        <v>23</v>
      </c>
      <c r="G61" s="81">
        <v>3</v>
      </c>
      <c r="H61" s="181">
        <f>PRODUCT((V13+W13)/U13)</f>
        <v>0.33333333333333331</v>
      </c>
      <c r="I61" s="181">
        <f>PRODUCT(X13/U13)</f>
        <v>0</v>
      </c>
      <c r="J61" s="181">
        <f>PRODUCT(V13+W13+X13)/U13</f>
        <v>0.33333333333333331</v>
      </c>
      <c r="K61" s="182">
        <f>PRODUCT(Y13/U13)</f>
        <v>3.6666666666666665</v>
      </c>
      <c r="L61" s="46"/>
      <c r="M61" s="169" t="s">
        <v>158</v>
      </c>
      <c r="N61" s="81"/>
      <c r="O61" s="81"/>
      <c r="P61" s="81" t="s">
        <v>243</v>
      </c>
      <c r="Q61" s="197" t="s">
        <v>213</v>
      </c>
      <c r="R61" s="81" t="s">
        <v>220</v>
      </c>
      <c r="S61" s="81" t="s">
        <v>228</v>
      </c>
      <c r="T61" s="195"/>
      <c r="U61" s="159" t="s">
        <v>236</v>
      </c>
      <c r="V61" s="46"/>
      <c r="W61" s="184"/>
      <c r="X61" s="168"/>
      <c r="Y61" s="168"/>
      <c r="Z61" s="157"/>
      <c r="AA61" s="157"/>
      <c r="AB61" s="157"/>
      <c r="AC61" s="168"/>
      <c r="AD61" s="157"/>
      <c r="AE61" s="157"/>
      <c r="AF61" s="157"/>
      <c r="AG61" s="168"/>
      <c r="AH61" s="160"/>
      <c r="AI61" s="157"/>
      <c r="AJ61" s="157"/>
      <c r="AK61" s="157"/>
      <c r="AL61" s="157"/>
      <c r="AM61" s="168"/>
      <c r="AN61" s="157"/>
      <c r="AO61" s="157"/>
      <c r="AP61" s="157"/>
      <c r="AQ61" s="160"/>
      <c r="AR61" s="23"/>
      <c r="AS61" s="23"/>
    </row>
    <row r="62" spans="1:45" ht="15" customHeight="1" x14ac:dyDescent="0.2">
      <c r="A62" s="2"/>
      <c r="B62" s="180">
        <v>2016</v>
      </c>
      <c r="C62" s="81" t="s">
        <v>39</v>
      </c>
      <c r="D62" s="157" t="s">
        <v>38</v>
      </c>
      <c r="E62" s="81"/>
      <c r="F62" s="81">
        <v>24</v>
      </c>
      <c r="G62" s="81">
        <v>5</v>
      </c>
      <c r="H62" s="181">
        <f>PRODUCT((V14+W14)/U14)</f>
        <v>0</v>
      </c>
      <c r="I62" s="181">
        <f>PRODUCT(X14/U14)</f>
        <v>0.6</v>
      </c>
      <c r="J62" s="181">
        <f>PRODUCT(V14+W14+X14)/U14</f>
        <v>0.6</v>
      </c>
      <c r="K62" s="182">
        <f>PRODUCT(Y14/U14)</f>
        <v>2.2000000000000002</v>
      </c>
      <c r="L62" s="46"/>
      <c r="M62" s="169" t="s">
        <v>159</v>
      </c>
      <c r="N62" s="81"/>
      <c r="O62" s="81"/>
      <c r="P62" s="81" t="s">
        <v>244</v>
      </c>
      <c r="Q62" s="81" t="s">
        <v>214</v>
      </c>
      <c r="R62" s="81" t="s">
        <v>221</v>
      </c>
      <c r="S62" s="81" t="s">
        <v>229</v>
      </c>
      <c r="T62" s="195"/>
      <c r="U62" s="159" t="s">
        <v>237</v>
      </c>
      <c r="V62" s="46"/>
      <c r="W62" s="184"/>
      <c r="X62" s="168"/>
      <c r="Y62" s="168"/>
      <c r="Z62" s="157"/>
      <c r="AA62" s="157"/>
      <c r="AB62" s="157"/>
      <c r="AC62" s="168"/>
      <c r="AD62" s="157"/>
      <c r="AE62" s="157"/>
      <c r="AF62" s="157"/>
      <c r="AG62" s="168"/>
      <c r="AH62" s="160"/>
      <c r="AI62" s="157"/>
      <c r="AJ62" s="157"/>
      <c r="AK62" s="157"/>
      <c r="AL62" s="157"/>
      <c r="AM62" s="168"/>
      <c r="AN62" s="157"/>
      <c r="AO62" s="157"/>
      <c r="AP62" s="157"/>
      <c r="AQ62" s="160"/>
      <c r="AR62" s="23"/>
      <c r="AS62" s="23"/>
    </row>
    <row r="63" spans="1:45" ht="15" customHeight="1" x14ac:dyDescent="0.2">
      <c r="A63" s="2"/>
      <c r="B63" s="180">
        <v>2017</v>
      </c>
      <c r="C63" s="81" t="s">
        <v>96</v>
      </c>
      <c r="D63" s="157" t="s">
        <v>38</v>
      </c>
      <c r="E63" s="81"/>
      <c r="F63" s="81">
        <v>25</v>
      </c>
      <c r="G63" s="81">
        <v>4</v>
      </c>
      <c r="H63" s="181">
        <f>PRODUCT((V15+W15)/U15)</f>
        <v>0</v>
      </c>
      <c r="I63" s="181">
        <f>PRODUCT(X15/U15)</f>
        <v>0</v>
      </c>
      <c r="J63" s="181">
        <f>PRODUCT(V15+W15+X15)/U15</f>
        <v>0</v>
      </c>
      <c r="K63" s="182">
        <f>PRODUCT(Y15/U15)</f>
        <v>2.75</v>
      </c>
      <c r="L63" s="46"/>
      <c r="M63" s="169" t="s">
        <v>160</v>
      </c>
      <c r="N63" s="81"/>
      <c r="O63" s="81"/>
      <c r="P63" s="81" t="s">
        <v>245</v>
      </c>
      <c r="Q63" s="81" t="s">
        <v>215</v>
      </c>
      <c r="R63" s="81" t="s">
        <v>222</v>
      </c>
      <c r="S63" s="81" t="s">
        <v>230</v>
      </c>
      <c r="T63" s="195"/>
      <c r="U63" s="159" t="s">
        <v>238</v>
      </c>
      <c r="V63" s="46"/>
      <c r="W63" s="184"/>
      <c r="X63" s="168"/>
      <c r="Y63" s="168"/>
      <c r="Z63" s="157"/>
      <c r="AA63" s="157"/>
      <c r="AB63" s="157"/>
      <c r="AC63" s="168"/>
      <c r="AD63" s="157"/>
      <c r="AE63" s="157"/>
      <c r="AF63" s="157"/>
      <c r="AG63" s="168"/>
      <c r="AH63" s="160"/>
      <c r="AI63" s="157"/>
      <c r="AJ63" s="157"/>
      <c r="AK63" s="157"/>
      <c r="AL63" s="157"/>
      <c r="AM63" s="168"/>
      <c r="AN63" s="157"/>
      <c r="AO63" s="157"/>
      <c r="AP63" s="157"/>
      <c r="AQ63" s="160"/>
      <c r="AR63" s="23"/>
      <c r="AS63" s="23"/>
    </row>
    <row r="64" spans="1:45" ht="15" customHeight="1" x14ac:dyDescent="0.2">
      <c r="A64" s="2"/>
      <c r="B64" s="180">
        <v>2018</v>
      </c>
      <c r="C64" s="81" t="s">
        <v>123</v>
      </c>
      <c r="D64" s="157" t="s">
        <v>38</v>
      </c>
      <c r="E64" s="81"/>
      <c r="F64" s="81">
        <v>26</v>
      </c>
      <c r="G64" s="81"/>
      <c r="H64" s="181"/>
      <c r="I64" s="181"/>
      <c r="J64" s="181"/>
      <c r="K64" s="182"/>
      <c r="L64" s="46"/>
      <c r="M64" s="169" t="s">
        <v>161</v>
      </c>
      <c r="N64" s="81"/>
      <c r="O64" s="81"/>
      <c r="P64" s="81" t="s">
        <v>246</v>
      </c>
      <c r="Q64" s="81" t="s">
        <v>216</v>
      </c>
      <c r="R64" s="81" t="s">
        <v>200</v>
      </c>
      <c r="S64" s="81" t="s">
        <v>172</v>
      </c>
      <c r="T64" s="195"/>
      <c r="U64" s="159" t="s">
        <v>239</v>
      </c>
      <c r="V64" s="46"/>
      <c r="W64" s="184"/>
      <c r="X64" s="168"/>
      <c r="Y64" s="168"/>
      <c r="Z64" s="157"/>
      <c r="AA64" s="157"/>
      <c r="AB64" s="157"/>
      <c r="AC64" s="168"/>
      <c r="AD64" s="157"/>
      <c r="AE64" s="157"/>
      <c r="AF64" s="157"/>
      <c r="AG64" s="168"/>
      <c r="AH64" s="160"/>
      <c r="AI64" s="157"/>
      <c r="AJ64" s="157"/>
      <c r="AK64" s="157"/>
      <c r="AL64" s="157"/>
      <c r="AM64" s="168"/>
      <c r="AN64" s="157"/>
      <c r="AO64" s="157"/>
      <c r="AP64" s="157"/>
      <c r="AQ64" s="160"/>
      <c r="AR64" s="23"/>
      <c r="AS64" s="23"/>
    </row>
    <row r="65" spans="1:45" ht="15" customHeight="1" x14ac:dyDescent="0.2">
      <c r="A65" s="2"/>
      <c r="B65" s="180">
        <v>2019</v>
      </c>
      <c r="C65" s="81" t="s">
        <v>58</v>
      </c>
      <c r="D65" s="157" t="s">
        <v>38</v>
      </c>
      <c r="E65" s="81"/>
      <c r="F65" s="81">
        <v>27</v>
      </c>
      <c r="G65" s="81">
        <v>3</v>
      </c>
      <c r="H65" s="181">
        <f>PRODUCT((V17+W17)/U17)</f>
        <v>0</v>
      </c>
      <c r="I65" s="187">
        <f>PRODUCT(X17/U17)</f>
        <v>1.3333333333333333</v>
      </c>
      <c r="J65" s="181">
        <f>PRODUCT(V17+W17+X17)/U17</f>
        <v>1.3333333333333333</v>
      </c>
      <c r="K65" s="182">
        <f>PRODUCT(Y17/U17)</f>
        <v>4.333333333333333</v>
      </c>
      <c r="L65" s="46"/>
      <c r="M65" s="169" t="s">
        <v>162</v>
      </c>
      <c r="N65" s="81"/>
      <c r="O65" s="81"/>
      <c r="P65" s="81" t="s">
        <v>247</v>
      </c>
      <c r="Q65" s="81" t="s">
        <v>212</v>
      </c>
      <c r="R65" s="81" t="s">
        <v>223</v>
      </c>
      <c r="S65" s="81" t="s">
        <v>231</v>
      </c>
      <c r="T65" s="195"/>
      <c r="U65" s="159" t="s">
        <v>240</v>
      </c>
      <c r="V65" s="46"/>
      <c r="W65" s="184"/>
      <c r="X65" s="168"/>
      <c r="Y65" s="168"/>
      <c r="Z65" s="157"/>
      <c r="AA65" s="157"/>
      <c r="AB65" s="157"/>
      <c r="AC65" s="168"/>
      <c r="AD65" s="157"/>
      <c r="AE65" s="157"/>
      <c r="AF65" s="157"/>
      <c r="AG65" s="168"/>
      <c r="AH65" s="160"/>
      <c r="AI65" s="157"/>
      <c r="AJ65" s="157"/>
      <c r="AK65" s="157"/>
      <c r="AL65" s="157"/>
      <c r="AM65" s="168"/>
      <c r="AN65" s="157"/>
      <c r="AO65" s="157"/>
      <c r="AP65" s="157"/>
      <c r="AQ65" s="160"/>
      <c r="AR65" s="23"/>
      <c r="AS65" s="23"/>
    </row>
    <row r="66" spans="1:45" ht="15" customHeight="1" x14ac:dyDescent="0.2">
      <c r="A66" s="2"/>
      <c r="B66" s="180">
        <v>2020</v>
      </c>
      <c r="C66" s="81" t="s">
        <v>56</v>
      </c>
      <c r="D66" s="157" t="s">
        <v>38</v>
      </c>
      <c r="E66" s="81"/>
      <c r="F66" s="81">
        <v>28</v>
      </c>
      <c r="G66" s="81">
        <v>2</v>
      </c>
      <c r="H66" s="187">
        <f>PRODUCT((V18+W18)/U18)</f>
        <v>2</v>
      </c>
      <c r="I66" s="181">
        <f>PRODUCT(X18/U18)</f>
        <v>0.5</v>
      </c>
      <c r="J66" s="187">
        <f>PRODUCT(V18+W18+X18)/U18</f>
        <v>2.5</v>
      </c>
      <c r="K66" s="188">
        <f>PRODUCT(Y18/U18)</f>
        <v>5</v>
      </c>
      <c r="L66" s="46"/>
      <c r="M66" s="169" t="s">
        <v>273</v>
      </c>
      <c r="N66" s="81"/>
      <c r="O66" s="81"/>
      <c r="P66" s="81"/>
      <c r="Q66" s="81"/>
      <c r="R66" s="81"/>
      <c r="S66" s="81"/>
      <c r="T66" s="195"/>
      <c r="U66" s="159"/>
      <c r="V66" s="46"/>
      <c r="W66" s="184"/>
      <c r="X66" s="168"/>
      <c r="Y66" s="168"/>
      <c r="Z66" s="157"/>
      <c r="AA66" s="157"/>
      <c r="AB66" s="157"/>
      <c r="AC66" s="168"/>
      <c r="AD66" s="157"/>
      <c r="AE66" s="157"/>
      <c r="AF66" s="157"/>
      <c r="AG66" s="168"/>
      <c r="AH66" s="160"/>
      <c r="AI66" s="157"/>
      <c r="AJ66" s="157"/>
      <c r="AK66" s="157"/>
      <c r="AL66" s="157"/>
      <c r="AM66" s="168"/>
      <c r="AN66" s="157"/>
      <c r="AO66" s="157"/>
      <c r="AP66" s="157"/>
      <c r="AQ66" s="160"/>
      <c r="AR66" s="23"/>
      <c r="AS66" s="23"/>
    </row>
    <row r="67" spans="1:45" s="72" customFormat="1" ht="15" customHeight="1" x14ac:dyDescent="0.25">
      <c r="A67" s="69"/>
      <c r="B67" s="161"/>
      <c r="C67" s="163"/>
      <c r="D67" s="163"/>
      <c r="E67" s="163"/>
      <c r="F67" s="163"/>
      <c r="G67" s="163"/>
      <c r="H67" s="189"/>
      <c r="I67" s="189"/>
      <c r="J67" s="189"/>
      <c r="K67" s="190"/>
      <c r="L67" s="46"/>
      <c r="M67" s="161"/>
      <c r="N67" s="163"/>
      <c r="O67" s="163"/>
      <c r="P67" s="163"/>
      <c r="Q67" s="163"/>
      <c r="R67" s="163"/>
      <c r="S67" s="163"/>
      <c r="T67" s="163"/>
      <c r="U67" s="190"/>
      <c r="V67" s="46"/>
      <c r="W67" s="161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6"/>
      <c r="AI67" s="163"/>
      <c r="AJ67" s="163"/>
      <c r="AK67" s="163"/>
      <c r="AL67" s="163"/>
      <c r="AM67" s="163"/>
      <c r="AN67" s="163"/>
      <c r="AO67" s="163"/>
      <c r="AP67" s="163"/>
      <c r="AQ67" s="166"/>
      <c r="AR67" s="42"/>
      <c r="AS67" s="47"/>
    </row>
    <row r="68" spans="1:45" s="72" customFormat="1" ht="15" customHeight="1" x14ac:dyDescent="0.25">
      <c r="A68" s="6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3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7"/>
    </row>
    <row r="69" spans="1:45" s="72" customFormat="1" ht="15" customHeight="1" x14ac:dyDescent="0.25">
      <c r="A69" s="6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47"/>
      <c r="AS69" s="47"/>
    </row>
    <row r="70" spans="1:45" s="72" customFormat="1" ht="15" customHeight="1" x14ac:dyDescent="0.25">
      <c r="A70" s="6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47"/>
      <c r="AS70" s="47"/>
    </row>
    <row r="71" spans="1:45" s="72" customFormat="1" ht="15" customHeight="1" x14ac:dyDescent="0.25">
      <c r="A71" s="6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47"/>
      <c r="AS71" s="47"/>
    </row>
    <row r="72" spans="1:45" s="72" customFormat="1" ht="15" customHeight="1" x14ac:dyDescent="0.25">
      <c r="A72" s="6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47"/>
      <c r="AS72" s="47"/>
    </row>
    <row r="73" spans="1:45" s="72" customFormat="1" ht="15" customHeight="1" x14ac:dyDescent="0.25">
      <c r="A73" s="6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47"/>
      <c r="AS73" s="47"/>
    </row>
    <row r="74" spans="1:45" s="72" customFormat="1" ht="15" customHeight="1" x14ac:dyDescent="0.25">
      <c r="A74" s="6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47"/>
      <c r="AS74" s="47"/>
    </row>
    <row r="75" spans="1:45" s="72" customFormat="1" ht="15" customHeight="1" x14ac:dyDescent="0.25">
      <c r="A75" s="6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47"/>
      <c r="AS75" s="47"/>
    </row>
    <row r="76" spans="1:45" s="72" customFormat="1" ht="15" customHeight="1" x14ac:dyDescent="0.25">
      <c r="A76" s="6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47"/>
      <c r="AS76" s="47"/>
    </row>
    <row r="77" spans="1:45" s="72" customFormat="1" ht="15" customHeight="1" x14ac:dyDescent="0.25">
      <c r="A77" s="6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47"/>
      <c r="AS77" s="47"/>
    </row>
    <row r="78" spans="1:45" s="72" customFormat="1" ht="15" customHeight="1" x14ac:dyDescent="0.25">
      <c r="A78" s="6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47"/>
      <c r="AS78" s="47"/>
    </row>
    <row r="79" spans="1:45" s="72" customFormat="1" ht="15" customHeight="1" x14ac:dyDescent="0.25">
      <c r="A79" s="6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47"/>
      <c r="AS79" s="47"/>
    </row>
    <row r="80" spans="1:45" s="72" customFormat="1" ht="15" customHeight="1" x14ac:dyDescent="0.25">
      <c r="A80" s="6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47"/>
      <c r="AS80" s="47"/>
    </row>
    <row r="81" spans="1:45" s="72" customFormat="1" ht="15" customHeight="1" x14ac:dyDescent="0.25">
      <c r="A81" s="6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47"/>
      <c r="AS81" s="47"/>
    </row>
    <row r="82" spans="1:45" s="72" customFormat="1" ht="15" customHeight="1" x14ac:dyDescent="0.25">
      <c r="A82" s="6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47"/>
      <c r="AS82" s="47"/>
    </row>
    <row r="83" spans="1:45" s="72" customFormat="1" ht="15" customHeight="1" x14ac:dyDescent="0.25">
      <c r="A83" s="6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47"/>
      <c r="AS83" s="47"/>
    </row>
    <row r="84" spans="1:45" s="72" customFormat="1" ht="15" customHeight="1" x14ac:dyDescent="0.25">
      <c r="A84" s="6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47"/>
      <c r="AS84" s="47"/>
    </row>
    <row r="85" spans="1:45" s="72" customFormat="1" ht="15" customHeight="1" x14ac:dyDescent="0.25">
      <c r="A85" s="6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47"/>
      <c r="AS85" s="47"/>
    </row>
    <row r="86" spans="1:45" s="72" customFormat="1" ht="15" customHeight="1" x14ac:dyDescent="0.25">
      <c r="A86" s="6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47"/>
      <c r="AS86" s="47"/>
    </row>
    <row r="87" spans="1:45" s="72" customFormat="1" ht="15" customHeight="1" x14ac:dyDescent="0.25">
      <c r="A87" s="6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47"/>
      <c r="AS87" s="47"/>
    </row>
    <row r="88" spans="1:45" s="72" customFormat="1" ht="15" customHeight="1" x14ac:dyDescent="0.25">
      <c r="A88" s="6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47"/>
      <c r="AS88" s="47"/>
    </row>
    <row r="89" spans="1:45" s="72" customFormat="1" ht="15" customHeight="1" x14ac:dyDescent="0.25">
      <c r="A89" s="6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47"/>
      <c r="AS89" s="47"/>
    </row>
    <row r="90" spans="1:45" s="72" customFormat="1" ht="15" customHeight="1" x14ac:dyDescent="0.25">
      <c r="A90" s="6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47"/>
      <c r="AS90" s="47"/>
    </row>
    <row r="91" spans="1:45" s="72" customFormat="1" ht="15" customHeight="1" x14ac:dyDescent="0.25">
      <c r="A91" s="6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47"/>
      <c r="AS91" s="47"/>
    </row>
    <row r="92" spans="1:45" s="72" customFormat="1" ht="15" customHeight="1" x14ac:dyDescent="0.25">
      <c r="A92" s="6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47"/>
      <c r="AS92" s="47"/>
    </row>
    <row r="93" spans="1:45" s="72" customFormat="1" ht="15" customHeight="1" x14ac:dyDescent="0.25">
      <c r="A93" s="6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47"/>
      <c r="AS93" s="47"/>
    </row>
    <row r="94" spans="1:45" s="72" customFormat="1" ht="15" customHeight="1" x14ac:dyDescent="0.25">
      <c r="A94" s="6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47"/>
      <c r="AS94" s="47"/>
    </row>
    <row r="95" spans="1:45" s="72" customFormat="1" ht="15" customHeight="1" x14ac:dyDescent="0.25">
      <c r="A95" s="6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47"/>
      <c r="AS95" s="47"/>
    </row>
    <row r="96" spans="1:45" s="72" customFormat="1" ht="15" customHeight="1" x14ac:dyDescent="0.25">
      <c r="A96" s="6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47"/>
      <c r="AS96" s="47"/>
    </row>
    <row r="97" spans="1:45" s="72" customFormat="1" ht="15" customHeight="1" x14ac:dyDescent="0.25">
      <c r="A97" s="6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3"/>
      <c r="AM97" s="23"/>
      <c r="AN97" s="23"/>
      <c r="AO97" s="42"/>
      <c r="AP97" s="42"/>
      <c r="AQ97" s="42"/>
      <c r="AR97" s="47"/>
      <c r="AS97" s="47"/>
    </row>
    <row r="98" spans="1:45" s="72" customFormat="1" ht="15" customHeight="1" x14ac:dyDescent="0.25">
      <c r="A98" s="6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3"/>
      <c r="AM98" s="23"/>
      <c r="AN98" s="23"/>
      <c r="AO98" s="42"/>
      <c r="AP98" s="42"/>
      <c r="AQ98" s="42"/>
      <c r="AR98" s="47"/>
      <c r="AS98" s="47"/>
    </row>
    <row r="99" spans="1:45" s="72" customFormat="1" ht="15" customHeight="1" x14ac:dyDescent="0.25">
      <c r="A99" s="6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3"/>
      <c r="AM99" s="23"/>
      <c r="AN99" s="23"/>
      <c r="AO99" s="42"/>
      <c r="AP99" s="42"/>
      <c r="AQ99" s="42"/>
      <c r="AR99" s="47"/>
      <c r="AS99" s="47"/>
    </row>
    <row r="100" spans="1:45" s="72" customFormat="1" ht="15" customHeight="1" x14ac:dyDescent="0.25">
      <c r="A100" s="6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3"/>
      <c r="AM100" s="23"/>
      <c r="AN100" s="23"/>
      <c r="AO100" s="42"/>
      <c r="AP100" s="42"/>
      <c r="AQ100" s="42"/>
      <c r="AR100" s="47"/>
      <c r="AS100" s="47"/>
    </row>
    <row r="101" spans="1:45" s="72" customFormat="1" ht="15" customHeight="1" x14ac:dyDescent="0.25">
      <c r="A101" s="6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3"/>
      <c r="AM101" s="23"/>
      <c r="AN101" s="23"/>
      <c r="AO101" s="42"/>
      <c r="AP101" s="42"/>
      <c r="AQ101" s="42"/>
      <c r="AR101" s="47"/>
      <c r="AS101" s="47"/>
    </row>
    <row r="102" spans="1:45" s="72" customFormat="1" ht="15" customHeight="1" x14ac:dyDescent="0.25">
      <c r="A102" s="6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3"/>
      <c r="AM102" s="23"/>
      <c r="AN102" s="23"/>
      <c r="AO102" s="42"/>
      <c r="AP102" s="42"/>
      <c r="AQ102" s="42"/>
      <c r="AR102" s="47"/>
      <c r="AS102" s="47"/>
    </row>
    <row r="103" spans="1:45" s="72" customFormat="1" ht="15" customHeight="1" x14ac:dyDescent="0.25">
      <c r="A103" s="6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3"/>
      <c r="AM103" s="23"/>
      <c r="AN103" s="23"/>
      <c r="AO103" s="42"/>
      <c r="AP103" s="42"/>
      <c r="AQ103" s="42"/>
      <c r="AR103" s="47"/>
      <c r="AS103" s="47"/>
    </row>
    <row r="104" spans="1:45" s="72" customFormat="1" ht="15" customHeight="1" x14ac:dyDescent="0.25">
      <c r="A104" s="6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3"/>
      <c r="AM104" s="23"/>
      <c r="AN104" s="23"/>
      <c r="AO104" s="42"/>
      <c r="AP104" s="42"/>
      <c r="AQ104" s="42"/>
      <c r="AR104" s="47"/>
      <c r="AS104" s="47"/>
    </row>
    <row r="105" spans="1:45" s="72" customFormat="1" ht="15" customHeight="1" x14ac:dyDescent="0.25">
      <c r="A105" s="6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3"/>
      <c r="AM105" s="23"/>
      <c r="AN105" s="23"/>
      <c r="AO105" s="42"/>
      <c r="AP105" s="42"/>
      <c r="AQ105" s="42"/>
      <c r="AR105" s="47"/>
      <c r="AS105" s="47"/>
    </row>
    <row r="106" spans="1:45" s="72" customFormat="1" ht="15" customHeight="1" x14ac:dyDescent="0.25">
      <c r="A106" s="6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3"/>
      <c r="AM106" s="23"/>
      <c r="AN106" s="23"/>
      <c r="AO106" s="42"/>
      <c r="AP106" s="42"/>
      <c r="AQ106" s="42"/>
      <c r="AR106" s="47"/>
      <c r="AS106" s="47"/>
    </row>
    <row r="107" spans="1:45" s="72" customFormat="1" ht="15" customHeight="1" x14ac:dyDescent="0.25">
      <c r="A107" s="6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3"/>
      <c r="AM107" s="23"/>
      <c r="AN107" s="23"/>
      <c r="AO107" s="42"/>
      <c r="AP107" s="42"/>
      <c r="AQ107" s="42"/>
      <c r="AR107" s="47"/>
      <c r="AS107" s="47"/>
    </row>
    <row r="108" spans="1:45" s="72" customFormat="1" ht="15" customHeight="1" x14ac:dyDescent="0.25">
      <c r="A108" s="6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3"/>
      <c r="AM108" s="23"/>
      <c r="AN108" s="23"/>
      <c r="AO108" s="42"/>
      <c r="AP108" s="42"/>
      <c r="AQ108" s="42"/>
      <c r="AR108" s="47"/>
      <c r="AS108" s="47"/>
    </row>
    <row r="109" spans="1:45" s="72" customFormat="1" ht="15" customHeight="1" x14ac:dyDescent="0.25">
      <c r="A109" s="6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3"/>
      <c r="AM109" s="23"/>
      <c r="AN109" s="23"/>
      <c r="AO109" s="42"/>
      <c r="AP109" s="42"/>
      <c r="AQ109" s="42"/>
      <c r="AR109" s="47"/>
      <c r="AS109" s="47"/>
    </row>
    <row r="110" spans="1:45" s="72" customFormat="1" ht="15" customHeight="1" x14ac:dyDescent="0.25">
      <c r="A110" s="6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3"/>
      <c r="AM110" s="23"/>
      <c r="AN110" s="23"/>
      <c r="AO110" s="42"/>
      <c r="AP110" s="42"/>
      <c r="AQ110" s="42"/>
      <c r="AR110" s="47"/>
      <c r="AS110" s="47"/>
    </row>
    <row r="111" spans="1:45" s="72" customFormat="1" ht="15" customHeight="1" x14ac:dyDescent="0.25">
      <c r="A111" s="6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3"/>
      <c r="AM111" s="23"/>
      <c r="AN111" s="23"/>
      <c r="AO111" s="42"/>
      <c r="AP111" s="42"/>
      <c r="AQ111" s="42"/>
      <c r="AR111" s="47"/>
      <c r="AS111" s="47"/>
    </row>
    <row r="112" spans="1:45" s="72" customFormat="1" ht="15" customHeight="1" x14ac:dyDescent="0.25">
      <c r="A112" s="6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3"/>
      <c r="AM112" s="23"/>
      <c r="AN112" s="23"/>
      <c r="AO112" s="42"/>
      <c r="AP112" s="42"/>
      <c r="AQ112" s="42"/>
      <c r="AR112" s="47"/>
      <c r="AS112" s="47"/>
    </row>
    <row r="113" spans="1:45" s="72" customFormat="1" ht="15" customHeight="1" x14ac:dyDescent="0.25">
      <c r="A113" s="6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3"/>
      <c r="AM113" s="23"/>
      <c r="AN113" s="23"/>
      <c r="AO113" s="42"/>
      <c r="AP113" s="42"/>
      <c r="AQ113" s="42"/>
      <c r="AR113" s="47"/>
      <c r="AS113" s="47"/>
    </row>
    <row r="114" spans="1:45" s="72" customFormat="1" ht="15" customHeight="1" x14ac:dyDescent="0.25">
      <c r="A114" s="6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3"/>
      <c r="AM114" s="23"/>
      <c r="AN114" s="23"/>
      <c r="AO114" s="42"/>
      <c r="AP114" s="42"/>
      <c r="AQ114" s="42"/>
      <c r="AR114" s="47"/>
      <c r="AS114" s="47"/>
    </row>
    <row r="115" spans="1:45" s="72" customFormat="1" ht="15" customHeight="1" x14ac:dyDescent="0.25">
      <c r="A115" s="6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3"/>
      <c r="AM115" s="23"/>
      <c r="AN115" s="23"/>
      <c r="AO115" s="42"/>
      <c r="AP115" s="42"/>
      <c r="AQ115" s="42"/>
      <c r="AR115" s="47"/>
      <c r="AS115" s="47"/>
    </row>
    <row r="116" spans="1:45" s="72" customFormat="1" ht="15" customHeight="1" x14ac:dyDescent="0.25">
      <c r="A116" s="6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3"/>
      <c r="AM116" s="23"/>
      <c r="AN116" s="23"/>
      <c r="AO116" s="42"/>
      <c r="AP116" s="42"/>
      <c r="AQ116" s="42"/>
      <c r="AR116" s="47"/>
      <c r="AS116" s="47"/>
    </row>
    <row r="117" spans="1:45" s="72" customFormat="1" ht="15" customHeight="1" x14ac:dyDescent="0.25">
      <c r="A117" s="6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3"/>
      <c r="AM117" s="23"/>
      <c r="AN117" s="23"/>
      <c r="AO117" s="42"/>
      <c r="AP117" s="42"/>
      <c r="AQ117" s="42"/>
      <c r="AR117" s="47"/>
      <c r="AS117" s="47"/>
    </row>
    <row r="118" spans="1:45" s="72" customFormat="1" ht="15" customHeight="1" x14ac:dyDescent="0.25">
      <c r="A118" s="6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3"/>
      <c r="AM118" s="23"/>
      <c r="AN118" s="23"/>
      <c r="AO118" s="42"/>
      <c r="AP118" s="42"/>
      <c r="AQ118" s="42"/>
      <c r="AR118" s="47"/>
      <c r="AS118" s="47"/>
    </row>
    <row r="119" spans="1:45" s="72" customFormat="1" ht="15" customHeight="1" x14ac:dyDescent="0.25">
      <c r="A119" s="6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3"/>
      <c r="AM119" s="23"/>
      <c r="AN119" s="23"/>
      <c r="AO119" s="42"/>
      <c r="AP119" s="42"/>
      <c r="AQ119" s="42"/>
      <c r="AR119" s="47"/>
      <c r="AS119" s="47"/>
    </row>
    <row r="120" spans="1:45" s="72" customFormat="1" ht="15" customHeight="1" x14ac:dyDescent="0.25">
      <c r="A120" s="6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3"/>
      <c r="AM120" s="23"/>
      <c r="AN120" s="23"/>
      <c r="AO120" s="42"/>
      <c r="AP120" s="42"/>
      <c r="AQ120" s="42"/>
      <c r="AR120" s="47"/>
      <c r="AS120" s="47"/>
    </row>
    <row r="121" spans="1:45" s="72" customFormat="1" ht="15" customHeight="1" x14ac:dyDescent="0.25">
      <c r="A121" s="6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3"/>
      <c r="AM121" s="23"/>
      <c r="AN121" s="23"/>
      <c r="AO121" s="42"/>
      <c r="AP121" s="42"/>
      <c r="AQ121" s="42"/>
      <c r="AR121" s="47"/>
      <c r="AS121" s="47"/>
    </row>
    <row r="122" spans="1:45" s="72" customFormat="1" ht="15" customHeight="1" x14ac:dyDescent="0.25">
      <c r="A122" s="6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3"/>
      <c r="AM122" s="23"/>
      <c r="AN122" s="23"/>
      <c r="AO122" s="42"/>
      <c r="AP122" s="42"/>
      <c r="AQ122" s="42"/>
      <c r="AR122" s="47"/>
      <c r="AS122" s="47"/>
    </row>
    <row r="123" spans="1:45" s="72" customFormat="1" ht="15" customHeight="1" x14ac:dyDescent="0.25">
      <c r="A123" s="6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3"/>
      <c r="AM123" s="23"/>
      <c r="AN123" s="23"/>
      <c r="AO123" s="42"/>
      <c r="AP123" s="42"/>
      <c r="AQ123" s="42"/>
      <c r="AR123" s="47"/>
      <c r="AS123" s="47"/>
    </row>
    <row r="124" spans="1:45" s="72" customFormat="1" ht="15" customHeight="1" x14ac:dyDescent="0.25">
      <c r="A124" s="6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3"/>
      <c r="AM124" s="23"/>
      <c r="AN124" s="23"/>
      <c r="AO124" s="42"/>
      <c r="AP124" s="42"/>
      <c r="AQ124" s="42"/>
      <c r="AR124" s="47"/>
      <c r="AS124" s="47"/>
    </row>
    <row r="125" spans="1:45" s="72" customFormat="1" ht="15" customHeight="1" x14ac:dyDescent="0.25">
      <c r="A125" s="6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3"/>
      <c r="AM125" s="23"/>
      <c r="AN125" s="23"/>
      <c r="AO125" s="42"/>
      <c r="AP125" s="42"/>
      <c r="AQ125" s="42"/>
      <c r="AR125" s="47"/>
      <c r="AS125" s="47"/>
    </row>
    <row r="126" spans="1:45" s="72" customFormat="1" ht="15" customHeight="1" x14ac:dyDescent="0.25">
      <c r="A126" s="6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6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3"/>
    </row>
    <row r="127" spans="1:45" s="72" customFormat="1" ht="15" customHeight="1" x14ac:dyDescent="0.25">
      <c r="A127" s="6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6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3"/>
    </row>
    <row r="128" spans="1:45" s="72" customFormat="1" ht="15" customHeight="1" x14ac:dyDescent="0.25">
      <c r="A128" s="6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6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3"/>
    </row>
    <row r="129" spans="1:44" s="72" customFormat="1" ht="15" customHeight="1" x14ac:dyDescent="0.25">
      <c r="A129" s="6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6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3"/>
    </row>
    <row r="130" spans="1:44" s="72" customFormat="1" ht="15" customHeight="1" x14ac:dyDescent="0.25">
      <c r="A130" s="6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6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3"/>
    </row>
    <row r="131" spans="1:44" s="72" customFormat="1" ht="15" customHeight="1" x14ac:dyDescent="0.25">
      <c r="A131" s="6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6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3"/>
    </row>
    <row r="132" spans="1:44" s="72" customFormat="1" ht="15" customHeight="1" x14ac:dyDescent="0.25">
      <c r="A132" s="6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6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3"/>
    </row>
    <row r="133" spans="1:44" s="72" customFormat="1" ht="15" customHeight="1" x14ac:dyDescent="0.25">
      <c r="A133" s="6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6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3"/>
    </row>
    <row r="134" spans="1:44" s="72" customFormat="1" ht="15" customHeight="1" x14ac:dyDescent="0.25">
      <c r="A134" s="6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6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3"/>
    </row>
    <row r="135" spans="1:44" s="72" customFormat="1" ht="15" customHeight="1" x14ac:dyDescent="0.25">
      <c r="A135" s="6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6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3"/>
    </row>
    <row r="136" spans="1:44" s="72" customFormat="1" ht="15" customHeight="1" x14ac:dyDescent="0.25">
      <c r="A136" s="6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6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3"/>
    </row>
    <row r="137" spans="1:44" s="72" customFormat="1" ht="15" customHeight="1" x14ac:dyDescent="0.25">
      <c r="A137" s="6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6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3"/>
    </row>
    <row r="138" spans="1:44" s="72" customFormat="1" ht="15" customHeight="1" x14ac:dyDescent="0.25">
      <c r="A138" s="6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6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3"/>
    </row>
    <row r="139" spans="1:44" s="72" customFormat="1" ht="15" customHeight="1" x14ac:dyDescent="0.25">
      <c r="A139" s="6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6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3"/>
    </row>
    <row r="140" spans="1:44" s="72" customFormat="1" ht="15" customHeight="1" x14ac:dyDescent="0.25">
      <c r="A140" s="6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6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3"/>
    </row>
    <row r="141" spans="1:44" s="72" customFormat="1" ht="15" customHeight="1" x14ac:dyDescent="0.25">
      <c r="A141" s="6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6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3"/>
    </row>
    <row r="142" spans="1:44" s="72" customFormat="1" ht="15" customHeight="1" x14ac:dyDescent="0.25">
      <c r="A142" s="6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6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3"/>
    </row>
    <row r="143" spans="1:44" s="72" customFormat="1" ht="15" customHeight="1" x14ac:dyDescent="0.25">
      <c r="A143" s="6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6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3"/>
    </row>
    <row r="144" spans="1:44" s="72" customFormat="1" ht="15" customHeight="1" x14ac:dyDescent="0.25">
      <c r="A144" s="6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6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3"/>
    </row>
    <row r="145" spans="1:44" s="72" customFormat="1" ht="15" customHeight="1" x14ac:dyDescent="0.25">
      <c r="A145" s="6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6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3"/>
    </row>
    <row r="146" spans="1:44" s="72" customFormat="1" ht="15" customHeight="1" x14ac:dyDescent="0.25">
      <c r="A146" s="6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6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3"/>
    </row>
    <row r="147" spans="1:44" s="72" customFormat="1" ht="15" customHeight="1" x14ac:dyDescent="0.25">
      <c r="A147" s="6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6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3"/>
    </row>
    <row r="148" spans="1:44" s="72" customFormat="1" ht="15" customHeight="1" x14ac:dyDescent="0.25">
      <c r="A148" s="6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6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3"/>
    </row>
    <row r="149" spans="1:44" s="72" customFormat="1" ht="15" customHeight="1" x14ac:dyDescent="0.25">
      <c r="A149" s="6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6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3"/>
    </row>
    <row r="150" spans="1:44" s="72" customFormat="1" ht="15" customHeight="1" x14ac:dyDescent="0.25">
      <c r="A150" s="6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6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3"/>
    </row>
    <row r="151" spans="1:44" s="72" customFormat="1" ht="15" customHeight="1" x14ac:dyDescent="0.25">
      <c r="A151" s="6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6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3"/>
    </row>
    <row r="152" spans="1:44" s="72" customFormat="1" ht="15" customHeight="1" x14ac:dyDescent="0.25">
      <c r="A152" s="6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6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3"/>
    </row>
    <row r="153" spans="1:44" s="72" customFormat="1" ht="15" customHeight="1" x14ac:dyDescent="0.25">
      <c r="A153" s="6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6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3"/>
    </row>
    <row r="154" spans="1:44" s="72" customFormat="1" ht="15" customHeight="1" x14ac:dyDescent="0.25">
      <c r="A154" s="6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6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3"/>
    </row>
    <row r="155" spans="1:44" s="72" customFormat="1" ht="15" customHeight="1" x14ac:dyDescent="0.25">
      <c r="A155" s="6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6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3"/>
    </row>
    <row r="156" spans="1:44" s="72" customFormat="1" ht="15" customHeight="1" x14ac:dyDescent="0.25">
      <c r="A156" s="6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6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3"/>
    </row>
    <row r="157" spans="1:44" s="72" customFormat="1" ht="15" customHeight="1" x14ac:dyDescent="0.25">
      <c r="A157" s="6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6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3"/>
    </row>
    <row r="158" spans="1:44" s="72" customFormat="1" ht="15" customHeight="1" x14ac:dyDescent="0.25">
      <c r="A158" s="6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6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3"/>
    </row>
    <row r="159" spans="1:44" s="72" customFormat="1" ht="15" customHeight="1" x14ac:dyDescent="0.25">
      <c r="A159" s="6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6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3"/>
    </row>
    <row r="160" spans="1:44" s="72" customFormat="1" ht="15" customHeight="1" x14ac:dyDescent="0.25">
      <c r="A160" s="6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6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3"/>
    </row>
    <row r="161" spans="1:44" s="72" customFormat="1" ht="15" customHeight="1" x14ac:dyDescent="0.25">
      <c r="A161" s="6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6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3"/>
    </row>
    <row r="162" spans="1:44" s="72" customFormat="1" ht="15" customHeight="1" x14ac:dyDescent="0.25">
      <c r="A162" s="6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6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3"/>
    </row>
    <row r="163" spans="1:44" s="72" customFormat="1" ht="15" customHeight="1" x14ac:dyDescent="0.25">
      <c r="A163" s="6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6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3"/>
    </row>
    <row r="164" spans="1:44" s="72" customFormat="1" ht="15" customHeight="1" x14ac:dyDescent="0.25">
      <c r="A164" s="6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6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3"/>
    </row>
    <row r="165" spans="1:44" s="72" customFormat="1" ht="15" customHeight="1" x14ac:dyDescent="0.25">
      <c r="A165" s="6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6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3"/>
    </row>
    <row r="166" spans="1:44" s="72" customFormat="1" ht="15" customHeight="1" x14ac:dyDescent="0.25">
      <c r="A166" s="6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6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3"/>
    </row>
    <row r="167" spans="1:44" s="72" customFormat="1" ht="15" customHeight="1" x14ac:dyDescent="0.25">
      <c r="A167" s="6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6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3"/>
    </row>
    <row r="168" spans="1:44" s="72" customFormat="1" ht="15" customHeight="1" x14ac:dyDescent="0.25">
      <c r="A168" s="6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6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3"/>
    </row>
    <row r="169" spans="1:44" s="72" customFormat="1" ht="15" customHeight="1" x14ac:dyDescent="0.25">
      <c r="A169" s="6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6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3"/>
    </row>
    <row r="170" spans="1:44" s="72" customFormat="1" ht="15" customHeight="1" x14ac:dyDescent="0.25">
      <c r="A170" s="6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6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3"/>
    </row>
    <row r="171" spans="1:44" s="72" customFormat="1" ht="15" customHeight="1" x14ac:dyDescent="0.25">
      <c r="A171" s="6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6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3"/>
    </row>
    <row r="172" spans="1:44" s="72" customFormat="1" ht="15" customHeight="1" x14ac:dyDescent="0.25">
      <c r="A172" s="6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6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3"/>
    </row>
    <row r="173" spans="1:44" s="72" customFormat="1" ht="15" customHeight="1" x14ac:dyDescent="0.25">
      <c r="A173" s="6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6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3"/>
    </row>
    <row r="174" spans="1:44" s="72" customFormat="1" ht="15" customHeight="1" x14ac:dyDescent="0.25">
      <c r="A174" s="6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6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3"/>
    </row>
    <row r="175" spans="1:44" s="72" customFormat="1" ht="15" customHeight="1" x14ac:dyDescent="0.25">
      <c r="A175" s="6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6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3"/>
    </row>
    <row r="176" spans="1:44" s="72" customFormat="1" ht="15" customHeight="1" x14ac:dyDescent="0.25">
      <c r="A176" s="6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6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3"/>
    </row>
    <row r="177" spans="1:44" s="72" customFormat="1" ht="15" customHeight="1" x14ac:dyDescent="0.25">
      <c r="A177" s="6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6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3"/>
    </row>
    <row r="178" spans="1:44" s="72" customFormat="1" ht="15" customHeight="1" x14ac:dyDescent="0.25">
      <c r="A178" s="6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6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2"/>
      <c r="AJ178" s="42"/>
      <c r="AK178" s="23"/>
      <c r="AL178" s="23"/>
      <c r="AM178" s="23"/>
      <c r="AN178" s="23"/>
      <c r="AO178" s="23"/>
      <c r="AP178" s="23"/>
      <c r="AQ178" s="23"/>
      <c r="AR178" s="3"/>
    </row>
    <row r="179" spans="1:44" s="72" customFormat="1" ht="15" customHeight="1" x14ac:dyDescent="0.25">
      <c r="A179" s="6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6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2"/>
      <c r="AJ179" s="42"/>
      <c r="AK179" s="23"/>
      <c r="AL179" s="23"/>
      <c r="AM179" s="23"/>
      <c r="AN179" s="23"/>
      <c r="AO179" s="23"/>
      <c r="AP179" s="23"/>
      <c r="AQ179" s="23"/>
      <c r="AR179" s="3"/>
    </row>
    <row r="180" spans="1:44" s="72" customFormat="1" ht="15" customHeight="1" x14ac:dyDescent="0.25">
      <c r="A180" s="6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6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2"/>
      <c r="AJ180" s="42"/>
      <c r="AK180" s="23"/>
      <c r="AL180" s="23"/>
      <c r="AM180" s="23"/>
      <c r="AN180" s="23"/>
      <c r="AO180" s="23"/>
      <c r="AP180" s="23"/>
      <c r="AQ180" s="23"/>
      <c r="AR180" s="3"/>
    </row>
    <row r="181" spans="1:44" s="72" customFormat="1" ht="15" customHeight="1" x14ac:dyDescent="0.25">
      <c r="A181" s="6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6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2"/>
      <c r="AJ181" s="42"/>
      <c r="AK181" s="23"/>
      <c r="AL181" s="23"/>
      <c r="AM181" s="23"/>
      <c r="AN181" s="23"/>
      <c r="AO181" s="23"/>
      <c r="AP181" s="23"/>
      <c r="AQ181" s="23"/>
      <c r="AR181" s="3"/>
    </row>
    <row r="182" spans="1:44" s="72" customFormat="1" ht="15" customHeight="1" x14ac:dyDescent="0.25">
      <c r="A182" s="6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6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2"/>
      <c r="AJ182" s="42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5">
      <c r="AG185" s="23"/>
      <c r="AH185" s="64"/>
      <c r="AI185" s="42"/>
      <c r="AJ185" s="42"/>
    </row>
    <row r="186" spans="1:44" ht="15" customHeight="1" x14ac:dyDescent="0.25">
      <c r="AG186" s="23"/>
      <c r="AH186" s="64"/>
      <c r="AI186" s="42"/>
      <c r="AJ186" s="42"/>
    </row>
    <row r="187" spans="1:44" ht="15" customHeight="1" x14ac:dyDescent="0.25">
      <c r="AG187" s="23"/>
      <c r="AH187" s="64"/>
      <c r="AI187" s="42"/>
      <c r="AJ187" s="42"/>
    </row>
    <row r="188" spans="1:44" ht="15" customHeight="1" x14ac:dyDescent="0.25">
      <c r="AG188" s="23"/>
      <c r="AH188" s="64"/>
      <c r="AI188" s="42"/>
      <c r="AJ188" s="42"/>
    </row>
    <row r="189" spans="1:44" ht="15" customHeight="1" x14ac:dyDescent="0.25">
      <c r="AG189" s="23"/>
      <c r="AH189" s="64"/>
      <c r="AI189" s="42"/>
      <c r="AJ189" s="42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</sheetData>
  <sortState ref="B17:AI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5" t="s">
        <v>34</v>
      </c>
      <c r="C1" s="6"/>
      <c r="D1" s="7"/>
      <c r="E1" s="8" t="s">
        <v>54</v>
      </c>
      <c r="F1" s="127"/>
      <c r="G1" s="85"/>
      <c r="H1" s="85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27"/>
      <c r="AB1" s="127"/>
      <c r="AC1" s="85"/>
      <c r="AD1" s="85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3" t="s">
        <v>57</v>
      </c>
      <c r="C2" s="74"/>
      <c r="D2" s="144"/>
      <c r="E2" s="13" t="s">
        <v>12</v>
      </c>
      <c r="F2" s="14"/>
      <c r="G2" s="14"/>
      <c r="H2" s="14"/>
      <c r="I2" s="20"/>
      <c r="J2" s="15"/>
      <c r="K2" s="99"/>
      <c r="L2" s="22" t="s">
        <v>129</v>
      </c>
      <c r="M2" s="14"/>
      <c r="N2" s="14"/>
      <c r="O2" s="21"/>
      <c r="P2" s="19"/>
      <c r="Q2" s="22" t="s">
        <v>130</v>
      </c>
      <c r="R2" s="14"/>
      <c r="S2" s="14"/>
      <c r="T2" s="14"/>
      <c r="U2" s="20"/>
      <c r="V2" s="21"/>
      <c r="W2" s="19"/>
      <c r="X2" s="145" t="s">
        <v>126</v>
      </c>
      <c r="Y2" s="146"/>
      <c r="Z2" s="128"/>
      <c r="AA2" s="13" t="s">
        <v>12</v>
      </c>
      <c r="AB2" s="14"/>
      <c r="AC2" s="14"/>
      <c r="AD2" s="14"/>
      <c r="AE2" s="20"/>
      <c r="AF2" s="15"/>
      <c r="AG2" s="99"/>
      <c r="AH2" s="22" t="s">
        <v>131</v>
      </c>
      <c r="AI2" s="14"/>
      <c r="AJ2" s="14"/>
      <c r="AK2" s="21"/>
      <c r="AL2" s="19"/>
      <c r="AM2" s="22" t="s">
        <v>130</v>
      </c>
      <c r="AN2" s="14"/>
      <c r="AO2" s="14"/>
      <c r="AP2" s="14"/>
      <c r="AQ2" s="20"/>
      <c r="AR2" s="21"/>
      <c r="AS2" s="12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9"/>
      <c r="L3" s="18" t="s">
        <v>5</v>
      </c>
      <c r="M3" s="18" t="s">
        <v>6</v>
      </c>
      <c r="N3" s="18" t="s">
        <v>90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9"/>
      <c r="AH3" s="18" t="s">
        <v>5</v>
      </c>
      <c r="AI3" s="18" t="s">
        <v>6</v>
      </c>
      <c r="AJ3" s="18" t="s">
        <v>90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3"/>
      <c r="D4" s="38"/>
      <c r="E4" s="29"/>
      <c r="F4" s="29"/>
      <c r="G4" s="29"/>
      <c r="H4" s="30"/>
      <c r="I4" s="29"/>
      <c r="J4" s="39"/>
      <c r="K4" s="45"/>
      <c r="L4" s="104"/>
      <c r="M4" s="18"/>
      <c r="N4" s="18"/>
      <c r="O4" s="18"/>
      <c r="P4" s="23"/>
      <c r="Q4" s="29"/>
      <c r="R4" s="29"/>
      <c r="S4" s="30"/>
      <c r="T4" s="29"/>
      <c r="U4" s="29"/>
      <c r="V4" s="147"/>
      <c r="W4" s="45"/>
      <c r="X4" s="29">
        <v>2008</v>
      </c>
      <c r="Y4" s="29" t="s">
        <v>35</v>
      </c>
      <c r="Z4" s="38" t="s">
        <v>36</v>
      </c>
      <c r="AA4" s="29">
        <v>3</v>
      </c>
      <c r="AB4" s="29">
        <v>0</v>
      </c>
      <c r="AC4" s="29">
        <v>0</v>
      </c>
      <c r="AD4" s="29">
        <v>2</v>
      </c>
      <c r="AE4" s="29">
        <v>2</v>
      </c>
      <c r="AF4" s="53">
        <v>0.18179999999999999</v>
      </c>
      <c r="AG4" s="23">
        <v>11</v>
      </c>
      <c r="AH4" s="16"/>
      <c r="AI4" s="16"/>
      <c r="AJ4" s="16"/>
      <c r="AK4" s="18"/>
      <c r="AL4" s="23"/>
      <c r="AM4" s="29">
        <v>3</v>
      </c>
      <c r="AN4" s="29">
        <v>0</v>
      </c>
      <c r="AO4" s="29">
        <v>0</v>
      </c>
      <c r="AP4" s="29">
        <v>0</v>
      </c>
      <c r="AQ4" s="29">
        <v>7</v>
      </c>
      <c r="AR4" s="149">
        <v>0.58330000000000004</v>
      </c>
      <c r="AS4" s="1">
        <v>12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3"/>
      <c r="D5" s="38"/>
      <c r="E5" s="29"/>
      <c r="F5" s="29"/>
      <c r="G5" s="29"/>
      <c r="H5" s="30"/>
      <c r="I5" s="29"/>
      <c r="J5" s="39"/>
      <c r="K5" s="45"/>
      <c r="L5" s="104"/>
      <c r="M5" s="18"/>
      <c r="N5" s="18"/>
      <c r="O5" s="18"/>
      <c r="P5" s="23"/>
      <c r="Q5" s="29"/>
      <c r="R5" s="29"/>
      <c r="S5" s="30"/>
      <c r="T5" s="29"/>
      <c r="U5" s="29"/>
      <c r="V5" s="30"/>
      <c r="W5" s="45"/>
      <c r="X5" s="29">
        <v>2009</v>
      </c>
      <c r="Y5" s="29" t="s">
        <v>33</v>
      </c>
      <c r="Z5" s="38" t="s">
        <v>36</v>
      </c>
      <c r="AA5" s="29">
        <v>15</v>
      </c>
      <c r="AB5" s="29">
        <v>1</v>
      </c>
      <c r="AC5" s="29">
        <v>6</v>
      </c>
      <c r="AD5" s="29">
        <v>14</v>
      </c>
      <c r="AE5" s="29">
        <v>64</v>
      </c>
      <c r="AF5" s="53">
        <v>0.57140000000000002</v>
      </c>
      <c r="AG5" s="23">
        <v>112</v>
      </c>
      <c r="AH5" s="16"/>
      <c r="AI5" s="16"/>
      <c r="AJ5" s="16"/>
      <c r="AK5" s="18"/>
      <c r="AL5" s="23"/>
      <c r="AM5" s="29">
        <v>5</v>
      </c>
      <c r="AN5" s="29">
        <v>0</v>
      </c>
      <c r="AO5" s="29">
        <v>0</v>
      </c>
      <c r="AP5" s="29">
        <v>5</v>
      </c>
      <c r="AQ5" s="29">
        <v>13</v>
      </c>
      <c r="AR5" s="149">
        <v>0.43330000000000002</v>
      </c>
      <c r="AS5" s="1">
        <v>30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3"/>
      <c r="D6" s="38"/>
      <c r="E6" s="29"/>
      <c r="F6" s="29"/>
      <c r="G6" s="29"/>
      <c r="H6" s="30"/>
      <c r="I6" s="29"/>
      <c r="J6" s="39"/>
      <c r="K6" s="45"/>
      <c r="L6" s="104"/>
      <c r="M6" s="18"/>
      <c r="N6" s="18"/>
      <c r="O6" s="18"/>
      <c r="Q6" s="29"/>
      <c r="R6" s="29"/>
      <c r="S6" s="30"/>
      <c r="T6" s="29"/>
      <c r="U6" s="29"/>
      <c r="V6" s="30"/>
      <c r="W6" s="45"/>
      <c r="X6" s="29">
        <v>2010</v>
      </c>
      <c r="Y6" s="29" t="s">
        <v>33</v>
      </c>
      <c r="Z6" s="38" t="s">
        <v>36</v>
      </c>
      <c r="AA6" s="29">
        <v>16</v>
      </c>
      <c r="AB6" s="29">
        <v>3</v>
      </c>
      <c r="AC6" s="29">
        <v>9</v>
      </c>
      <c r="AD6" s="29">
        <v>32</v>
      </c>
      <c r="AE6" s="29">
        <v>90</v>
      </c>
      <c r="AF6" s="53">
        <v>0.7258</v>
      </c>
      <c r="AG6" s="23">
        <v>124</v>
      </c>
      <c r="AH6" s="16"/>
      <c r="AI6" s="29" t="s">
        <v>35</v>
      </c>
      <c r="AJ6" s="18" t="s">
        <v>56</v>
      </c>
      <c r="AK6" s="18" t="s">
        <v>58</v>
      </c>
      <c r="AL6" s="23"/>
      <c r="AM6" s="29">
        <v>6</v>
      </c>
      <c r="AN6" s="29">
        <v>1</v>
      </c>
      <c r="AO6" s="29">
        <v>2</v>
      </c>
      <c r="AP6" s="29">
        <v>10</v>
      </c>
      <c r="AQ6" s="29">
        <v>29</v>
      </c>
      <c r="AR6" s="149">
        <v>0.61699999999999999</v>
      </c>
      <c r="AS6" s="1">
        <v>47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2011</v>
      </c>
      <c r="C7" s="30" t="s">
        <v>39</v>
      </c>
      <c r="D7" s="38" t="s">
        <v>40</v>
      </c>
      <c r="E7" s="29">
        <v>15</v>
      </c>
      <c r="F7" s="29">
        <v>1</v>
      </c>
      <c r="G7" s="29">
        <v>4</v>
      </c>
      <c r="H7" s="29">
        <v>16</v>
      </c>
      <c r="I7" s="29">
        <v>59</v>
      </c>
      <c r="J7" s="39">
        <v>0.53600000000000003</v>
      </c>
      <c r="K7" s="45">
        <v>110</v>
      </c>
      <c r="L7" s="104"/>
      <c r="M7" s="18"/>
      <c r="N7" s="18"/>
      <c r="O7" s="18"/>
      <c r="Q7" s="29"/>
      <c r="R7" s="29"/>
      <c r="S7" s="30"/>
      <c r="T7" s="29"/>
      <c r="U7" s="29"/>
      <c r="V7" s="30"/>
      <c r="W7" s="45"/>
      <c r="X7" s="29"/>
      <c r="Y7" s="29"/>
      <c r="Z7" s="29"/>
      <c r="AA7" s="29"/>
      <c r="AB7" s="29"/>
      <c r="AC7" s="29"/>
      <c r="AD7" s="29"/>
      <c r="AE7" s="29"/>
      <c r="AF7" s="29"/>
      <c r="AG7" s="45"/>
      <c r="AH7" s="104"/>
      <c r="AI7" s="18"/>
      <c r="AJ7" s="18"/>
      <c r="AK7" s="18"/>
      <c r="AM7" s="29"/>
      <c r="AN7" s="29"/>
      <c r="AO7" s="30"/>
      <c r="AP7" s="29"/>
      <c r="AQ7" s="29"/>
      <c r="AR7" s="30"/>
      <c r="AS7" s="4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3"/>
      <c r="D8" s="38"/>
      <c r="E8" s="29"/>
      <c r="F8" s="29"/>
      <c r="G8" s="29"/>
      <c r="H8" s="30"/>
      <c r="I8" s="29"/>
      <c r="J8" s="39"/>
      <c r="K8" s="45"/>
      <c r="L8" s="104"/>
      <c r="M8" s="18"/>
      <c r="N8" s="18"/>
      <c r="O8" s="18"/>
      <c r="Q8" s="29"/>
      <c r="R8" s="29"/>
      <c r="S8" s="30"/>
      <c r="T8" s="29"/>
      <c r="U8" s="29"/>
      <c r="V8" s="30"/>
      <c r="W8" s="45"/>
      <c r="X8" s="29">
        <v>2012</v>
      </c>
      <c r="Y8" s="29" t="s">
        <v>56</v>
      </c>
      <c r="Z8" s="38" t="s">
        <v>55</v>
      </c>
      <c r="AA8" s="29">
        <v>1</v>
      </c>
      <c r="AB8" s="29">
        <v>0</v>
      </c>
      <c r="AC8" s="29">
        <v>1</v>
      </c>
      <c r="AD8" s="29">
        <v>0</v>
      </c>
      <c r="AE8" s="29">
        <v>7</v>
      </c>
      <c r="AF8" s="53">
        <v>0.875</v>
      </c>
      <c r="AG8" s="23">
        <v>8</v>
      </c>
      <c r="AH8" s="16"/>
      <c r="AI8" s="18"/>
      <c r="AJ8" s="18"/>
      <c r="AK8" s="18"/>
      <c r="AM8" s="29"/>
      <c r="AN8" s="29"/>
      <c r="AO8" s="30"/>
      <c r="AP8" s="29"/>
      <c r="AQ8" s="29"/>
      <c r="AR8" s="30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87" t="s">
        <v>128</v>
      </c>
      <c r="C9" s="77"/>
      <c r="D9" s="76"/>
      <c r="E9" s="75">
        <f>SUM(E4:E8)</f>
        <v>15</v>
      </c>
      <c r="F9" s="75">
        <f>SUM(F4:F8)</f>
        <v>1</v>
      </c>
      <c r="G9" s="75">
        <f>SUM(G4:G8)</f>
        <v>4</v>
      </c>
      <c r="H9" s="75">
        <f>SUM(H4:H8)</f>
        <v>16</v>
      </c>
      <c r="I9" s="75">
        <f>SUM(I4:I8)</f>
        <v>59</v>
      </c>
      <c r="J9" s="134">
        <f>PRODUCT(I9/K9)</f>
        <v>0.53636363636363638</v>
      </c>
      <c r="K9" s="99">
        <f>SUM(K4:K8)</f>
        <v>110</v>
      </c>
      <c r="L9" s="22"/>
      <c r="M9" s="20"/>
      <c r="N9" s="101"/>
      <c r="O9" s="102"/>
      <c r="P9" s="23"/>
      <c r="Q9" s="75">
        <f>SUM(Q4:Q8)</f>
        <v>0</v>
      </c>
      <c r="R9" s="75">
        <f>SUM(R4:R8)</f>
        <v>0</v>
      </c>
      <c r="S9" s="75">
        <f>SUM(S4:S8)</f>
        <v>0</v>
      </c>
      <c r="T9" s="75">
        <f>SUM(T4:T8)</f>
        <v>0</v>
      </c>
      <c r="U9" s="75">
        <f>SUM(U4:U8)</f>
        <v>0</v>
      </c>
      <c r="V9" s="40">
        <v>0</v>
      </c>
      <c r="W9" s="99">
        <f>SUM(W4:W8)</f>
        <v>0</v>
      </c>
      <c r="X9" s="16" t="s">
        <v>128</v>
      </c>
      <c r="Y9" s="17"/>
      <c r="Z9" s="15"/>
      <c r="AA9" s="75">
        <f>SUM(AA4:AA8)</f>
        <v>35</v>
      </c>
      <c r="AB9" s="75">
        <f>SUM(AB4:AB8)</f>
        <v>4</v>
      </c>
      <c r="AC9" s="75">
        <f>SUM(AC4:AC8)</f>
        <v>16</v>
      </c>
      <c r="AD9" s="75">
        <f>SUM(AD4:AD8)</f>
        <v>48</v>
      </c>
      <c r="AE9" s="75">
        <f>SUM(AE4:AE8)</f>
        <v>163</v>
      </c>
      <c r="AF9" s="134">
        <f>PRODUCT(AE9/AG9)</f>
        <v>0.63921568627450975</v>
      </c>
      <c r="AG9" s="99">
        <f>SUM(AG4:AG8)</f>
        <v>255</v>
      </c>
      <c r="AH9" s="22"/>
      <c r="AI9" s="20"/>
      <c r="AJ9" s="101"/>
      <c r="AK9" s="102"/>
      <c r="AL9" s="23"/>
      <c r="AM9" s="75">
        <f>SUM(AM4:AM8)</f>
        <v>14</v>
      </c>
      <c r="AN9" s="75">
        <f>SUM(AN4:AN8)</f>
        <v>1</v>
      </c>
      <c r="AO9" s="75">
        <f>SUM(AO4:AO8)</f>
        <v>2</v>
      </c>
      <c r="AP9" s="75">
        <f>SUM(AP4:AP8)</f>
        <v>15</v>
      </c>
      <c r="AQ9" s="75">
        <f>SUM(AQ4:AQ8)</f>
        <v>49</v>
      </c>
      <c r="AR9" s="134">
        <f>PRODUCT(AQ9/AS9)</f>
        <v>0.550561797752809</v>
      </c>
      <c r="AS9" s="129">
        <f>SUM(AS4:AS8)</f>
        <v>89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45"/>
      <c r="L10" s="23"/>
      <c r="M10" s="23"/>
      <c r="N10" s="23"/>
      <c r="O10" s="23"/>
      <c r="P10" s="42"/>
      <c r="Q10" s="42"/>
      <c r="R10" s="46"/>
      <c r="S10" s="42"/>
      <c r="T10" s="42"/>
      <c r="U10" s="23"/>
      <c r="V10" s="23"/>
      <c r="W10" s="45"/>
      <c r="X10" s="42"/>
      <c r="Y10" s="42"/>
      <c r="Z10" s="42"/>
      <c r="AA10" s="42"/>
      <c r="AB10" s="42"/>
      <c r="AC10" s="42"/>
      <c r="AD10" s="42"/>
      <c r="AE10" s="42"/>
      <c r="AF10" s="43"/>
      <c r="AG10" s="45"/>
      <c r="AH10" s="23"/>
      <c r="AI10" s="23"/>
      <c r="AJ10" s="23"/>
      <c r="AK10" s="23"/>
      <c r="AL10" s="42"/>
      <c r="AM10" s="42"/>
      <c r="AN10" s="46"/>
      <c r="AO10" s="42"/>
      <c r="AP10" s="42"/>
      <c r="AQ10" s="23"/>
      <c r="AR10" s="23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37" t="s">
        <v>127</v>
      </c>
      <c r="C11" s="138"/>
      <c r="D11" s="13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132</v>
      </c>
      <c r="O11" s="18" t="s">
        <v>133</v>
      </c>
      <c r="Q11" s="46"/>
      <c r="R11" s="46" t="s">
        <v>51</v>
      </c>
      <c r="S11" s="46"/>
      <c r="T11" s="42" t="s">
        <v>52</v>
      </c>
      <c r="U11" s="23"/>
      <c r="V11" s="45"/>
      <c r="W11" s="45"/>
      <c r="X11" s="136"/>
      <c r="Y11" s="136"/>
      <c r="Z11" s="136"/>
      <c r="AA11" s="136"/>
      <c r="AB11" s="136"/>
      <c r="AC11" s="42"/>
      <c r="AD11" s="42"/>
      <c r="AE11" s="42"/>
      <c r="AF11" s="42"/>
      <c r="AG11" s="42"/>
      <c r="AH11" s="42"/>
      <c r="AI11" s="42"/>
      <c r="AJ11" s="42"/>
      <c r="AK11" s="42"/>
      <c r="AM11" s="45"/>
      <c r="AN11" s="136"/>
      <c r="AO11" s="136"/>
      <c r="AP11" s="136"/>
      <c r="AQ11" s="136"/>
      <c r="AR11" s="136"/>
      <c r="AS11" s="136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9" t="s">
        <v>11</v>
      </c>
      <c r="C12" s="12"/>
      <c r="D12" s="51"/>
      <c r="E12" s="140">
        <v>292</v>
      </c>
      <c r="F12" s="140">
        <v>19</v>
      </c>
      <c r="G12" s="140">
        <v>41</v>
      </c>
      <c r="H12" s="140">
        <v>220</v>
      </c>
      <c r="I12" s="140">
        <v>899</v>
      </c>
      <c r="J12" s="148">
        <v>0.51</v>
      </c>
      <c r="K12" s="42">
        <f>PRODUCT(I12/J12)</f>
        <v>1762.7450980392157</v>
      </c>
      <c r="L12" s="141">
        <f>PRODUCT((F12+G12)/E12)</f>
        <v>0.20547945205479451</v>
      </c>
      <c r="M12" s="141">
        <f>PRODUCT(H12/E12)</f>
        <v>0.75342465753424659</v>
      </c>
      <c r="N12" s="141">
        <f>PRODUCT((F12+G12+H12)/E12)</f>
        <v>0.95890410958904104</v>
      </c>
      <c r="O12" s="141">
        <f>PRODUCT(I12/E12)</f>
        <v>3.0787671232876712</v>
      </c>
      <c r="Q12" s="46"/>
      <c r="R12" s="46"/>
      <c r="S12" s="46"/>
      <c r="T12" s="42" t="s">
        <v>59</v>
      </c>
      <c r="U12" s="42"/>
      <c r="V12" s="42"/>
      <c r="W12" s="42"/>
      <c r="X12" s="46"/>
      <c r="Y12" s="46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6"/>
      <c r="AO12" s="46"/>
      <c r="AP12" s="46"/>
      <c r="AQ12" s="46"/>
      <c r="AR12" s="46"/>
      <c r="AS12" s="46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1" t="s">
        <v>57</v>
      </c>
      <c r="C13" s="132"/>
      <c r="D13" s="133"/>
      <c r="E13" s="140">
        <f>PRODUCT(E9+Q9)</f>
        <v>15</v>
      </c>
      <c r="F13" s="140">
        <f>PRODUCT(F9+R9)</f>
        <v>1</v>
      </c>
      <c r="G13" s="140">
        <f>PRODUCT(G9+S9)</f>
        <v>4</v>
      </c>
      <c r="H13" s="140">
        <f>PRODUCT(H9+T9)</f>
        <v>16</v>
      </c>
      <c r="I13" s="140">
        <f>PRODUCT(I9+U9)</f>
        <v>59</v>
      </c>
      <c r="J13" s="148">
        <f>PRODUCT(I13/K13)</f>
        <v>0.53636363636363638</v>
      </c>
      <c r="K13" s="42">
        <f>PRODUCT(K9+W9)</f>
        <v>110</v>
      </c>
      <c r="L13" s="141">
        <f>PRODUCT((F13+G13)/E13)</f>
        <v>0.33333333333333331</v>
      </c>
      <c r="M13" s="141">
        <f>PRODUCT(H13/E13)</f>
        <v>1.0666666666666667</v>
      </c>
      <c r="N13" s="141">
        <f>PRODUCT((F13+G13+H13)/E13)</f>
        <v>1.4</v>
      </c>
      <c r="O13" s="141">
        <f>PRODUCT(I13/E13)</f>
        <v>3.9333333333333331</v>
      </c>
      <c r="Q13" s="46"/>
      <c r="R13" s="46"/>
      <c r="S13" s="46"/>
      <c r="T13" s="42" t="s">
        <v>53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6" t="s">
        <v>126</v>
      </c>
      <c r="C14" s="135"/>
      <c r="D14" s="130"/>
      <c r="E14" s="140">
        <f>PRODUCT(AA9+AM9)</f>
        <v>49</v>
      </c>
      <c r="F14" s="140">
        <f>PRODUCT(AB9+AN9)</f>
        <v>5</v>
      </c>
      <c r="G14" s="140">
        <f>PRODUCT(AC9+AO9)</f>
        <v>18</v>
      </c>
      <c r="H14" s="140">
        <f>PRODUCT(AD9+AP9)</f>
        <v>63</v>
      </c>
      <c r="I14" s="140">
        <f>PRODUCT(AE9+AQ9)</f>
        <v>212</v>
      </c>
      <c r="J14" s="148">
        <f>PRODUCT(I14/K14)</f>
        <v>0.61627906976744184</v>
      </c>
      <c r="K14" s="23">
        <f>PRODUCT(AG9+AS9)</f>
        <v>344</v>
      </c>
      <c r="L14" s="141">
        <f>PRODUCT((F14+G14)/E14)</f>
        <v>0.46938775510204084</v>
      </c>
      <c r="M14" s="141">
        <f>PRODUCT(H14/E14)</f>
        <v>1.2857142857142858</v>
      </c>
      <c r="N14" s="141">
        <f>PRODUCT((F14+G14+H14)/E14)</f>
        <v>1.7551020408163265</v>
      </c>
      <c r="O14" s="141">
        <f>PRODUCT(I14/E14)</f>
        <v>4.3265306122448983</v>
      </c>
      <c r="Q14" s="46"/>
      <c r="R14" s="46"/>
      <c r="S14" s="42"/>
      <c r="T14" s="42"/>
      <c r="U14" s="23"/>
      <c r="V14" s="23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2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42" t="s">
        <v>128</v>
      </c>
      <c r="C15" s="121"/>
      <c r="D15" s="143"/>
      <c r="E15" s="140">
        <f>SUM(E12:E14)</f>
        <v>356</v>
      </c>
      <c r="F15" s="140">
        <f t="shared" ref="F15:I15" si="0">SUM(F12:F14)</f>
        <v>25</v>
      </c>
      <c r="G15" s="140">
        <f t="shared" si="0"/>
        <v>63</v>
      </c>
      <c r="H15" s="140">
        <f t="shared" si="0"/>
        <v>299</v>
      </c>
      <c r="I15" s="140">
        <f t="shared" si="0"/>
        <v>1170</v>
      </c>
      <c r="J15" s="148">
        <f>PRODUCT(I15/K15)</f>
        <v>0.52780087391865826</v>
      </c>
      <c r="K15" s="42">
        <f>SUM(K12:K14)</f>
        <v>2216.7450980392159</v>
      </c>
      <c r="L15" s="141">
        <f>PRODUCT((F15+G15)/E15)</f>
        <v>0.24719101123595505</v>
      </c>
      <c r="M15" s="141">
        <f>PRODUCT(H15/E15)</f>
        <v>0.8398876404494382</v>
      </c>
      <c r="N15" s="141">
        <f>PRODUCT((F15+G15+H15)/E15)</f>
        <v>1.0870786516853932</v>
      </c>
      <c r="O15" s="141">
        <f>PRODUCT(I15/E15)</f>
        <v>3.2865168539325844</v>
      </c>
      <c r="Q15" s="23"/>
      <c r="R15" s="23"/>
      <c r="S15" s="23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3"/>
      <c r="F16" s="23"/>
      <c r="G16" s="23"/>
      <c r="H16" s="23"/>
      <c r="I16" s="23"/>
      <c r="J16" s="42"/>
      <c r="K16" s="42"/>
      <c r="L16" s="23"/>
      <c r="M16" s="23"/>
      <c r="N16" s="23"/>
      <c r="O16" s="23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2"/>
      <c r="AI174" s="42"/>
      <c r="AJ174" s="42"/>
      <c r="AK174" s="4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2"/>
      <c r="AI175" s="42"/>
      <c r="AJ175" s="42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2"/>
      <c r="AI176" s="42"/>
      <c r="AJ176" s="42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AH177" s="42"/>
      <c r="AI177" s="42"/>
      <c r="AJ177" s="42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AH180" s="23"/>
      <c r="AI180" s="23"/>
      <c r="AJ180" s="23"/>
      <c r="AK180" s="23"/>
      <c r="AL18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27.28515625" style="66" customWidth="1"/>
    <col min="3" max="3" width="21.5703125" style="65" customWidth="1"/>
    <col min="4" max="4" width="10.5703125" style="98" customWidth="1"/>
    <col min="5" max="5" width="8" style="98" customWidth="1"/>
    <col min="6" max="6" width="0.5703125" style="45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4" customWidth="1"/>
    <col min="22" max="22" width="9" style="65" customWidth="1"/>
    <col min="23" max="23" width="19.7109375" style="98" customWidth="1"/>
    <col min="24" max="24" width="9.7109375" style="65" customWidth="1"/>
    <col min="25" max="30" width="9.140625" style="3"/>
  </cols>
  <sheetData>
    <row r="1" spans="1:30" ht="18.75" x14ac:dyDescent="0.3">
      <c r="A1" s="71"/>
      <c r="B1" s="82" t="s">
        <v>63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09"/>
      <c r="R1" s="109"/>
      <c r="S1" s="109"/>
      <c r="T1" s="109"/>
      <c r="U1" s="109"/>
      <c r="V1" s="74"/>
      <c r="W1" s="83"/>
      <c r="X1" s="67"/>
      <c r="Y1" s="84"/>
      <c r="Z1" s="84"/>
      <c r="AA1" s="84"/>
      <c r="AB1" s="84"/>
      <c r="AC1" s="84"/>
      <c r="AD1" s="84"/>
    </row>
    <row r="2" spans="1:30" x14ac:dyDescent="0.25">
      <c r="A2" s="71"/>
      <c r="B2" s="10" t="s">
        <v>34</v>
      </c>
      <c r="C2" s="70" t="s">
        <v>54</v>
      </c>
      <c r="D2" s="85"/>
      <c r="E2" s="8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85"/>
      <c r="X2" s="30"/>
      <c r="Y2" s="84"/>
      <c r="Z2" s="84"/>
      <c r="AA2" s="84"/>
      <c r="AB2" s="84"/>
      <c r="AC2" s="84"/>
      <c r="AD2" s="84"/>
    </row>
    <row r="3" spans="1:30" x14ac:dyDescent="0.25">
      <c r="A3" s="71"/>
      <c r="B3" s="86" t="s">
        <v>76</v>
      </c>
      <c r="C3" s="22" t="s">
        <v>64</v>
      </c>
      <c r="D3" s="87" t="s">
        <v>65</v>
      </c>
      <c r="E3" s="88" t="s">
        <v>1</v>
      </c>
      <c r="F3" s="23"/>
      <c r="G3" s="75" t="s">
        <v>66</v>
      </c>
      <c r="H3" s="76" t="s">
        <v>67</v>
      </c>
      <c r="I3" s="76" t="s">
        <v>31</v>
      </c>
      <c r="J3" s="17" t="s">
        <v>68</v>
      </c>
      <c r="K3" s="77" t="s">
        <v>69</v>
      </c>
      <c r="L3" s="77" t="s">
        <v>70</v>
      </c>
      <c r="M3" s="75" t="s">
        <v>71</v>
      </c>
      <c r="N3" s="75" t="s">
        <v>30</v>
      </c>
      <c r="O3" s="76" t="s">
        <v>72</v>
      </c>
      <c r="P3" s="75" t="s">
        <v>67</v>
      </c>
      <c r="Q3" s="111" t="s">
        <v>16</v>
      </c>
      <c r="R3" s="111">
        <v>1</v>
      </c>
      <c r="S3" s="111">
        <v>2</v>
      </c>
      <c r="T3" s="111">
        <v>3</v>
      </c>
      <c r="U3" s="111" t="s">
        <v>73</v>
      </c>
      <c r="V3" s="17" t="s">
        <v>21</v>
      </c>
      <c r="W3" s="16" t="s">
        <v>74</v>
      </c>
      <c r="X3" s="16" t="s">
        <v>75</v>
      </c>
      <c r="Y3" s="84"/>
      <c r="Z3" s="84"/>
      <c r="AA3" s="84"/>
      <c r="AB3" s="84"/>
      <c r="AC3" s="84"/>
      <c r="AD3" s="84"/>
    </row>
    <row r="4" spans="1:30" x14ac:dyDescent="0.25">
      <c r="A4" s="69"/>
      <c r="B4" s="89" t="s">
        <v>82</v>
      </c>
      <c r="C4" s="90" t="s">
        <v>83</v>
      </c>
      <c r="D4" s="91" t="s">
        <v>79</v>
      </c>
      <c r="E4" s="126" t="s">
        <v>38</v>
      </c>
      <c r="F4" s="80"/>
      <c r="G4" s="92"/>
      <c r="H4" s="93"/>
      <c r="I4" s="92">
        <v>1</v>
      </c>
      <c r="J4" s="94"/>
      <c r="K4" s="94" t="s">
        <v>86</v>
      </c>
      <c r="L4" s="94"/>
      <c r="M4" s="94">
        <v>1</v>
      </c>
      <c r="N4" s="92"/>
      <c r="O4" s="93"/>
      <c r="P4" s="92">
        <v>1</v>
      </c>
      <c r="Q4" s="112" t="s">
        <v>115</v>
      </c>
      <c r="R4" s="112" t="s">
        <v>116</v>
      </c>
      <c r="S4" s="112" t="s">
        <v>98</v>
      </c>
      <c r="T4" s="112"/>
      <c r="U4" s="112"/>
      <c r="V4" s="95">
        <v>0.33300000000000002</v>
      </c>
      <c r="W4" s="89" t="s">
        <v>84</v>
      </c>
      <c r="X4" s="92" t="s">
        <v>85</v>
      </c>
      <c r="Y4" s="84"/>
      <c r="Z4" s="84"/>
      <c r="AA4" s="84"/>
      <c r="AB4" s="84"/>
      <c r="AC4" s="84"/>
      <c r="AD4" s="84"/>
    </row>
    <row r="5" spans="1:30" x14ac:dyDescent="0.25">
      <c r="A5" s="69"/>
      <c r="B5" s="89" t="s">
        <v>77</v>
      </c>
      <c r="C5" s="90" t="s">
        <v>78</v>
      </c>
      <c r="D5" s="91" t="s">
        <v>79</v>
      </c>
      <c r="E5" s="126" t="s">
        <v>38</v>
      </c>
      <c r="F5" s="80"/>
      <c r="G5" s="92">
        <v>1</v>
      </c>
      <c r="H5" s="93"/>
      <c r="I5" s="92"/>
      <c r="J5" s="94" t="s">
        <v>81</v>
      </c>
      <c r="K5" s="94">
        <v>9</v>
      </c>
      <c r="L5" s="94"/>
      <c r="M5" s="94">
        <v>1</v>
      </c>
      <c r="N5" s="92"/>
      <c r="O5" s="93"/>
      <c r="P5" s="92">
        <v>1</v>
      </c>
      <c r="Q5" s="112" t="s">
        <v>117</v>
      </c>
      <c r="R5" s="112" t="s">
        <v>118</v>
      </c>
      <c r="S5" s="112" t="s">
        <v>98</v>
      </c>
      <c r="T5" s="112" t="s">
        <v>113</v>
      </c>
      <c r="U5" s="112" t="s">
        <v>98</v>
      </c>
      <c r="V5" s="95">
        <v>0.5</v>
      </c>
      <c r="W5" s="89" t="s">
        <v>80</v>
      </c>
      <c r="X5" s="92">
        <v>1052</v>
      </c>
      <c r="Y5" s="84"/>
      <c r="Z5" s="84"/>
      <c r="AA5" s="84"/>
      <c r="AB5" s="84"/>
      <c r="AC5" s="84"/>
      <c r="AD5" s="84"/>
    </row>
    <row r="6" spans="1:30" x14ac:dyDescent="0.25">
      <c r="A6" s="69"/>
      <c r="B6" s="22" t="s">
        <v>7</v>
      </c>
      <c r="C6" s="17"/>
      <c r="D6" s="16"/>
      <c r="E6" s="115"/>
      <c r="F6" s="116"/>
      <c r="G6" s="18">
        <v>1</v>
      </c>
      <c r="H6" s="18"/>
      <c r="I6" s="18">
        <v>1</v>
      </c>
      <c r="J6" s="17"/>
      <c r="K6" s="17"/>
      <c r="L6" s="17"/>
      <c r="M6" s="18">
        <f>SUM(M2:M5)</f>
        <v>2</v>
      </c>
      <c r="N6" s="18"/>
      <c r="O6" s="18"/>
      <c r="P6" s="18">
        <f t="shared" ref="P6" si="0">SUM(P2:P5)</f>
        <v>2</v>
      </c>
      <c r="Q6" s="104" t="s">
        <v>119</v>
      </c>
      <c r="R6" s="104" t="s">
        <v>114</v>
      </c>
      <c r="S6" s="104" t="s">
        <v>120</v>
      </c>
      <c r="T6" s="104" t="s">
        <v>113</v>
      </c>
      <c r="U6" s="104" t="s">
        <v>98</v>
      </c>
      <c r="V6" s="40">
        <v>0.44400000000000001</v>
      </c>
      <c r="W6" s="117"/>
      <c r="X6" s="104"/>
      <c r="Y6" s="84"/>
      <c r="Z6" s="84"/>
      <c r="AA6" s="84"/>
      <c r="AB6" s="84"/>
      <c r="AC6" s="84"/>
      <c r="AD6" s="84"/>
    </row>
    <row r="7" spans="1:30" x14ac:dyDescent="0.25">
      <c r="A7" s="69"/>
      <c r="B7" s="118"/>
      <c r="C7" s="119"/>
      <c r="D7" s="120"/>
      <c r="E7" s="121"/>
      <c r="F7" s="121"/>
      <c r="G7" s="119"/>
      <c r="H7" s="122"/>
      <c r="I7" s="122"/>
      <c r="J7" s="122"/>
      <c r="K7" s="122"/>
      <c r="L7" s="122"/>
      <c r="M7" s="119"/>
      <c r="N7" s="122"/>
      <c r="O7" s="122"/>
      <c r="P7" s="122"/>
      <c r="Q7" s="123"/>
      <c r="R7" s="124"/>
      <c r="S7" s="123"/>
      <c r="T7" s="123"/>
      <c r="U7" s="123"/>
      <c r="V7" s="122"/>
      <c r="W7" s="119"/>
      <c r="X7" s="125"/>
      <c r="Y7" s="84"/>
      <c r="Z7" s="84"/>
      <c r="AA7" s="84"/>
      <c r="AB7" s="84"/>
      <c r="AC7" s="84"/>
      <c r="AD7" s="84"/>
    </row>
    <row r="8" spans="1:30" x14ac:dyDescent="0.25">
      <c r="A8" s="69"/>
      <c r="B8" s="96"/>
      <c r="C8" s="42"/>
      <c r="D8" s="96"/>
      <c r="E8" s="97"/>
      <c r="G8" s="42"/>
      <c r="H8" s="46"/>
      <c r="I8" s="42"/>
      <c r="J8" s="23"/>
      <c r="K8" s="23"/>
      <c r="L8" s="23"/>
      <c r="M8" s="42"/>
      <c r="N8" s="42"/>
      <c r="O8" s="42"/>
      <c r="P8" s="42"/>
      <c r="Q8" s="113"/>
      <c r="R8" s="113"/>
      <c r="S8" s="113"/>
      <c r="T8" s="113"/>
      <c r="U8" s="113"/>
      <c r="V8" s="42"/>
      <c r="W8" s="96"/>
      <c r="X8" s="42"/>
      <c r="Y8" s="84"/>
      <c r="Z8" s="84"/>
      <c r="AA8" s="84"/>
      <c r="AB8" s="84"/>
      <c r="AC8" s="84"/>
      <c r="AD8" s="84"/>
    </row>
    <row r="9" spans="1:30" x14ac:dyDescent="0.25">
      <c r="A9" s="69"/>
      <c r="B9" s="96"/>
      <c r="C9" s="42"/>
      <c r="D9" s="96"/>
      <c r="E9" s="97"/>
      <c r="G9" s="42"/>
      <c r="H9" s="46"/>
      <c r="I9" s="42"/>
      <c r="J9" s="23"/>
      <c r="K9" s="23"/>
      <c r="L9" s="23"/>
      <c r="M9" s="42"/>
      <c r="N9" s="42"/>
      <c r="O9" s="42"/>
      <c r="P9" s="42"/>
      <c r="Q9" s="113"/>
      <c r="R9" s="113"/>
      <c r="S9" s="113"/>
      <c r="T9" s="113"/>
      <c r="U9" s="113"/>
      <c r="V9" s="42"/>
      <c r="W9" s="96"/>
      <c r="X9" s="42"/>
      <c r="Y9" s="84"/>
      <c r="Z9" s="84"/>
      <c r="AA9" s="84"/>
      <c r="AB9" s="84"/>
      <c r="AC9" s="84"/>
      <c r="AD9" s="84"/>
    </row>
    <row r="10" spans="1:30" x14ac:dyDescent="0.25">
      <c r="A10" s="69"/>
      <c r="B10" s="96"/>
      <c r="C10" s="42"/>
      <c r="D10" s="96"/>
      <c r="E10" s="97"/>
      <c r="G10" s="42"/>
      <c r="H10" s="46"/>
      <c r="I10" s="42"/>
      <c r="J10" s="23"/>
      <c r="K10" s="23"/>
      <c r="L10" s="23"/>
      <c r="M10" s="42"/>
      <c r="N10" s="42"/>
      <c r="O10" s="42"/>
      <c r="P10" s="42"/>
      <c r="Q10" s="113"/>
      <c r="R10" s="113"/>
      <c r="S10" s="113"/>
      <c r="T10" s="113"/>
      <c r="U10" s="113"/>
      <c r="V10" s="42"/>
      <c r="W10" s="96"/>
      <c r="X10" s="42"/>
      <c r="Y10" s="84"/>
      <c r="Z10" s="84"/>
      <c r="AA10" s="84"/>
      <c r="AB10" s="84"/>
      <c r="AC10" s="84"/>
      <c r="AD10" s="84"/>
    </row>
    <row r="11" spans="1:30" x14ac:dyDescent="0.25">
      <c r="A11" s="69"/>
      <c r="B11" s="96"/>
      <c r="C11" s="42"/>
      <c r="D11" s="96"/>
      <c r="E11" s="97"/>
      <c r="G11" s="42"/>
      <c r="H11" s="46"/>
      <c r="I11" s="42"/>
      <c r="J11" s="23"/>
      <c r="K11" s="23"/>
      <c r="L11" s="23"/>
      <c r="M11" s="42"/>
      <c r="N11" s="42"/>
      <c r="O11" s="42"/>
      <c r="P11" s="42"/>
      <c r="Q11" s="113"/>
      <c r="R11" s="113"/>
      <c r="S11" s="113"/>
      <c r="T11" s="113"/>
      <c r="U11" s="113"/>
      <c r="V11" s="42"/>
      <c r="W11" s="96"/>
      <c r="X11" s="42"/>
      <c r="Y11" s="84"/>
      <c r="Z11" s="84"/>
      <c r="AA11" s="84"/>
      <c r="AB11" s="84"/>
      <c r="AC11" s="84"/>
      <c r="AD11" s="84"/>
    </row>
    <row r="12" spans="1:30" x14ac:dyDescent="0.25">
      <c r="A12" s="69"/>
      <c r="B12" s="96"/>
      <c r="C12" s="42"/>
      <c r="D12" s="96"/>
      <c r="E12" s="97"/>
      <c r="G12" s="42"/>
      <c r="H12" s="46"/>
      <c r="I12" s="42"/>
      <c r="J12" s="23"/>
      <c r="K12" s="23"/>
      <c r="L12" s="23"/>
      <c r="M12" s="42"/>
      <c r="N12" s="42"/>
      <c r="O12" s="42"/>
      <c r="P12" s="42"/>
      <c r="Q12" s="113"/>
      <c r="R12" s="113"/>
      <c r="S12" s="113"/>
      <c r="T12" s="113"/>
      <c r="U12" s="113"/>
      <c r="V12" s="42"/>
      <c r="W12" s="96"/>
      <c r="X12" s="42"/>
      <c r="Y12" s="84"/>
      <c r="Z12" s="84"/>
      <c r="AA12" s="84"/>
      <c r="AB12" s="84"/>
      <c r="AC12" s="84"/>
      <c r="AD12" s="84"/>
    </row>
    <row r="13" spans="1:30" x14ac:dyDescent="0.25">
      <c r="A13" s="69"/>
      <c r="B13" s="96"/>
      <c r="C13" s="42"/>
      <c r="D13" s="96"/>
      <c r="E13" s="97"/>
      <c r="G13" s="42"/>
      <c r="H13" s="46"/>
      <c r="I13" s="42"/>
      <c r="J13" s="23"/>
      <c r="K13" s="23"/>
      <c r="L13" s="23"/>
      <c r="M13" s="42"/>
      <c r="N13" s="42"/>
      <c r="O13" s="42"/>
      <c r="P13" s="42"/>
      <c r="Q13" s="113"/>
      <c r="R13" s="113"/>
      <c r="S13" s="113"/>
      <c r="T13" s="113"/>
      <c r="U13" s="113"/>
      <c r="V13" s="42"/>
      <c r="W13" s="96"/>
      <c r="X13" s="42"/>
      <c r="Y13" s="84"/>
      <c r="Z13" s="84"/>
      <c r="AA13" s="84"/>
      <c r="AB13" s="84"/>
      <c r="AC13" s="84"/>
      <c r="AD13" s="84"/>
    </row>
    <row r="14" spans="1:30" x14ac:dyDescent="0.25">
      <c r="A14" s="69"/>
      <c r="B14" s="96"/>
      <c r="C14" s="42"/>
      <c r="D14" s="96"/>
      <c r="E14" s="97"/>
      <c r="G14" s="42"/>
      <c r="H14" s="46"/>
      <c r="I14" s="42"/>
      <c r="J14" s="23"/>
      <c r="K14" s="23"/>
      <c r="L14" s="23"/>
      <c r="M14" s="42"/>
      <c r="N14" s="42"/>
      <c r="O14" s="42"/>
      <c r="P14" s="42"/>
      <c r="Q14" s="113"/>
      <c r="R14" s="113"/>
      <c r="S14" s="113"/>
      <c r="T14" s="113"/>
      <c r="U14" s="113"/>
      <c r="V14" s="42"/>
      <c r="W14" s="96"/>
      <c r="X14" s="42"/>
      <c r="Y14" s="84"/>
      <c r="Z14" s="84"/>
      <c r="AA14" s="84"/>
      <c r="AB14" s="84"/>
      <c r="AC14" s="84"/>
      <c r="AD14" s="84"/>
    </row>
    <row r="15" spans="1:30" x14ac:dyDescent="0.25">
      <c r="A15" s="69"/>
      <c r="B15" s="96"/>
      <c r="C15" s="42"/>
      <c r="D15" s="96"/>
      <c r="E15" s="97"/>
      <c r="G15" s="42"/>
      <c r="H15" s="46"/>
      <c r="I15" s="42"/>
      <c r="J15" s="23"/>
      <c r="K15" s="23"/>
      <c r="L15" s="23"/>
      <c r="M15" s="42"/>
      <c r="N15" s="42"/>
      <c r="O15" s="42"/>
      <c r="P15" s="42"/>
      <c r="Q15" s="113"/>
      <c r="R15" s="113"/>
      <c r="S15" s="113"/>
      <c r="T15" s="113"/>
      <c r="U15" s="113"/>
      <c r="V15" s="42"/>
      <c r="W15" s="96"/>
      <c r="X15" s="42"/>
      <c r="Y15" s="84"/>
      <c r="Z15" s="84"/>
      <c r="AA15" s="84"/>
      <c r="AB15" s="84"/>
      <c r="AC15" s="84"/>
      <c r="AD15" s="84"/>
    </row>
    <row r="16" spans="1:30" x14ac:dyDescent="0.25">
      <c r="A16" s="69"/>
      <c r="B16" s="96"/>
      <c r="C16" s="42"/>
      <c r="D16" s="96"/>
      <c r="E16" s="97"/>
      <c r="G16" s="42"/>
      <c r="H16" s="46"/>
      <c r="I16" s="42"/>
      <c r="J16" s="23"/>
      <c r="K16" s="23"/>
      <c r="L16" s="23"/>
      <c r="M16" s="42"/>
      <c r="N16" s="42"/>
      <c r="O16" s="42"/>
      <c r="P16" s="42"/>
      <c r="Q16" s="113"/>
      <c r="R16" s="113"/>
      <c r="S16" s="113"/>
      <c r="T16" s="113"/>
      <c r="U16" s="113"/>
      <c r="V16" s="42"/>
      <c r="W16" s="96"/>
      <c r="X16" s="42"/>
      <c r="Y16" s="84"/>
      <c r="Z16" s="84"/>
      <c r="AA16" s="84"/>
      <c r="AB16" s="84"/>
      <c r="AC16" s="84"/>
      <c r="AD16" s="84"/>
    </row>
    <row r="17" spans="1:30" x14ac:dyDescent="0.25">
      <c r="A17" s="69"/>
      <c r="B17" s="96"/>
      <c r="C17" s="42"/>
      <c r="D17" s="96"/>
      <c r="E17" s="97"/>
      <c r="G17" s="42"/>
      <c r="H17" s="46"/>
      <c r="I17" s="42"/>
      <c r="J17" s="23"/>
      <c r="K17" s="23"/>
      <c r="L17" s="23"/>
      <c r="M17" s="42"/>
      <c r="N17" s="42"/>
      <c r="O17" s="42"/>
      <c r="P17" s="42"/>
      <c r="Q17" s="113"/>
      <c r="R17" s="113"/>
      <c r="S17" s="113"/>
      <c r="T17" s="113"/>
      <c r="U17" s="113"/>
      <c r="V17" s="42"/>
      <c r="W17" s="96"/>
      <c r="X17" s="42"/>
      <c r="Y17" s="84"/>
      <c r="Z17" s="84"/>
      <c r="AA17" s="84"/>
      <c r="AB17" s="84"/>
      <c r="AC17" s="84"/>
      <c r="AD17" s="84"/>
    </row>
    <row r="18" spans="1:30" x14ac:dyDescent="0.25">
      <c r="A18" s="69"/>
      <c r="B18" s="96"/>
      <c r="C18" s="42"/>
      <c r="D18" s="96"/>
      <c r="E18" s="97"/>
      <c r="G18" s="42"/>
      <c r="H18" s="46"/>
      <c r="I18" s="42"/>
      <c r="J18" s="23"/>
      <c r="K18" s="23"/>
      <c r="L18" s="23"/>
      <c r="M18" s="42"/>
      <c r="N18" s="42"/>
      <c r="O18" s="42"/>
      <c r="P18" s="42"/>
      <c r="Q18" s="113"/>
      <c r="R18" s="113"/>
      <c r="S18" s="113"/>
      <c r="T18" s="113"/>
      <c r="U18" s="113"/>
      <c r="V18" s="42"/>
      <c r="W18" s="96"/>
      <c r="X18" s="42"/>
      <c r="Y18" s="84"/>
      <c r="Z18" s="84"/>
      <c r="AA18" s="84"/>
      <c r="AB18" s="84"/>
      <c r="AC18" s="84"/>
      <c r="AD18" s="84"/>
    </row>
    <row r="19" spans="1:30" x14ac:dyDescent="0.25">
      <c r="A19" s="69"/>
      <c r="B19" s="96"/>
      <c r="C19" s="42"/>
      <c r="D19" s="96"/>
      <c r="E19" s="97"/>
      <c r="G19" s="42"/>
      <c r="H19" s="46"/>
      <c r="I19" s="42"/>
      <c r="J19" s="23"/>
      <c r="K19" s="23"/>
      <c r="L19" s="23"/>
      <c r="M19" s="42"/>
      <c r="N19" s="42"/>
      <c r="O19" s="42"/>
      <c r="P19" s="42"/>
      <c r="Q19" s="113"/>
      <c r="R19" s="113"/>
      <c r="S19" s="113"/>
      <c r="T19" s="113"/>
      <c r="U19" s="113"/>
      <c r="V19" s="42"/>
      <c r="W19" s="96"/>
      <c r="X19" s="42"/>
      <c r="Y19" s="84"/>
      <c r="Z19" s="84"/>
      <c r="AA19" s="84"/>
      <c r="AB19" s="84"/>
      <c r="AC19" s="84"/>
      <c r="AD19" s="84"/>
    </row>
    <row r="20" spans="1:30" x14ac:dyDescent="0.25">
      <c r="A20" s="69"/>
      <c r="B20" s="96"/>
      <c r="C20" s="42"/>
      <c r="D20" s="96"/>
      <c r="E20" s="97"/>
      <c r="G20" s="42"/>
      <c r="H20" s="46"/>
      <c r="I20" s="42"/>
      <c r="J20" s="23"/>
      <c r="K20" s="23"/>
      <c r="L20" s="23"/>
      <c r="M20" s="42"/>
      <c r="N20" s="42"/>
      <c r="O20" s="42"/>
      <c r="P20" s="42"/>
      <c r="Q20" s="113"/>
      <c r="R20" s="113"/>
      <c r="S20" s="113"/>
      <c r="T20" s="113"/>
      <c r="U20" s="113"/>
      <c r="V20" s="42"/>
      <c r="W20" s="96"/>
      <c r="X20" s="42"/>
      <c r="Y20" s="84"/>
      <c r="Z20" s="84"/>
      <c r="AA20" s="84"/>
      <c r="AB20" s="84"/>
      <c r="AC20" s="84"/>
      <c r="AD20" s="84"/>
    </row>
    <row r="21" spans="1:30" x14ac:dyDescent="0.25">
      <c r="A21" s="69"/>
      <c r="B21" s="96"/>
      <c r="C21" s="42"/>
      <c r="D21" s="96"/>
      <c r="E21" s="97"/>
      <c r="G21" s="42"/>
      <c r="H21" s="46"/>
      <c r="I21" s="42"/>
      <c r="J21" s="23"/>
      <c r="K21" s="23"/>
      <c r="L21" s="23"/>
      <c r="M21" s="42"/>
      <c r="N21" s="42"/>
      <c r="O21" s="42"/>
      <c r="P21" s="42"/>
      <c r="Q21" s="113"/>
      <c r="R21" s="113"/>
      <c r="S21" s="113"/>
      <c r="T21" s="113"/>
      <c r="U21" s="113"/>
      <c r="V21" s="42"/>
      <c r="W21" s="96"/>
      <c r="X21" s="42"/>
      <c r="Y21" s="84"/>
      <c r="Z21" s="84"/>
      <c r="AA21" s="84"/>
      <c r="AB21" s="84"/>
      <c r="AC21" s="84"/>
      <c r="AD21" s="84"/>
    </row>
    <row r="22" spans="1:30" x14ac:dyDescent="0.25">
      <c r="A22" s="69"/>
      <c r="B22" s="96"/>
      <c r="C22" s="42"/>
      <c r="D22" s="96"/>
      <c r="E22" s="97"/>
      <c r="G22" s="42"/>
      <c r="H22" s="46"/>
      <c r="I22" s="42"/>
      <c r="J22" s="23"/>
      <c r="K22" s="23"/>
      <c r="L22" s="23"/>
      <c r="M22" s="42"/>
      <c r="N22" s="42"/>
      <c r="O22" s="42"/>
      <c r="P22" s="42"/>
      <c r="Q22" s="113"/>
      <c r="R22" s="113"/>
      <c r="S22" s="113"/>
      <c r="T22" s="113"/>
      <c r="U22" s="113"/>
      <c r="V22" s="42"/>
      <c r="W22" s="96"/>
      <c r="X22" s="42"/>
      <c r="Y22" s="84"/>
      <c r="Z22" s="84"/>
      <c r="AA22" s="84"/>
      <c r="AB22" s="84"/>
      <c r="AC22" s="84"/>
      <c r="AD22" s="84"/>
    </row>
    <row r="23" spans="1:30" x14ac:dyDescent="0.25">
      <c r="A23" s="69"/>
      <c r="B23" s="96"/>
      <c r="C23" s="42"/>
      <c r="D23" s="96"/>
      <c r="E23" s="97"/>
      <c r="G23" s="42"/>
      <c r="H23" s="46"/>
      <c r="I23" s="42"/>
      <c r="J23" s="23"/>
      <c r="K23" s="23"/>
      <c r="L23" s="23"/>
      <c r="M23" s="42"/>
      <c r="N23" s="42"/>
      <c r="O23" s="42"/>
      <c r="P23" s="42"/>
      <c r="Q23" s="113"/>
      <c r="R23" s="113"/>
      <c r="S23" s="113"/>
      <c r="T23" s="113"/>
      <c r="U23" s="113"/>
      <c r="V23" s="42"/>
      <c r="W23" s="96"/>
      <c r="X23" s="42"/>
      <c r="Y23" s="84"/>
      <c r="Z23" s="84"/>
      <c r="AA23" s="84"/>
      <c r="AB23" s="84"/>
      <c r="AC23" s="84"/>
      <c r="AD23" s="84"/>
    </row>
    <row r="24" spans="1:30" x14ac:dyDescent="0.25">
      <c r="A24" s="69"/>
      <c r="B24" s="96"/>
      <c r="C24" s="42"/>
      <c r="D24" s="96"/>
      <c r="E24" s="97"/>
      <c r="G24" s="42"/>
      <c r="H24" s="46"/>
      <c r="I24" s="42"/>
      <c r="J24" s="23"/>
      <c r="K24" s="23"/>
      <c r="L24" s="23"/>
      <c r="M24" s="42"/>
      <c r="N24" s="42"/>
      <c r="O24" s="42"/>
      <c r="P24" s="42"/>
      <c r="Q24" s="113"/>
      <c r="R24" s="113"/>
      <c r="S24" s="113"/>
      <c r="T24" s="113"/>
      <c r="U24" s="113"/>
      <c r="V24" s="42"/>
      <c r="W24" s="96"/>
      <c r="X24" s="42"/>
      <c r="Y24" s="84"/>
      <c r="Z24" s="84"/>
      <c r="AA24" s="84"/>
      <c r="AB24" s="84"/>
      <c r="AC24" s="84"/>
      <c r="AD24" s="84"/>
    </row>
    <row r="25" spans="1:30" x14ac:dyDescent="0.25">
      <c r="A25" s="69"/>
      <c r="B25" s="96"/>
      <c r="C25" s="42"/>
      <c r="D25" s="96"/>
      <c r="E25" s="97"/>
      <c r="G25" s="42"/>
      <c r="H25" s="46"/>
      <c r="I25" s="42"/>
      <c r="J25" s="23"/>
      <c r="K25" s="23"/>
      <c r="L25" s="23"/>
      <c r="M25" s="42"/>
      <c r="N25" s="42"/>
      <c r="O25" s="42"/>
      <c r="P25" s="42"/>
      <c r="Q25" s="113"/>
      <c r="R25" s="113"/>
      <c r="S25" s="113"/>
      <c r="T25" s="113"/>
      <c r="U25" s="113"/>
      <c r="V25" s="42"/>
      <c r="W25" s="96"/>
      <c r="X25" s="42"/>
      <c r="Y25" s="84"/>
      <c r="Z25" s="84"/>
      <c r="AA25" s="84"/>
      <c r="AB25" s="84"/>
      <c r="AC25" s="84"/>
      <c r="AD25" s="84"/>
    </row>
    <row r="26" spans="1:30" x14ac:dyDescent="0.25">
      <c r="A26" s="69"/>
      <c r="B26" s="96"/>
      <c r="C26" s="42"/>
      <c r="D26" s="96"/>
      <c r="E26" s="97"/>
      <c r="G26" s="42"/>
      <c r="H26" s="46"/>
      <c r="I26" s="42"/>
      <c r="J26" s="23"/>
      <c r="K26" s="23"/>
      <c r="L26" s="23"/>
      <c r="M26" s="42"/>
      <c r="N26" s="42"/>
      <c r="O26" s="42"/>
      <c r="P26" s="42"/>
      <c r="Q26" s="113"/>
      <c r="R26" s="113"/>
      <c r="S26" s="113"/>
      <c r="T26" s="113"/>
      <c r="U26" s="113"/>
      <c r="V26" s="42"/>
      <c r="W26" s="96"/>
      <c r="X26" s="42"/>
      <c r="Y26" s="84"/>
      <c r="Z26" s="84"/>
      <c r="AA26" s="84"/>
      <c r="AB26" s="84"/>
      <c r="AC26" s="84"/>
      <c r="AD26" s="84"/>
    </row>
    <row r="27" spans="1:30" x14ac:dyDescent="0.25">
      <c r="A27" s="69"/>
      <c r="B27" s="96"/>
      <c r="C27" s="42"/>
      <c r="D27" s="96"/>
      <c r="E27" s="97"/>
      <c r="G27" s="42"/>
      <c r="H27" s="46"/>
      <c r="I27" s="42"/>
      <c r="J27" s="23"/>
      <c r="K27" s="23"/>
      <c r="L27" s="23"/>
      <c r="M27" s="42"/>
      <c r="N27" s="42"/>
      <c r="O27" s="42"/>
      <c r="P27" s="42"/>
      <c r="Q27" s="113"/>
      <c r="R27" s="113"/>
      <c r="S27" s="113"/>
      <c r="T27" s="113"/>
      <c r="U27" s="113"/>
      <c r="V27" s="42"/>
      <c r="W27" s="96"/>
      <c r="X27" s="42"/>
      <c r="Y27" s="84"/>
      <c r="Z27" s="84"/>
      <c r="AA27" s="84"/>
      <c r="AB27" s="84"/>
      <c r="AC27" s="84"/>
      <c r="AD27" s="84"/>
    </row>
    <row r="28" spans="1:30" x14ac:dyDescent="0.25">
      <c r="A28" s="69"/>
      <c r="B28" s="96"/>
      <c r="C28" s="42"/>
      <c r="D28" s="96"/>
      <c r="E28" s="97"/>
      <c r="G28" s="42"/>
      <c r="H28" s="46"/>
      <c r="I28" s="42"/>
      <c r="J28" s="23"/>
      <c r="K28" s="23"/>
      <c r="L28" s="23"/>
      <c r="M28" s="42"/>
      <c r="N28" s="42"/>
      <c r="O28" s="42"/>
      <c r="P28" s="42"/>
      <c r="Q28" s="113"/>
      <c r="R28" s="113"/>
      <c r="S28" s="113"/>
      <c r="T28" s="113"/>
      <c r="U28" s="113"/>
      <c r="V28" s="42"/>
      <c r="W28" s="96"/>
      <c r="X28" s="42"/>
      <c r="Y28" s="84"/>
      <c r="Z28" s="84"/>
      <c r="AA28" s="84"/>
      <c r="AB28" s="84"/>
      <c r="AC28" s="84"/>
      <c r="AD28" s="84"/>
    </row>
    <row r="29" spans="1:30" x14ac:dyDescent="0.25">
      <c r="A29" s="69"/>
      <c r="B29" s="96"/>
      <c r="C29" s="42"/>
      <c r="D29" s="96"/>
      <c r="E29" s="97"/>
      <c r="G29" s="42"/>
      <c r="H29" s="46"/>
      <c r="I29" s="42"/>
      <c r="J29" s="23"/>
      <c r="K29" s="23"/>
      <c r="L29" s="23"/>
      <c r="M29" s="42"/>
      <c r="N29" s="42"/>
      <c r="O29" s="42"/>
      <c r="P29" s="42"/>
      <c r="Q29" s="113"/>
      <c r="R29" s="113"/>
      <c r="S29" s="113"/>
      <c r="T29" s="113"/>
      <c r="U29" s="113"/>
      <c r="V29" s="42"/>
      <c r="W29" s="96"/>
      <c r="X29" s="42"/>
      <c r="Y29" s="84"/>
      <c r="Z29" s="84"/>
      <c r="AA29" s="84"/>
      <c r="AB29" s="84"/>
      <c r="AC29" s="84"/>
      <c r="AD29" s="84"/>
    </row>
    <row r="30" spans="1:30" x14ac:dyDescent="0.25">
      <c r="A30" s="69"/>
      <c r="B30" s="96"/>
      <c r="C30" s="42"/>
      <c r="D30" s="96"/>
      <c r="E30" s="97"/>
      <c r="G30" s="42"/>
      <c r="H30" s="46"/>
      <c r="I30" s="42"/>
      <c r="J30" s="23"/>
      <c r="K30" s="23"/>
      <c r="L30" s="23"/>
      <c r="M30" s="42"/>
      <c r="N30" s="42"/>
      <c r="O30" s="42"/>
      <c r="P30" s="42"/>
      <c r="Q30" s="113"/>
      <c r="R30" s="113"/>
      <c r="S30" s="113"/>
      <c r="T30" s="113"/>
      <c r="U30" s="113"/>
      <c r="V30" s="42"/>
      <c r="W30" s="96"/>
      <c r="X30" s="42"/>
      <c r="Y30" s="84"/>
      <c r="Z30" s="84"/>
      <c r="AA30" s="84"/>
      <c r="AB30" s="84"/>
      <c r="AC30" s="84"/>
      <c r="AD30" s="84"/>
    </row>
    <row r="31" spans="1:30" x14ac:dyDescent="0.25">
      <c r="A31" s="69"/>
      <c r="B31" s="96"/>
      <c r="C31" s="42"/>
      <c r="D31" s="96"/>
      <c r="E31" s="97"/>
      <c r="G31" s="42"/>
      <c r="H31" s="46"/>
      <c r="I31" s="42"/>
      <c r="J31" s="23"/>
      <c r="K31" s="23"/>
      <c r="L31" s="23"/>
      <c r="M31" s="42"/>
      <c r="N31" s="42"/>
      <c r="O31" s="42"/>
      <c r="P31" s="42"/>
      <c r="Q31" s="113"/>
      <c r="R31" s="113"/>
      <c r="S31" s="113"/>
      <c r="T31" s="113"/>
      <c r="U31" s="113"/>
      <c r="V31" s="42"/>
      <c r="W31" s="96"/>
      <c r="X31" s="42"/>
      <c r="Y31" s="84"/>
      <c r="Z31" s="84"/>
      <c r="AA31" s="84"/>
      <c r="AB31" s="84"/>
      <c r="AC31" s="84"/>
      <c r="AD31" s="84"/>
    </row>
    <row r="32" spans="1:30" x14ac:dyDescent="0.25">
      <c r="A32" s="69"/>
      <c r="B32" s="96"/>
      <c r="C32" s="42"/>
      <c r="D32" s="96"/>
      <c r="E32" s="97"/>
      <c r="G32" s="42"/>
      <c r="H32" s="46"/>
      <c r="I32" s="42"/>
      <c r="J32" s="23"/>
      <c r="K32" s="23"/>
      <c r="L32" s="23"/>
      <c r="M32" s="42"/>
      <c r="N32" s="42"/>
      <c r="O32" s="42"/>
      <c r="P32" s="42"/>
      <c r="Q32" s="113"/>
      <c r="R32" s="113"/>
      <c r="S32" s="113"/>
      <c r="T32" s="113"/>
      <c r="U32" s="113"/>
      <c r="V32" s="42"/>
      <c r="W32" s="96"/>
      <c r="X32" s="42"/>
      <c r="Y32" s="84"/>
      <c r="Z32" s="84"/>
      <c r="AA32" s="84"/>
      <c r="AB32" s="84"/>
      <c r="AC32" s="84"/>
      <c r="AD32" s="84"/>
    </row>
    <row r="33" spans="1:30" x14ac:dyDescent="0.25">
      <c r="A33" s="69"/>
      <c r="B33" s="96"/>
      <c r="C33" s="42"/>
      <c r="D33" s="96"/>
      <c r="E33" s="97"/>
      <c r="G33" s="42"/>
      <c r="H33" s="46"/>
      <c r="I33" s="42"/>
      <c r="J33" s="23"/>
      <c r="K33" s="23"/>
      <c r="L33" s="23"/>
      <c r="M33" s="42"/>
      <c r="N33" s="42"/>
      <c r="O33" s="42"/>
      <c r="P33" s="42"/>
      <c r="Q33" s="113"/>
      <c r="R33" s="113"/>
      <c r="S33" s="113"/>
      <c r="T33" s="113"/>
      <c r="U33" s="113"/>
      <c r="V33" s="42"/>
      <c r="W33" s="96"/>
      <c r="X33" s="42"/>
      <c r="Y33" s="84"/>
      <c r="Z33" s="84"/>
      <c r="AA33" s="84"/>
      <c r="AB33" s="84"/>
      <c r="AC33" s="84"/>
      <c r="AD33" s="84"/>
    </row>
    <row r="34" spans="1:30" x14ac:dyDescent="0.25">
      <c r="A34" s="69"/>
      <c r="B34" s="96"/>
      <c r="C34" s="42"/>
      <c r="D34" s="96"/>
      <c r="E34" s="97"/>
      <c r="G34" s="42"/>
      <c r="H34" s="46"/>
      <c r="I34" s="42"/>
      <c r="J34" s="23"/>
      <c r="K34" s="23"/>
      <c r="L34" s="23"/>
      <c r="M34" s="42"/>
      <c r="N34" s="42"/>
      <c r="O34" s="42"/>
      <c r="P34" s="42"/>
      <c r="Q34" s="113"/>
      <c r="R34" s="113"/>
      <c r="S34" s="113"/>
      <c r="T34" s="113"/>
      <c r="U34" s="113"/>
      <c r="V34" s="42"/>
      <c r="W34" s="96"/>
      <c r="X34" s="42"/>
      <c r="Y34" s="84"/>
      <c r="Z34" s="84"/>
      <c r="AA34" s="84"/>
      <c r="AB34" s="84"/>
      <c r="AC34" s="84"/>
      <c r="AD34" s="84"/>
    </row>
    <row r="35" spans="1:30" x14ac:dyDescent="0.25">
      <c r="A35" s="69"/>
      <c r="B35" s="96"/>
      <c r="C35" s="42"/>
      <c r="D35" s="96"/>
      <c r="E35" s="97"/>
      <c r="G35" s="42"/>
      <c r="H35" s="46"/>
      <c r="I35" s="42"/>
      <c r="J35" s="23"/>
      <c r="K35" s="23"/>
      <c r="L35" s="23"/>
      <c r="M35" s="42"/>
      <c r="N35" s="42"/>
      <c r="O35" s="42"/>
      <c r="P35" s="42"/>
      <c r="Q35" s="113"/>
      <c r="R35" s="113"/>
      <c r="S35" s="113"/>
      <c r="T35" s="113"/>
      <c r="U35" s="113"/>
      <c r="V35" s="42"/>
      <c r="W35" s="96"/>
      <c r="X35" s="42"/>
      <c r="Y35" s="84"/>
      <c r="Z35" s="84"/>
      <c r="AA35" s="84"/>
      <c r="AB35" s="84"/>
      <c r="AC35" s="84"/>
      <c r="AD35" s="84"/>
    </row>
    <row r="36" spans="1:30" x14ac:dyDescent="0.25">
      <c r="A36" s="69"/>
      <c r="B36" s="96"/>
      <c r="C36" s="42"/>
      <c r="D36" s="96"/>
      <c r="E36" s="97"/>
      <c r="G36" s="42"/>
      <c r="H36" s="46"/>
      <c r="I36" s="42"/>
      <c r="J36" s="23"/>
      <c r="K36" s="23"/>
      <c r="L36" s="23"/>
      <c r="M36" s="42"/>
      <c r="N36" s="42"/>
      <c r="O36" s="42"/>
      <c r="P36" s="42"/>
      <c r="Q36" s="113"/>
      <c r="R36" s="113"/>
      <c r="S36" s="113"/>
      <c r="T36" s="113"/>
      <c r="U36" s="113"/>
      <c r="V36" s="42"/>
      <c r="W36" s="96"/>
      <c r="X36" s="42"/>
      <c r="Y36" s="84"/>
      <c r="Z36" s="84"/>
      <c r="AA36" s="84"/>
      <c r="AB36" s="84"/>
      <c r="AC36" s="84"/>
      <c r="AD36" s="84"/>
    </row>
    <row r="37" spans="1:30" x14ac:dyDescent="0.25">
      <c r="A37" s="69"/>
      <c r="B37" s="96"/>
      <c r="C37" s="42"/>
      <c r="D37" s="96"/>
      <c r="E37" s="97"/>
      <c r="G37" s="42"/>
      <c r="H37" s="46"/>
      <c r="I37" s="42"/>
      <c r="J37" s="23"/>
      <c r="K37" s="23"/>
      <c r="L37" s="23"/>
      <c r="M37" s="42"/>
      <c r="N37" s="42"/>
      <c r="O37" s="42"/>
      <c r="P37" s="42"/>
      <c r="Q37" s="113"/>
      <c r="R37" s="113"/>
      <c r="S37" s="113"/>
      <c r="T37" s="113"/>
      <c r="U37" s="113"/>
      <c r="V37" s="42"/>
      <c r="W37" s="96"/>
      <c r="X37" s="42"/>
      <c r="Y37" s="84"/>
      <c r="Z37" s="84"/>
      <c r="AA37" s="84"/>
      <c r="AB37" s="84"/>
      <c r="AC37" s="84"/>
      <c r="AD37" s="84"/>
    </row>
    <row r="38" spans="1:30" x14ac:dyDescent="0.25">
      <c r="A38" s="69"/>
      <c r="B38" s="96"/>
      <c r="C38" s="42"/>
      <c r="D38" s="96"/>
      <c r="E38" s="97"/>
      <c r="G38" s="42"/>
      <c r="H38" s="46"/>
      <c r="I38" s="42"/>
      <c r="J38" s="23"/>
      <c r="K38" s="23"/>
      <c r="L38" s="23"/>
      <c r="M38" s="42"/>
      <c r="N38" s="42"/>
      <c r="O38" s="42"/>
      <c r="P38" s="42"/>
      <c r="Q38" s="113"/>
      <c r="R38" s="113"/>
      <c r="S38" s="113"/>
      <c r="T38" s="113"/>
      <c r="U38" s="113"/>
      <c r="V38" s="42"/>
      <c r="W38" s="96"/>
      <c r="X38" s="42"/>
      <c r="Y38" s="84"/>
      <c r="Z38" s="84"/>
      <c r="AA38" s="84"/>
      <c r="AB38" s="84"/>
      <c r="AC38" s="84"/>
      <c r="AD38" s="84"/>
    </row>
    <row r="39" spans="1:30" x14ac:dyDescent="0.25">
      <c r="A39" s="69"/>
      <c r="B39" s="96"/>
      <c r="C39" s="42"/>
      <c r="D39" s="96"/>
      <c r="E39" s="97"/>
      <c r="G39" s="42"/>
      <c r="H39" s="46"/>
      <c r="I39" s="42"/>
      <c r="J39" s="23"/>
      <c r="K39" s="23"/>
      <c r="L39" s="23"/>
      <c r="M39" s="42"/>
      <c r="N39" s="42"/>
      <c r="O39" s="42"/>
      <c r="P39" s="42"/>
      <c r="Q39" s="113"/>
      <c r="R39" s="113"/>
      <c r="S39" s="113"/>
      <c r="T39" s="113"/>
      <c r="U39" s="113"/>
      <c r="V39" s="42"/>
      <c r="W39" s="96"/>
      <c r="X39" s="42"/>
      <c r="Y39" s="84"/>
      <c r="Z39" s="84"/>
      <c r="AA39" s="84"/>
      <c r="AB39" s="84"/>
      <c r="AC39" s="84"/>
      <c r="AD39" s="84"/>
    </row>
    <row r="40" spans="1:30" x14ac:dyDescent="0.25">
      <c r="A40" s="69"/>
      <c r="B40" s="96"/>
      <c r="C40" s="42"/>
      <c r="D40" s="96"/>
      <c r="E40" s="97"/>
      <c r="G40" s="42"/>
      <c r="H40" s="46"/>
      <c r="I40" s="42"/>
      <c r="J40" s="23"/>
      <c r="K40" s="23"/>
      <c r="L40" s="23"/>
      <c r="M40" s="42"/>
      <c r="N40" s="42"/>
      <c r="O40" s="42"/>
      <c r="P40" s="42"/>
      <c r="Q40" s="113"/>
      <c r="R40" s="113"/>
      <c r="S40" s="113"/>
      <c r="T40" s="113"/>
      <c r="U40" s="113"/>
      <c r="V40" s="42"/>
      <c r="W40" s="96"/>
      <c r="X40" s="42"/>
      <c r="Y40" s="84"/>
      <c r="Z40" s="84"/>
      <c r="AA40" s="84"/>
      <c r="AB40" s="84"/>
      <c r="AC40" s="84"/>
      <c r="AD40" s="84"/>
    </row>
    <row r="41" spans="1:30" x14ac:dyDescent="0.25">
      <c r="A41" s="69"/>
      <c r="B41" s="96"/>
      <c r="C41" s="42"/>
      <c r="D41" s="96"/>
      <c r="E41" s="97"/>
      <c r="G41" s="42"/>
      <c r="H41" s="46"/>
      <c r="I41" s="42"/>
      <c r="J41" s="23"/>
      <c r="K41" s="23"/>
      <c r="L41" s="23"/>
      <c r="M41" s="42"/>
      <c r="N41" s="42"/>
      <c r="O41" s="42"/>
      <c r="P41" s="42"/>
      <c r="Q41" s="113"/>
      <c r="R41" s="113"/>
      <c r="S41" s="113"/>
      <c r="T41" s="113"/>
      <c r="U41" s="113"/>
      <c r="V41" s="42"/>
      <c r="W41" s="96"/>
      <c r="X41" s="42"/>
      <c r="Y41" s="84"/>
      <c r="Z41" s="84"/>
      <c r="AA41" s="84"/>
      <c r="AB41" s="84"/>
      <c r="AC41" s="84"/>
      <c r="AD41" s="84"/>
    </row>
    <row r="42" spans="1:30" x14ac:dyDescent="0.25">
      <c r="A42" s="69"/>
      <c r="B42" s="96"/>
      <c r="C42" s="42"/>
      <c r="D42" s="96"/>
      <c r="E42" s="97"/>
      <c r="G42" s="42"/>
      <c r="H42" s="46"/>
      <c r="I42" s="42"/>
      <c r="J42" s="23"/>
      <c r="K42" s="23"/>
      <c r="L42" s="23"/>
      <c r="M42" s="42"/>
      <c r="N42" s="42"/>
      <c r="O42" s="42"/>
      <c r="P42" s="42"/>
      <c r="Q42" s="113"/>
      <c r="R42" s="113"/>
      <c r="S42" s="113"/>
      <c r="T42" s="113"/>
      <c r="U42" s="113"/>
      <c r="V42" s="42"/>
      <c r="W42" s="96"/>
      <c r="X42" s="42"/>
      <c r="Y42" s="84"/>
      <c r="Z42" s="84"/>
      <c r="AA42" s="84"/>
      <c r="AB42" s="84"/>
      <c r="AC42" s="84"/>
      <c r="AD42" s="84"/>
    </row>
    <row r="43" spans="1:30" x14ac:dyDescent="0.25">
      <c r="A43" s="69"/>
      <c r="B43" s="96"/>
      <c r="C43" s="42"/>
      <c r="D43" s="96"/>
      <c r="E43" s="97"/>
      <c r="G43" s="42"/>
      <c r="H43" s="46"/>
      <c r="I43" s="42"/>
      <c r="J43" s="23"/>
      <c r="K43" s="23"/>
      <c r="L43" s="23"/>
      <c r="M43" s="42"/>
      <c r="N43" s="42"/>
      <c r="O43" s="42"/>
      <c r="P43" s="42"/>
      <c r="Q43" s="113"/>
      <c r="R43" s="113"/>
      <c r="S43" s="113"/>
      <c r="T43" s="113"/>
      <c r="U43" s="113"/>
      <c r="V43" s="42"/>
      <c r="W43" s="96"/>
      <c r="X43" s="42"/>
      <c r="Y43" s="84"/>
      <c r="Z43" s="84"/>
      <c r="AA43" s="84"/>
      <c r="AB43" s="84"/>
      <c r="AC43" s="84"/>
      <c r="AD43" s="84"/>
    </row>
    <row r="44" spans="1:30" x14ac:dyDescent="0.25">
      <c r="A44" s="69"/>
      <c r="B44" s="96"/>
      <c r="C44" s="42"/>
      <c r="D44" s="96"/>
      <c r="E44" s="97"/>
      <c r="G44" s="42"/>
      <c r="H44" s="46"/>
      <c r="I44" s="42"/>
      <c r="J44" s="23"/>
      <c r="K44" s="23"/>
      <c r="L44" s="23"/>
      <c r="M44" s="42"/>
      <c r="N44" s="42"/>
      <c r="O44" s="42"/>
      <c r="P44" s="42"/>
      <c r="Q44" s="113"/>
      <c r="R44" s="113"/>
      <c r="S44" s="113"/>
      <c r="T44" s="113"/>
      <c r="U44" s="113"/>
      <c r="V44" s="42"/>
      <c r="W44" s="96"/>
      <c r="X44" s="42"/>
      <c r="Y44" s="84"/>
      <c r="Z44" s="84"/>
      <c r="AA44" s="84"/>
      <c r="AB44" s="84"/>
      <c r="AC44" s="84"/>
      <c r="AD44" s="84"/>
    </row>
    <row r="45" spans="1:30" x14ac:dyDescent="0.25">
      <c r="A45" s="69"/>
      <c r="B45" s="96"/>
      <c r="C45" s="42"/>
      <c r="D45" s="96"/>
      <c r="E45" s="97"/>
      <c r="G45" s="42"/>
      <c r="H45" s="46"/>
      <c r="I45" s="42"/>
      <c r="J45" s="23"/>
      <c r="K45" s="23"/>
      <c r="L45" s="23"/>
      <c r="M45" s="42"/>
      <c r="N45" s="42"/>
      <c r="O45" s="42"/>
      <c r="P45" s="42"/>
      <c r="Q45" s="113"/>
      <c r="R45" s="113"/>
      <c r="S45" s="113"/>
      <c r="T45" s="113"/>
      <c r="U45" s="113"/>
      <c r="V45" s="42"/>
      <c r="W45" s="96"/>
      <c r="X45" s="42"/>
      <c r="Y45" s="84"/>
      <c r="Z45" s="84"/>
      <c r="AA45" s="84"/>
      <c r="AB45" s="84"/>
      <c r="AC45" s="84"/>
      <c r="AD45" s="84"/>
    </row>
    <row r="46" spans="1:30" x14ac:dyDescent="0.25">
      <c r="A46" s="69"/>
      <c r="B46" s="96"/>
      <c r="C46" s="42"/>
      <c r="D46" s="96"/>
      <c r="E46" s="97"/>
      <c r="G46" s="42"/>
      <c r="H46" s="46"/>
      <c r="I46" s="42"/>
      <c r="J46" s="23"/>
      <c r="K46" s="23"/>
      <c r="L46" s="23"/>
      <c r="M46" s="42"/>
      <c r="N46" s="42"/>
      <c r="O46" s="42"/>
      <c r="P46" s="42"/>
      <c r="Q46" s="113"/>
      <c r="R46" s="113"/>
      <c r="S46" s="113"/>
      <c r="T46" s="113"/>
      <c r="U46" s="113"/>
      <c r="V46" s="42"/>
      <c r="W46" s="96"/>
      <c r="X46" s="42"/>
      <c r="Y46" s="84"/>
      <c r="Z46" s="84"/>
      <c r="AA46" s="84"/>
      <c r="AB46" s="84"/>
      <c r="AC46" s="84"/>
      <c r="AD46" s="84"/>
    </row>
    <row r="47" spans="1:30" x14ac:dyDescent="0.25">
      <c r="A47" s="69"/>
      <c r="B47" s="96"/>
      <c r="C47" s="42"/>
      <c r="D47" s="96"/>
      <c r="E47" s="97"/>
      <c r="G47" s="42"/>
      <c r="H47" s="46"/>
      <c r="I47" s="42"/>
      <c r="J47" s="23"/>
      <c r="K47" s="23"/>
      <c r="L47" s="23"/>
      <c r="M47" s="42"/>
      <c r="N47" s="42"/>
      <c r="O47" s="42"/>
      <c r="P47" s="42"/>
      <c r="Q47" s="113"/>
      <c r="R47" s="113"/>
      <c r="S47" s="113"/>
      <c r="T47" s="113"/>
      <c r="U47" s="113"/>
      <c r="V47" s="42"/>
      <c r="W47" s="96"/>
      <c r="X47" s="42"/>
      <c r="Y47" s="84"/>
      <c r="Z47" s="84"/>
      <c r="AA47" s="84"/>
      <c r="AB47" s="84"/>
      <c r="AC47" s="84"/>
      <c r="AD47" s="84"/>
    </row>
    <row r="48" spans="1:30" x14ac:dyDescent="0.25">
      <c r="A48" s="69"/>
      <c r="B48" s="96"/>
      <c r="C48" s="42"/>
      <c r="D48" s="96"/>
      <c r="E48" s="97"/>
      <c r="G48" s="42"/>
      <c r="H48" s="46"/>
      <c r="I48" s="42"/>
      <c r="J48" s="23"/>
      <c r="K48" s="23"/>
      <c r="L48" s="23"/>
      <c r="M48" s="42"/>
      <c r="N48" s="42"/>
      <c r="O48" s="42"/>
      <c r="P48" s="42"/>
      <c r="Q48" s="113"/>
      <c r="R48" s="113"/>
      <c r="S48" s="113"/>
      <c r="T48" s="113"/>
      <c r="U48" s="113"/>
      <c r="V48" s="42"/>
      <c r="W48" s="96"/>
      <c r="X48" s="42"/>
      <c r="Y48" s="84"/>
      <c r="Z48" s="84"/>
      <c r="AA48" s="84"/>
      <c r="AB48" s="84"/>
      <c r="AC48" s="84"/>
      <c r="AD48" s="84"/>
    </row>
    <row r="49" spans="1:30" x14ac:dyDescent="0.25">
      <c r="A49" s="69"/>
      <c r="B49" s="96"/>
      <c r="C49" s="42"/>
      <c r="D49" s="96"/>
      <c r="E49" s="97"/>
      <c r="G49" s="42"/>
      <c r="H49" s="46"/>
      <c r="I49" s="42"/>
      <c r="J49" s="23"/>
      <c r="K49" s="23"/>
      <c r="L49" s="23"/>
      <c r="M49" s="42"/>
      <c r="N49" s="42"/>
      <c r="O49" s="42"/>
      <c r="P49" s="42"/>
      <c r="Q49" s="113"/>
      <c r="R49" s="113"/>
      <c r="S49" s="113"/>
      <c r="T49" s="113"/>
      <c r="U49" s="113"/>
      <c r="V49" s="42"/>
      <c r="W49" s="96"/>
      <c r="X49" s="42"/>
      <c r="Y49" s="84"/>
      <c r="Z49" s="84"/>
      <c r="AA49" s="84"/>
      <c r="AB49" s="84"/>
      <c r="AC49" s="84"/>
      <c r="AD49" s="84"/>
    </row>
    <row r="50" spans="1:30" x14ac:dyDescent="0.25">
      <c r="A50" s="69"/>
      <c r="B50" s="96"/>
      <c r="C50" s="42"/>
      <c r="D50" s="96"/>
      <c r="E50" s="97"/>
      <c r="G50" s="42"/>
      <c r="H50" s="46"/>
      <c r="I50" s="42"/>
      <c r="J50" s="23"/>
      <c r="K50" s="23"/>
      <c r="L50" s="23"/>
      <c r="M50" s="42"/>
      <c r="N50" s="42"/>
      <c r="O50" s="42"/>
      <c r="P50" s="42"/>
      <c r="Q50" s="113"/>
      <c r="R50" s="113"/>
      <c r="S50" s="113"/>
      <c r="T50" s="113"/>
      <c r="U50" s="113"/>
      <c r="V50" s="42"/>
      <c r="W50" s="96"/>
      <c r="X50" s="42"/>
      <c r="Y50" s="84"/>
      <c r="Z50" s="84"/>
      <c r="AA50" s="84"/>
      <c r="AB50" s="84"/>
      <c r="AC50" s="84"/>
      <c r="AD50" s="84"/>
    </row>
    <row r="51" spans="1:30" x14ac:dyDescent="0.25">
      <c r="A51" s="69"/>
      <c r="B51" s="96"/>
      <c r="C51" s="42"/>
      <c r="D51" s="96"/>
      <c r="E51" s="97"/>
      <c r="G51" s="42"/>
      <c r="H51" s="46"/>
      <c r="I51" s="42"/>
      <c r="J51" s="23"/>
      <c r="K51" s="23"/>
      <c r="L51" s="23"/>
      <c r="M51" s="42"/>
      <c r="N51" s="42"/>
      <c r="O51" s="42"/>
      <c r="P51" s="42"/>
      <c r="Q51" s="113"/>
      <c r="R51" s="113"/>
      <c r="S51" s="113"/>
      <c r="T51" s="113"/>
      <c r="U51" s="113"/>
      <c r="V51" s="42"/>
      <c r="W51" s="96"/>
      <c r="X51" s="42"/>
      <c r="Y51" s="84"/>
      <c r="Z51" s="84"/>
      <c r="AA51" s="84"/>
      <c r="AB51" s="84"/>
      <c r="AC51" s="84"/>
      <c r="AD51" s="84"/>
    </row>
    <row r="52" spans="1:30" x14ac:dyDescent="0.25">
      <c r="A52" s="69"/>
      <c r="B52" s="96"/>
      <c r="C52" s="42"/>
      <c r="D52" s="96"/>
      <c r="E52" s="97"/>
      <c r="G52" s="42"/>
      <c r="H52" s="46"/>
      <c r="I52" s="42"/>
      <c r="J52" s="23"/>
      <c r="K52" s="23"/>
      <c r="L52" s="23"/>
      <c r="M52" s="42"/>
      <c r="N52" s="42"/>
      <c r="O52" s="42"/>
      <c r="P52" s="42"/>
      <c r="Q52" s="113"/>
      <c r="R52" s="113"/>
      <c r="S52" s="113"/>
      <c r="T52" s="113"/>
      <c r="U52" s="113"/>
      <c r="V52" s="42"/>
      <c r="W52" s="96"/>
      <c r="X52" s="42"/>
      <c r="Y52" s="84"/>
      <c r="Z52" s="84"/>
      <c r="AA52" s="84"/>
      <c r="AB52" s="84"/>
      <c r="AC52" s="84"/>
      <c r="AD52" s="84"/>
    </row>
    <row r="53" spans="1:30" x14ac:dyDescent="0.25">
      <c r="A53" s="69"/>
      <c r="B53" s="96"/>
      <c r="C53" s="42"/>
      <c r="D53" s="96"/>
      <c r="E53" s="97"/>
      <c r="G53" s="42"/>
      <c r="H53" s="46"/>
      <c r="I53" s="42"/>
      <c r="J53" s="23"/>
      <c r="K53" s="23"/>
      <c r="L53" s="23"/>
      <c r="M53" s="42"/>
      <c r="N53" s="42"/>
      <c r="O53" s="42"/>
      <c r="P53" s="42"/>
      <c r="Q53" s="113"/>
      <c r="R53" s="113"/>
      <c r="S53" s="113"/>
      <c r="T53" s="113"/>
      <c r="U53" s="113"/>
      <c r="V53" s="42"/>
      <c r="W53" s="96"/>
      <c r="X53" s="42"/>
      <c r="Y53" s="84"/>
      <c r="Z53" s="84"/>
      <c r="AA53" s="84"/>
      <c r="AB53" s="84"/>
      <c r="AC53" s="84"/>
      <c r="AD53" s="84"/>
    </row>
    <row r="54" spans="1:30" x14ac:dyDescent="0.25">
      <c r="A54" s="69"/>
      <c r="B54" s="96"/>
      <c r="C54" s="42"/>
      <c r="D54" s="96"/>
      <c r="E54" s="97"/>
      <c r="G54" s="42"/>
      <c r="H54" s="46"/>
      <c r="I54" s="42"/>
      <c r="J54" s="23"/>
      <c r="K54" s="23"/>
      <c r="L54" s="23"/>
      <c r="M54" s="42"/>
      <c r="N54" s="42"/>
      <c r="O54" s="42"/>
      <c r="P54" s="42"/>
      <c r="Q54" s="113"/>
      <c r="R54" s="113"/>
      <c r="S54" s="113"/>
      <c r="T54" s="113"/>
      <c r="U54" s="113"/>
      <c r="V54" s="42"/>
      <c r="W54" s="96"/>
      <c r="X54" s="42"/>
      <c r="Y54" s="84"/>
      <c r="Z54" s="84"/>
      <c r="AA54" s="84"/>
      <c r="AB54" s="84"/>
      <c r="AC54" s="84"/>
      <c r="AD54" s="84"/>
    </row>
    <row r="55" spans="1:30" x14ac:dyDescent="0.25">
      <c r="A55" s="69"/>
      <c r="B55" s="96"/>
      <c r="C55" s="42"/>
      <c r="D55" s="96"/>
      <c r="E55" s="97"/>
      <c r="G55" s="42"/>
      <c r="H55" s="46"/>
      <c r="I55" s="42"/>
      <c r="J55" s="23"/>
      <c r="K55" s="23"/>
      <c r="L55" s="23"/>
      <c r="M55" s="42"/>
      <c r="N55" s="42"/>
      <c r="O55" s="42"/>
      <c r="P55" s="42"/>
      <c r="Q55" s="113"/>
      <c r="R55" s="113"/>
      <c r="S55" s="113"/>
      <c r="T55" s="113"/>
      <c r="U55" s="113"/>
      <c r="V55" s="42"/>
      <c r="W55" s="96"/>
      <c r="X55" s="42"/>
      <c r="Y55" s="84"/>
      <c r="Z55" s="84"/>
      <c r="AA55" s="84"/>
      <c r="AB55" s="84"/>
      <c r="AC55" s="84"/>
      <c r="AD55" s="84"/>
    </row>
    <row r="56" spans="1:30" x14ac:dyDescent="0.25">
      <c r="A56" s="69"/>
      <c r="B56" s="96"/>
      <c r="C56" s="42"/>
      <c r="D56" s="96"/>
      <c r="E56" s="97"/>
      <c r="G56" s="42"/>
      <c r="H56" s="46"/>
      <c r="I56" s="42"/>
      <c r="J56" s="23"/>
      <c r="K56" s="23"/>
      <c r="L56" s="23"/>
      <c r="M56" s="42"/>
      <c r="N56" s="42"/>
      <c r="O56" s="42"/>
      <c r="P56" s="42"/>
      <c r="Q56" s="113"/>
      <c r="R56" s="113"/>
      <c r="S56" s="113"/>
      <c r="T56" s="113"/>
      <c r="U56" s="113"/>
      <c r="V56" s="42"/>
      <c r="W56" s="96"/>
      <c r="X56" s="42"/>
      <c r="Y56" s="84"/>
      <c r="Z56" s="84"/>
      <c r="AA56" s="84"/>
      <c r="AB56" s="84"/>
      <c r="AC56" s="84"/>
      <c r="AD56" s="84"/>
    </row>
    <row r="57" spans="1:30" x14ac:dyDescent="0.25">
      <c r="A57" s="69"/>
      <c r="B57" s="96"/>
      <c r="C57" s="42"/>
      <c r="D57" s="96"/>
      <c r="E57" s="97"/>
      <c r="G57" s="42"/>
      <c r="H57" s="46"/>
      <c r="I57" s="42"/>
      <c r="J57" s="23"/>
      <c r="K57" s="23"/>
      <c r="L57" s="23"/>
      <c r="M57" s="42"/>
      <c r="N57" s="42"/>
      <c r="O57" s="42"/>
      <c r="P57" s="42"/>
      <c r="Q57" s="113"/>
      <c r="R57" s="113"/>
      <c r="S57" s="113"/>
      <c r="T57" s="113"/>
      <c r="U57" s="113"/>
      <c r="V57" s="42"/>
      <c r="W57" s="96"/>
      <c r="X57" s="42"/>
      <c r="Y57" s="84"/>
      <c r="Z57" s="84"/>
      <c r="AA57" s="84"/>
      <c r="AB57" s="84"/>
      <c r="AC57" s="84"/>
      <c r="AD57" s="84"/>
    </row>
    <row r="58" spans="1:30" x14ac:dyDescent="0.25">
      <c r="A58" s="69"/>
      <c r="B58" s="96"/>
      <c r="C58" s="42"/>
      <c r="D58" s="96"/>
      <c r="E58" s="97"/>
      <c r="G58" s="42"/>
      <c r="H58" s="46"/>
      <c r="I58" s="42"/>
      <c r="J58" s="23"/>
      <c r="K58" s="23"/>
      <c r="L58" s="23"/>
      <c r="M58" s="42"/>
      <c r="N58" s="42"/>
      <c r="O58" s="42"/>
      <c r="P58" s="42"/>
      <c r="Q58" s="113"/>
      <c r="R58" s="113"/>
      <c r="S58" s="113"/>
      <c r="T58" s="113"/>
      <c r="U58" s="113"/>
      <c r="V58" s="42"/>
      <c r="W58" s="96"/>
      <c r="X58" s="42"/>
      <c r="Y58" s="84"/>
      <c r="Z58" s="84"/>
      <c r="AA58" s="84"/>
      <c r="AB58" s="84"/>
      <c r="AC58" s="84"/>
      <c r="AD58" s="84"/>
    </row>
    <row r="59" spans="1:30" x14ac:dyDescent="0.25">
      <c r="A59" s="69"/>
      <c r="B59" s="96"/>
      <c r="C59" s="42"/>
      <c r="D59" s="96"/>
      <c r="E59" s="97"/>
      <c r="G59" s="42"/>
      <c r="H59" s="46"/>
      <c r="I59" s="42"/>
      <c r="J59" s="23"/>
      <c r="K59" s="23"/>
      <c r="L59" s="23"/>
      <c r="M59" s="42"/>
      <c r="N59" s="42"/>
      <c r="O59" s="42"/>
      <c r="P59" s="42"/>
      <c r="Q59" s="113"/>
      <c r="R59" s="113"/>
      <c r="S59" s="113"/>
      <c r="T59" s="113"/>
      <c r="U59" s="113"/>
      <c r="V59" s="42"/>
      <c r="W59" s="96"/>
      <c r="X59" s="42"/>
      <c r="Y59" s="84"/>
      <c r="Z59" s="84"/>
      <c r="AA59" s="84"/>
      <c r="AB59" s="84"/>
      <c r="AC59" s="84"/>
      <c r="AD59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2020-09-13T19:43:36Z</dcterms:modified>
</cp:coreProperties>
</file>