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</sheets>
  <calcPr calcId="145621"/>
</workbook>
</file>

<file path=xl/calcChain.xml><?xml version="1.0" encoding="utf-8"?>
<calcChain xmlns="http://schemas.openxmlformats.org/spreadsheetml/2006/main">
  <c r="O12" i="3" l="1"/>
  <c r="N12" i="3"/>
  <c r="M12" i="3"/>
  <c r="L12" i="3"/>
  <c r="J12" i="3"/>
  <c r="J8" i="3"/>
  <c r="AQ8" i="3"/>
  <c r="AP8" i="3"/>
  <c r="AO8" i="3"/>
  <c r="AN8" i="3"/>
  <c r="AM8" i="3"/>
  <c r="AS8" i="3"/>
  <c r="AR8" i="3" l="1"/>
  <c r="AG8" i="3"/>
  <c r="AE8" i="3"/>
  <c r="AD8" i="3"/>
  <c r="AC8" i="3"/>
  <c r="AB8" i="3"/>
  <c r="AA8" i="3"/>
  <c r="G13" i="3" l="1"/>
  <c r="E13" i="3"/>
  <c r="K13" i="3"/>
  <c r="I13" i="3"/>
  <c r="W8" i="3"/>
  <c r="U8" i="3"/>
  <c r="T8" i="3"/>
  <c r="S8" i="3"/>
  <c r="R8" i="3"/>
  <c r="Q8" i="3"/>
  <c r="K8" i="3"/>
  <c r="K12" i="3" s="1"/>
  <c r="I8" i="3"/>
  <c r="I12" i="3" s="1"/>
  <c r="H8" i="3"/>
  <c r="H12" i="3" s="1"/>
  <c r="G8" i="3"/>
  <c r="G12" i="3" s="1"/>
  <c r="F8" i="3"/>
  <c r="F12" i="3" s="1"/>
  <c r="E8" i="3"/>
  <c r="E12" i="3" s="1"/>
  <c r="K14" i="3" l="1"/>
  <c r="E14" i="3"/>
  <c r="G14" i="3"/>
  <c r="F13" i="3"/>
  <c r="H13" i="3"/>
  <c r="H14" i="3" s="1"/>
  <c r="I14" i="3"/>
  <c r="O13" i="3"/>
  <c r="J13" i="3"/>
  <c r="M13" i="3"/>
  <c r="AF8" i="3"/>
  <c r="M14" i="3" l="1"/>
  <c r="N13" i="3"/>
  <c r="L13" i="3"/>
  <c r="F14" i="3"/>
  <c r="O14" i="3"/>
  <c r="J14" i="3"/>
  <c r="L14" i="3" l="1"/>
  <c r="N14" i="3"/>
</calcChain>
</file>

<file path=xl/sharedStrings.xml><?xml version="1.0" encoding="utf-8"?>
<sst xmlns="http://schemas.openxmlformats.org/spreadsheetml/2006/main" count="80" uniqueCount="37">
  <si>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</si>
  <si>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</si>
  <si>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</si>
  <si>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</si>
  <si>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</si>
  <si>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</si>
  <si>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</si>
  <si>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</si>
  <si>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</si>
  <si>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</si>
  <si>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</si>
  <si>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</si>
  <si>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</si>
  <si>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</si>
  <si>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</si>
  <si>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</si>
  <si>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</si>
  <si>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</si>
  <si>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</si>
  <si>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8.</t>
  </si>
  <si>
    <t>Tahko  2</t>
  </si>
  <si>
    <t>Nooa Hoikka</t>
  </si>
  <si>
    <t>7.9.2000   Helsinki</t>
  </si>
  <si>
    <t>Tahko = Hyvinkään Tahko  (1915),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</si>
  <si>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</si>
  <si>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</si>
  <si>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</si>
  <si>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</si>
  <si>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</si>
  <si>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6.</t>
  </si>
  <si>
    <t>3.</t>
  </si>
  <si>
    <t>1.</t>
  </si>
  <si>
    <t>2.</t>
  </si>
  <si>
    <t>PuMu</t>
  </si>
  <si>
    <t>PuMu = Puna-Mustat, Helsinki  (1941)</t>
  </si>
  <si>
    <t>7.</t>
  </si>
  <si>
    <t>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</si>
</sst>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21</v>
      </c>
      <c r="C1" s="2"/>
      <c r="D1" s="3"/>
      <c r="E1" s="4" t="s">
        <v>22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2017</v>
      </c>
      <c r="Y4" s="12" t="s">
        <v>19</v>
      </c>
      <c r="Z4" s="1" t="s">
        <v>20</v>
      </c>
      <c r="AA4" s="12">
        <v>16</v>
      </c>
      <c r="AB4" s="12">
        <v>0</v>
      </c>
      <c r="AC4" s="12">
        <v>7</v>
      </c>
      <c r="AD4" s="12">
        <v>6</v>
      </c>
      <c r="AE4" s="12">
        <v>49</v>
      </c>
      <c r="AF4" s="66">
        <v>0.44540000000000002</v>
      </c>
      <c r="AG4" s="10">
        <v>110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>
        <v>2018</v>
      </c>
      <c r="Y5" s="12" t="s">
        <v>29</v>
      </c>
      <c r="Z5" s="1" t="s">
        <v>20</v>
      </c>
      <c r="AA5" s="12">
        <v>14</v>
      </c>
      <c r="AB5" s="12">
        <v>3</v>
      </c>
      <c r="AC5" s="12">
        <v>36</v>
      </c>
      <c r="AD5" s="12">
        <v>12</v>
      </c>
      <c r="AE5" s="12">
        <v>94</v>
      </c>
      <c r="AF5" s="66">
        <v>0.67620000000000002</v>
      </c>
      <c r="AG5" s="10">
        <v>139</v>
      </c>
      <c r="AH5" s="12" t="s">
        <v>30</v>
      </c>
      <c r="AI5" s="7"/>
      <c r="AJ5" s="12" t="s">
        <v>31</v>
      </c>
      <c r="AK5" s="12" t="s">
        <v>31</v>
      </c>
      <c r="AL5" s="10"/>
      <c r="AM5" s="1"/>
      <c r="AN5" s="1"/>
      <c r="AO5" s="53"/>
      <c r="AP5" s="1"/>
      <c r="AQ5" s="1"/>
      <c r="AR5" s="53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61"/>
      <c r="W6" s="19"/>
      <c r="X6" s="12">
        <v>2019</v>
      </c>
      <c r="Y6" s="12" t="s">
        <v>32</v>
      </c>
      <c r="Z6" s="1" t="s">
        <v>33</v>
      </c>
      <c r="AA6" s="12">
        <v>16</v>
      </c>
      <c r="AB6" s="12">
        <v>2</v>
      </c>
      <c r="AC6" s="12">
        <v>13</v>
      </c>
      <c r="AD6" s="12">
        <v>26</v>
      </c>
      <c r="AE6" s="12">
        <v>96</v>
      </c>
      <c r="AF6" s="66">
        <v>0.75590000000000002</v>
      </c>
      <c r="AG6" s="19">
        <v>127</v>
      </c>
      <c r="AH6" s="41"/>
      <c r="AI6" s="7"/>
      <c r="AJ6" s="7"/>
      <c r="AK6" s="12" t="s">
        <v>30</v>
      </c>
      <c r="AM6" s="12">
        <v>4</v>
      </c>
      <c r="AN6" s="12">
        <v>0</v>
      </c>
      <c r="AO6" s="13">
        <v>2</v>
      </c>
      <c r="AP6" s="12">
        <v>8</v>
      </c>
      <c r="AQ6" s="12">
        <v>23</v>
      </c>
      <c r="AR6" s="67">
        <v>0.5897</v>
      </c>
      <c r="AS6" s="19">
        <v>39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2020</v>
      </c>
      <c r="C7" s="12" t="s">
        <v>35</v>
      </c>
      <c r="D7" s="1" t="s">
        <v>36</v>
      </c>
      <c r="E7" s="12">
        <v>12</v>
      </c>
      <c r="F7" s="12">
        <v>1</v>
      </c>
      <c r="G7" s="12">
        <v>7</v>
      </c>
      <c r="H7" s="12">
        <v>7</v>
      </c>
      <c r="I7" s="12">
        <v>44</v>
      </c>
      <c r="J7" s="32">
        <v>0.51759999999999995</v>
      </c>
      <c r="K7" s="19">
        <v>85</v>
      </c>
      <c r="L7" s="41"/>
      <c r="M7" s="7"/>
      <c r="N7" s="7"/>
      <c r="O7" s="7"/>
      <c r="P7" s="10"/>
      <c r="Q7" s="12"/>
      <c r="R7" s="12"/>
      <c r="S7" s="13"/>
      <c r="T7" s="12"/>
      <c r="U7" s="12"/>
      <c r="V7" s="61"/>
      <c r="W7" s="19"/>
      <c r="X7" s="12"/>
      <c r="Y7" s="12"/>
      <c r="Z7" s="1"/>
      <c r="AA7" s="12"/>
      <c r="AB7" s="12"/>
      <c r="AC7" s="12"/>
      <c r="AD7" s="12"/>
      <c r="AE7" s="12"/>
      <c r="AF7" s="66"/>
      <c r="AG7" s="10"/>
      <c r="AH7" s="56"/>
      <c r="AI7" s="7"/>
      <c r="AJ7" s="7"/>
      <c r="AK7" s="7"/>
      <c r="AL7" s="10"/>
      <c r="AM7" s="1"/>
      <c r="AN7" s="1"/>
      <c r="AO7" s="1"/>
      <c r="AP7" s="1"/>
      <c r="AQ7" s="1"/>
      <c r="AR7" s="53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2" t="s">
        <v>13</v>
      </c>
      <c r="C8" s="63"/>
      <c r="D8" s="64"/>
      <c r="E8" s="36">
        <f>SUM(E7:E7)</f>
        <v>12</v>
      </c>
      <c r="F8" s="36">
        <f>SUM(F7:F7)</f>
        <v>1</v>
      </c>
      <c r="G8" s="36">
        <f>SUM(G7:G7)</f>
        <v>7</v>
      </c>
      <c r="H8" s="36">
        <f>SUM(H7:H7)</f>
        <v>7</v>
      </c>
      <c r="I8" s="36">
        <f>SUM(I7:I7)</f>
        <v>44</v>
      </c>
      <c r="J8" s="37">
        <f>PRODUCT(I8/K8)</f>
        <v>0.51764705882352946</v>
      </c>
      <c r="K8" s="21">
        <f>SUM(K7:K7)</f>
        <v>85</v>
      </c>
      <c r="L8" s="18"/>
      <c r="M8" s="29"/>
      <c r="N8" s="42"/>
      <c r="O8" s="43"/>
      <c r="P8" s="10"/>
      <c r="Q8" s="36">
        <f>SUM(Q7:Q7)</f>
        <v>0</v>
      </c>
      <c r="R8" s="36">
        <f>SUM(R7:R7)</f>
        <v>0</v>
      </c>
      <c r="S8" s="36">
        <f>SUM(S7:S7)</f>
        <v>0</v>
      </c>
      <c r="T8" s="36">
        <f>SUM(T7:T7)</f>
        <v>0</v>
      </c>
      <c r="U8" s="36">
        <f>SUM(U7:U7)</f>
        <v>0</v>
      </c>
      <c r="V8" s="15">
        <v>0</v>
      </c>
      <c r="W8" s="21">
        <f>SUM(W7:W7)</f>
        <v>0</v>
      </c>
      <c r="X8" s="56" t="s">
        <v>13</v>
      </c>
      <c r="Y8" s="11"/>
      <c r="Z8" s="9"/>
      <c r="AA8" s="36">
        <f>SUM(AA4:AA7)</f>
        <v>46</v>
      </c>
      <c r="AB8" s="36">
        <f t="shared" ref="AB8:AG8" si="0">SUM(AB4:AB7)</f>
        <v>5</v>
      </c>
      <c r="AC8" s="36">
        <f t="shared" si="0"/>
        <v>56</v>
      </c>
      <c r="AD8" s="36">
        <f t="shared" si="0"/>
        <v>44</v>
      </c>
      <c r="AE8" s="36">
        <f t="shared" si="0"/>
        <v>239</v>
      </c>
      <c r="AF8" s="37">
        <f>PRODUCT(AE8/AG8)</f>
        <v>0.63563829787234039</v>
      </c>
      <c r="AG8" s="21">
        <f t="shared" si="0"/>
        <v>376</v>
      </c>
      <c r="AH8" s="18"/>
      <c r="AI8" s="29"/>
      <c r="AJ8" s="42"/>
      <c r="AK8" s="43"/>
      <c r="AL8" s="10"/>
      <c r="AM8" s="36">
        <f t="shared" ref="AM8:AQ8" si="1">SUM(AM4:AM7)</f>
        <v>4</v>
      </c>
      <c r="AN8" s="36">
        <f t="shared" si="1"/>
        <v>0</v>
      </c>
      <c r="AO8" s="36">
        <f t="shared" si="1"/>
        <v>2</v>
      </c>
      <c r="AP8" s="36">
        <f t="shared" si="1"/>
        <v>8</v>
      </c>
      <c r="AQ8" s="36">
        <f t="shared" si="1"/>
        <v>23</v>
      </c>
      <c r="AR8" s="37">
        <f>PRODUCT(AQ8/AS8)</f>
        <v>0.58974358974358976</v>
      </c>
      <c r="AS8" s="39">
        <f>SUM(AS5:AS7)</f>
        <v>39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16</v>
      </c>
      <c r="C10" s="50"/>
      <c r="D10" s="51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27</v>
      </c>
      <c r="O10" s="7" t="s">
        <v>28</v>
      </c>
      <c r="Q10" s="17"/>
      <c r="R10" s="17" t="s">
        <v>10</v>
      </c>
      <c r="S10" s="17"/>
      <c r="T10" s="55" t="s">
        <v>23</v>
      </c>
      <c r="U10" s="10"/>
      <c r="V10" s="19"/>
      <c r="W10" s="19"/>
      <c r="X10" s="44"/>
      <c r="Y10" s="44"/>
      <c r="Z10" s="44"/>
      <c r="AA10" s="44"/>
      <c r="AB10" s="44"/>
      <c r="AC10" s="16"/>
      <c r="AD10" s="16"/>
      <c r="AE10" s="16"/>
      <c r="AF10" s="16"/>
      <c r="AG10" s="16"/>
      <c r="AH10" s="16"/>
      <c r="AI10" s="16"/>
      <c r="AJ10" s="16"/>
      <c r="AK10" s="16"/>
      <c r="AM10" s="19"/>
      <c r="AN10" s="44"/>
      <c r="AO10" s="44"/>
      <c r="AP10" s="44"/>
      <c r="AQ10" s="44"/>
      <c r="AR10" s="44"/>
      <c r="AS10" s="4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2" t="s">
        <v>15</v>
      </c>
      <c r="C11" s="3"/>
      <c r="D11" s="53"/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65">
        <v>0</v>
      </c>
      <c r="K11" s="16"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55" t="s">
        <v>34</v>
      </c>
      <c r="U11" s="16"/>
      <c r="V11" s="16"/>
      <c r="W11" s="16"/>
      <c r="X11" s="17"/>
      <c r="Y11" s="17"/>
      <c r="Z11" s="17"/>
      <c r="AA11" s="17"/>
      <c r="AB11" s="17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8">
        <f>PRODUCT(E8+Q8)</f>
        <v>12</v>
      </c>
      <c r="F12" s="48">
        <f>PRODUCT(F8+R8)</f>
        <v>1</v>
      </c>
      <c r="G12" s="48">
        <f>PRODUCT(G8+S8)</f>
        <v>7</v>
      </c>
      <c r="H12" s="48">
        <f>PRODUCT(H8+T8)</f>
        <v>7</v>
      </c>
      <c r="I12" s="48">
        <f>PRODUCT(I8+U8)</f>
        <v>44</v>
      </c>
      <c r="J12" s="65">
        <f>PRODUCT(I12/K12)</f>
        <v>0.51764705882352946</v>
      </c>
      <c r="K12" s="16">
        <f>PRODUCT(K8+W8)</f>
        <v>85</v>
      </c>
      <c r="L12" s="54">
        <f>PRODUCT((F12+G12)/E12)</f>
        <v>0.66666666666666663</v>
      </c>
      <c r="M12" s="54">
        <f>PRODUCT(H12/E12)</f>
        <v>0.58333333333333337</v>
      </c>
      <c r="N12" s="54">
        <f>PRODUCT((F12+G12+H12)/E12)</f>
        <v>1.25</v>
      </c>
      <c r="O12" s="54">
        <f>PRODUCT(I12/E12)</f>
        <v>3.6666666666666665</v>
      </c>
      <c r="Q12" s="17"/>
      <c r="R12" s="17"/>
      <c r="S12" s="17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8">
        <f>PRODUCT(AA8+AM8)</f>
        <v>50</v>
      </c>
      <c r="F13" s="48">
        <f>PRODUCT(AB8+AN8)</f>
        <v>5</v>
      </c>
      <c r="G13" s="48">
        <f>PRODUCT(AC8+AO8)</f>
        <v>58</v>
      </c>
      <c r="H13" s="48">
        <f>PRODUCT(AD8+AP8)</f>
        <v>52</v>
      </c>
      <c r="I13" s="48">
        <f>PRODUCT(AE8+AQ8)</f>
        <v>262</v>
      </c>
      <c r="J13" s="65">
        <f>PRODUCT(I13/K13)</f>
        <v>0.63132530120481922</v>
      </c>
      <c r="K13" s="10">
        <f>PRODUCT(AG8+AS8)</f>
        <v>415</v>
      </c>
      <c r="L13" s="54">
        <f>PRODUCT((F13+G13)/E13)</f>
        <v>1.26</v>
      </c>
      <c r="M13" s="54">
        <f>PRODUCT(H13/E13)</f>
        <v>1.04</v>
      </c>
      <c r="N13" s="54">
        <f>PRODUCT((F13+G13+H13)/E13)</f>
        <v>2.2999999999999998</v>
      </c>
      <c r="O13" s="54">
        <f>PRODUCT(I13/E13)</f>
        <v>5.24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6"/>
      <c r="AI13" s="16"/>
      <c r="AJ13" s="16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5" t="s">
        <v>13</v>
      </c>
      <c r="C14" s="46"/>
      <c r="D14" s="47"/>
      <c r="E14" s="48">
        <f>SUM(E11:E13)</f>
        <v>62</v>
      </c>
      <c r="F14" s="48">
        <f t="shared" ref="F14:I14" si="2">SUM(F11:F13)</f>
        <v>6</v>
      </c>
      <c r="G14" s="48">
        <f t="shared" si="2"/>
        <v>65</v>
      </c>
      <c r="H14" s="48">
        <f t="shared" si="2"/>
        <v>59</v>
      </c>
      <c r="I14" s="48">
        <f t="shared" si="2"/>
        <v>306</v>
      </c>
      <c r="J14" s="65">
        <f>PRODUCT(I14/K14)</f>
        <v>0.61199999999999999</v>
      </c>
      <c r="K14" s="16">
        <f>SUM(K11:K13)</f>
        <v>500</v>
      </c>
      <c r="L14" s="54">
        <f>PRODUCT((F14+G14)/E14)</f>
        <v>1.1451612903225807</v>
      </c>
      <c r="M14" s="54">
        <f>PRODUCT(H14/E14)</f>
        <v>0.95161290322580649</v>
      </c>
      <c r="N14" s="54">
        <f>PRODUCT((F14+G14+H14)/E14)</f>
        <v>2.096774193548387</v>
      </c>
      <c r="O14" s="54">
        <f>PRODUCT(I14/E14)</f>
        <v>4.935483870967742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0"/>
      <c r="AI179" s="10"/>
      <c r="AJ179" s="10"/>
      <c r="AK179" s="10"/>
      <c r="AL179" s="10"/>
    </row>
    <row r="180" spans="12:38" x14ac:dyDescent="0.25"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</row>
    <row r="181" spans="12:38" x14ac:dyDescent="0.25"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</row>
    <row r="182" spans="12:38" x14ac:dyDescent="0.25"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</row>
    <row r="183" spans="12:38" x14ac:dyDescent="0.25"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</row>
    <row r="184" spans="12:38" x14ac:dyDescent="0.25"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</row>
    <row r="185" spans="12:38" x14ac:dyDescent="0.25"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</row>
    <row r="186" spans="12:38" x14ac:dyDescent="0.25"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</row>
    <row r="187" spans="12:38" x14ac:dyDescent="0.25"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</row>
    <row r="188" spans="12:38" x14ac:dyDescent="0.25"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</row>
    <row r="189" spans="12:38" x14ac:dyDescent="0.25"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</row>
    <row r="190" spans="12:38" x14ac:dyDescent="0.25"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</row>
    <row r="191" spans="12:38" x14ac:dyDescent="0.25"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</row>
    <row r="192" spans="12:38" x14ac:dyDescent="0.25"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</row>
    <row r="193" spans="20:33" x14ac:dyDescent="0.25"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</row>
    <row r="194" spans="20:33" x14ac:dyDescent="0.25"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</row>
    <row r="195" spans="20:33" x14ac:dyDescent="0.25"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</row>
    <row r="196" spans="20:33" x14ac:dyDescent="0.25"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</row>
    <row r="197" spans="20:33" x14ac:dyDescent="0.25"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</row>
    <row r="198" spans="20:33" x14ac:dyDescent="0.25"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</row>
    <row r="199" spans="20:33" x14ac:dyDescent="0.25"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</row>
    <row r="200" spans="20:33" x14ac:dyDescent="0.25"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</row>
    <row r="201" spans="20:33" x14ac:dyDescent="0.25"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</row>
    <row r="202" spans="20:33" x14ac:dyDescent="0.25"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</row>
    <row r="203" spans="20:33" x14ac:dyDescent="0.25"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</row>
    <row r="204" spans="20:33" x14ac:dyDescent="0.25"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</row>
    <row r="205" spans="20:33" x14ac:dyDescent="0.25"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</row>
    <row r="206" spans="20:33" x14ac:dyDescent="0.25"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</row>
    <row r="207" spans="20:33" x14ac:dyDescent="0.25"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</row>
    <row r="208" spans="20:33" x14ac:dyDescent="0.25"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</row>
    <row r="209" spans="20:33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</row>
    <row r="210" spans="20:33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</row>
    <row r="211" spans="20:33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</row>
    <row r="212" spans="20:33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</row>
    <row r="213" spans="20:33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</row>
    <row r="214" spans="20:33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</row>
    <row r="215" spans="20:33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</row>
    <row r="216" spans="20:33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</row>
    <row r="217" spans="20:33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</row>
    <row r="218" spans="20:33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</row>
    <row r="219" spans="20:33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</row>
    <row r="220" spans="20:33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</row>
    <row r="221" spans="20:33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</row>
    <row r="222" spans="20:33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</row>
    <row r="223" spans="20:33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</row>
    <row r="224" spans="20:33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</row>
    <row r="225" spans="20:33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</row>
    <row r="226" spans="20:33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</row>
  </sheetData>
  <sortState ref="X6:AS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2020-09-08T17:57:20Z</dcterms:modified>
</cp:coreProperties>
</file>