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O13" i="2"/>
  <c r="N13" i="2"/>
  <c r="M13" i="2"/>
  <c r="L13" i="2"/>
  <c r="K15" i="2"/>
  <c r="K13" i="2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H16" i="2"/>
  <c r="M16" i="2" s="1"/>
  <c r="F16" i="2"/>
  <c r="L16" i="2" s="1"/>
  <c r="I16" i="2"/>
  <c r="O14" i="2"/>
  <c r="O15" i="2"/>
  <c r="N15" i="2"/>
  <c r="M15" i="2"/>
  <c r="M14" i="2"/>
  <c r="L14" i="2"/>
  <c r="N14" i="2"/>
  <c r="L15" i="2"/>
  <c r="AB12" i="1"/>
  <c r="AA12" i="1"/>
  <c r="Z12" i="1"/>
  <c r="Y12" i="1"/>
  <c r="X12" i="1"/>
  <c r="W12" i="1"/>
  <c r="N16" i="2" l="1"/>
</calcChain>
</file>

<file path=xl/sharedStrings.xml><?xml version="1.0" encoding="utf-8"?>
<sst xmlns="http://schemas.openxmlformats.org/spreadsheetml/2006/main" count="163" uniqueCount="71">
  <si>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</si>
  <si>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</si>
  <si>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</si>
  <si>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</si>
  <si>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</si>
  <si>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</si>
  <si>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</si>
  <si>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</si>
  <si>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</si>
  <si>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</si>
  <si>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</si>
  <si>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</si>
  <si>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</si>
  <si>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</si>
  <si>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</si>
  <si>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</si>
  <si>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</si>
  <si>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</si>
  <si>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</si>
  <si>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</si>
  <si>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</si>
  <si>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</si>
  <si>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</si>
  <si>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</si>
  <si>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</si>
  <si>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</si>
  <si>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</si>
  <si>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</si>
  <si>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</si>
  <si>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</si>
  <si>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</si>
  <si>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</si>
  <si>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</si>
  <si>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</si>
  <si>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Pasi Herrala</t>
  </si>
  <si>
    <t>12.</t>
  </si>
  <si>
    <t>ViVe</t>
  </si>
  <si>
    <t>11.</t>
  </si>
  <si>
    <t>12.08. 1993  ViVe - SoJy  7-13</t>
  </si>
  <si>
    <t xml:space="preserve">  24 v   0 kk   7 pv</t>
  </si>
  <si>
    <t>Seurat</t>
  </si>
  <si>
    <t>ViVe = Vimpelin Veto  (1934)</t>
  </si>
  <si>
    <t>15.  ottelu</t>
  </si>
  <si>
    <t>16.06. 1994  Lippo - ViVe  2-0  (6-3, 4-0)</t>
  </si>
  <si>
    <t xml:space="preserve">  24 v 10 kk 11 pv</t>
  </si>
  <si>
    <t>1.</t>
  </si>
  <si>
    <t>ViVe  2</t>
  </si>
  <si>
    <t>ykkössarja</t>
  </si>
  <si>
    <t xml:space="preserve"> Arvo-ottelut</t>
  </si>
  <si>
    <t>Mitalit</t>
  </si>
  <si>
    <t>Lyöty</t>
  </si>
  <si>
    <t>Tuotu</t>
  </si>
  <si>
    <t>Cup</t>
  </si>
  <si>
    <t>5.8.1969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</si>
  <si>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</si>
  <si>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</si>
  <si>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</si>
  <si>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</si>
  <si>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</si>
  <si>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</si>
  <si>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</si>
  <si>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</si>
  <si>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</si>
  <si>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</si>
  <si>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VetU = Vetelin Urheilijat  (1947)</t>
  </si>
  <si>
    <t>Palo = Järvenpään Palo  (1914)</t>
  </si>
  <si>
    <t>9.</t>
  </si>
  <si>
    <t>VetU</t>
  </si>
  <si>
    <t>10.</t>
  </si>
  <si>
    <t>Palo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</si>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</sst>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9" customWidth="1"/>
    <col min="16" max="20" width="5.7109375" style="71" customWidth="1"/>
    <col min="21" max="21" width="8.7109375" style="71" customWidth="1"/>
    <col min="22" max="22" width="0.7109375" style="29" customWidth="1"/>
    <col min="23" max="27" width="5.7109375" style="71" customWidth="1"/>
    <col min="28" max="28" width="8.7109375" style="71" customWidth="1"/>
    <col min="29" max="29" width="0.7109375" style="29" customWidth="1"/>
    <col min="30" max="35" width="5.7109375" style="7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3"/>
      <c r="W2" s="22" t="s">
        <v>16</v>
      </c>
      <c r="X2" s="14"/>
      <c r="Y2" s="14"/>
      <c r="Z2" s="14"/>
      <c r="AA2" s="14"/>
      <c r="AB2" s="14"/>
      <c r="AC2" s="83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52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73">
        <v>1987</v>
      </c>
      <c r="C4" s="73" t="s">
        <v>37</v>
      </c>
      <c r="D4" s="74" t="s">
        <v>46</v>
      </c>
      <c r="E4" s="73"/>
      <c r="F4" s="75"/>
      <c r="G4" s="76"/>
      <c r="H4" s="77"/>
      <c r="I4" s="73"/>
      <c r="J4" s="73"/>
      <c r="K4" s="73"/>
      <c r="L4" s="73"/>
      <c r="M4" s="73"/>
      <c r="N4" s="78"/>
      <c r="O4" s="29"/>
      <c r="P4" s="25"/>
      <c r="Q4" s="25"/>
      <c r="R4" s="25"/>
      <c r="S4" s="25"/>
      <c r="T4" s="25"/>
      <c r="U4" s="25"/>
      <c r="V4" s="29"/>
      <c r="W4" s="30"/>
      <c r="X4" s="30"/>
      <c r="Y4" s="30"/>
      <c r="Z4" s="30"/>
      <c r="AA4" s="30"/>
      <c r="AB4" s="61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126"/>
      <c r="C5" s="126"/>
      <c r="D5" s="127"/>
      <c r="E5" s="126"/>
      <c r="F5" s="114"/>
      <c r="G5" s="128"/>
      <c r="H5" s="129"/>
      <c r="I5" s="130"/>
      <c r="J5" s="130"/>
      <c r="K5" s="130"/>
      <c r="L5" s="130"/>
      <c r="M5" s="126"/>
      <c r="N5" s="131"/>
      <c r="O5" s="29"/>
      <c r="P5" s="25"/>
      <c r="Q5" s="25"/>
      <c r="R5" s="25"/>
      <c r="S5" s="25"/>
      <c r="T5" s="25"/>
      <c r="U5" s="25"/>
      <c r="V5" s="29"/>
      <c r="W5" s="30"/>
      <c r="X5" s="30"/>
      <c r="Y5" s="30"/>
      <c r="Z5" s="30"/>
      <c r="AA5" s="30"/>
      <c r="AB5" s="61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73">
        <v>1989</v>
      </c>
      <c r="C6" s="73" t="s">
        <v>45</v>
      </c>
      <c r="D6" s="74" t="s">
        <v>36</v>
      </c>
      <c r="E6" s="73"/>
      <c r="F6" s="75" t="s">
        <v>47</v>
      </c>
      <c r="G6" s="123"/>
      <c r="H6" s="124"/>
      <c r="I6" s="125"/>
      <c r="J6" s="125"/>
      <c r="K6" s="125"/>
      <c r="L6" s="125"/>
      <c r="M6" s="73"/>
      <c r="N6" s="78"/>
      <c r="O6" s="29"/>
      <c r="P6" s="25"/>
      <c r="Q6" s="25"/>
      <c r="R6" s="25"/>
      <c r="S6" s="25"/>
      <c r="T6" s="25"/>
      <c r="U6" s="25"/>
      <c r="V6" s="29"/>
      <c r="W6" s="30"/>
      <c r="X6" s="30"/>
      <c r="Y6" s="30"/>
      <c r="Z6" s="30"/>
      <c r="AA6" s="30"/>
      <c r="AB6" s="61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">
      <c r="A7" s="9"/>
      <c r="B7" s="126">
        <v>1990</v>
      </c>
      <c r="C7" s="126" t="s">
        <v>66</v>
      </c>
      <c r="D7" s="127" t="s">
        <v>67</v>
      </c>
      <c r="E7" s="126"/>
      <c r="F7" s="114" t="s">
        <v>70</v>
      </c>
      <c r="G7" s="129"/>
      <c r="H7" s="130"/>
      <c r="I7" s="130"/>
      <c r="J7" s="130"/>
      <c r="K7" s="130"/>
      <c r="L7" s="130"/>
      <c r="M7" s="126"/>
      <c r="N7" s="131"/>
      <c r="O7" s="24"/>
      <c r="P7" s="25"/>
      <c r="Q7" s="25"/>
      <c r="R7" s="25"/>
      <c r="S7" s="25"/>
      <c r="T7" s="25"/>
      <c r="U7" s="25"/>
      <c r="V7" s="24"/>
      <c r="W7" s="30"/>
      <c r="X7" s="30"/>
      <c r="Y7" s="30"/>
      <c r="Z7" s="30"/>
      <c r="AA7" s="30"/>
      <c r="AB7" s="61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">
      <c r="A8" s="9"/>
      <c r="B8" s="25">
        <v>1991</v>
      </c>
      <c r="C8" s="25"/>
      <c r="D8" s="33"/>
      <c r="E8" s="25"/>
      <c r="F8" s="2"/>
      <c r="G8" s="25"/>
      <c r="H8" s="27"/>
      <c r="I8" s="25"/>
      <c r="J8" s="25"/>
      <c r="K8" s="25"/>
      <c r="L8" s="25"/>
      <c r="M8" s="25"/>
      <c r="N8" s="79"/>
      <c r="O8" s="24"/>
      <c r="P8" s="25"/>
      <c r="Q8" s="25"/>
      <c r="R8" s="25"/>
      <c r="S8" s="25"/>
      <c r="T8" s="25"/>
      <c r="U8" s="25"/>
      <c r="V8" s="24"/>
      <c r="W8" s="30"/>
      <c r="X8" s="30"/>
      <c r="Y8" s="30"/>
      <c r="Z8" s="30"/>
      <c r="AA8" s="30"/>
      <c r="AB8" s="61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">
      <c r="A9" s="9"/>
      <c r="B9" s="126">
        <v>1992</v>
      </c>
      <c r="C9" s="126" t="s">
        <v>68</v>
      </c>
      <c r="D9" s="132" t="s">
        <v>69</v>
      </c>
      <c r="E9" s="126"/>
      <c r="F9" s="114" t="s">
        <v>70</v>
      </c>
      <c r="G9" s="126"/>
      <c r="H9" s="116"/>
      <c r="I9" s="126"/>
      <c r="J9" s="126"/>
      <c r="K9" s="126"/>
      <c r="L9" s="126"/>
      <c r="M9" s="126"/>
      <c r="N9" s="131"/>
      <c r="O9" s="24"/>
      <c r="P9" s="25"/>
      <c r="Q9" s="25"/>
      <c r="R9" s="25"/>
      <c r="S9" s="25"/>
      <c r="T9" s="25"/>
      <c r="U9" s="25"/>
      <c r="V9" s="24"/>
      <c r="W9" s="30"/>
      <c r="X9" s="30"/>
      <c r="Y9" s="30"/>
      <c r="Z9" s="30"/>
      <c r="AA9" s="30"/>
      <c r="AB9" s="61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">
      <c r="A10" s="9"/>
      <c r="B10" s="25">
        <v>1993</v>
      </c>
      <c r="C10" s="25" t="s">
        <v>35</v>
      </c>
      <c r="D10" s="26" t="s">
        <v>36</v>
      </c>
      <c r="E10" s="25">
        <v>1</v>
      </c>
      <c r="F10" s="25">
        <v>0</v>
      </c>
      <c r="G10" s="27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8">
        <v>0</v>
      </c>
      <c r="O10" s="24"/>
      <c r="P10" s="25"/>
      <c r="Q10" s="25"/>
      <c r="R10" s="25"/>
      <c r="S10" s="25"/>
      <c r="T10" s="25"/>
      <c r="U10" s="25"/>
      <c r="V10" s="24"/>
      <c r="W10" s="30">
        <v>2</v>
      </c>
      <c r="X10" s="30">
        <v>0</v>
      </c>
      <c r="Y10" s="30">
        <v>0</v>
      </c>
      <c r="Z10" s="30">
        <v>0</v>
      </c>
      <c r="AA10" s="30">
        <v>1</v>
      </c>
      <c r="AB10" s="61">
        <v>0.33300000000000002</v>
      </c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">
      <c r="A11" s="9"/>
      <c r="B11" s="25">
        <v>1994</v>
      </c>
      <c r="C11" s="25" t="s">
        <v>37</v>
      </c>
      <c r="D11" s="26" t="s">
        <v>36</v>
      </c>
      <c r="E11" s="25">
        <v>13</v>
      </c>
      <c r="F11" s="25">
        <v>0</v>
      </c>
      <c r="G11" s="27">
        <v>1</v>
      </c>
      <c r="H11" s="25">
        <v>0</v>
      </c>
      <c r="I11" s="25">
        <v>9</v>
      </c>
      <c r="J11" s="25">
        <v>5</v>
      </c>
      <c r="K11" s="25">
        <v>1</v>
      </c>
      <c r="L11" s="25">
        <v>2</v>
      </c>
      <c r="M11" s="25">
        <v>1</v>
      </c>
      <c r="N11" s="28">
        <v>0.31</v>
      </c>
      <c r="O11" s="24"/>
      <c r="P11" s="25"/>
      <c r="Q11" s="25"/>
      <c r="R11" s="25"/>
      <c r="S11" s="25"/>
      <c r="T11" s="25"/>
      <c r="U11" s="25"/>
      <c r="V11" s="24"/>
      <c r="W11" s="30">
        <v>6</v>
      </c>
      <c r="X11" s="30">
        <v>0</v>
      </c>
      <c r="Y11" s="30">
        <v>2</v>
      </c>
      <c r="Z11" s="30">
        <v>0</v>
      </c>
      <c r="AA11" s="30">
        <v>11</v>
      </c>
      <c r="AB11" s="61">
        <v>0.55000000000000004</v>
      </c>
      <c r="AC11" s="24"/>
      <c r="AD11" s="25"/>
      <c r="AE11" s="2"/>
      <c r="AF11" s="2"/>
      <c r="AG11" s="25"/>
      <c r="AH11" s="25"/>
      <c r="AI11" s="25"/>
      <c r="AJ11" s="9"/>
    </row>
    <row r="12" spans="1:36" ht="15" customHeight="1" x14ac:dyDescent="0.2">
      <c r="A12" s="9"/>
      <c r="B12" s="16" t="s">
        <v>7</v>
      </c>
      <c r="C12" s="17"/>
      <c r="D12" s="15"/>
      <c r="E12" s="18">
        <v>14</v>
      </c>
      <c r="F12" s="18">
        <v>0</v>
      </c>
      <c r="G12" s="18">
        <v>1</v>
      </c>
      <c r="H12" s="18">
        <v>0</v>
      </c>
      <c r="I12" s="18">
        <v>9</v>
      </c>
      <c r="J12" s="18">
        <v>5</v>
      </c>
      <c r="K12" s="18">
        <v>1</v>
      </c>
      <c r="L12" s="18">
        <v>2</v>
      </c>
      <c r="M12" s="18">
        <v>1</v>
      </c>
      <c r="N12" s="32">
        <v>0.28999999999999998</v>
      </c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2">
        <v>0</v>
      </c>
      <c r="V12" s="24"/>
      <c r="W12" s="18">
        <f>PRODUCT(E18)</f>
        <v>8</v>
      </c>
      <c r="X12" s="18">
        <f t="shared" ref="X12:AA12" si="0">PRODUCT(F18)</f>
        <v>0</v>
      </c>
      <c r="Y12" s="18">
        <f t="shared" si="0"/>
        <v>2</v>
      </c>
      <c r="Z12" s="18">
        <f t="shared" si="0"/>
        <v>0</v>
      </c>
      <c r="AA12" s="18">
        <f t="shared" si="0"/>
        <v>12</v>
      </c>
      <c r="AB12" s="32">
        <f>PRODUCT(N18)</f>
        <v>0.52200000000000002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6" ht="15" customHeight="1" x14ac:dyDescent="0.2">
      <c r="A13" s="9"/>
      <c r="B13" s="33" t="s">
        <v>2</v>
      </c>
      <c r="C13" s="31"/>
      <c r="D13" s="34">
        <v>8.3333333333333339</v>
      </c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7"/>
      <c r="AI13" s="35"/>
      <c r="AJ13" s="9"/>
    </row>
    <row r="14" spans="1:36" ht="15" customHeight="1" x14ac:dyDescent="0.25">
      <c r="A14" s="9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P14" s="35"/>
      <c r="Q14" s="38"/>
      <c r="R14" s="35"/>
      <c r="S14" s="35"/>
      <c r="T14" s="35"/>
      <c r="U14" s="35"/>
      <c r="W14" s="35"/>
      <c r="X14" s="35"/>
      <c r="Y14" s="35"/>
      <c r="Z14" s="35"/>
      <c r="AA14" s="35"/>
      <c r="AB14" s="35"/>
      <c r="AD14" s="35"/>
      <c r="AE14" s="35"/>
      <c r="AF14" s="35"/>
      <c r="AG14" s="35"/>
      <c r="AH14" s="35"/>
      <c r="AI14" s="35"/>
      <c r="AJ14" s="9"/>
    </row>
    <row r="15" spans="1:36" ht="15" customHeight="1" x14ac:dyDescent="0.25">
      <c r="A15" s="9"/>
      <c r="B15" s="22" t="s">
        <v>25</v>
      </c>
      <c r="C15" s="39"/>
      <c r="D15" s="39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35"/>
      <c r="K15" s="18" t="s">
        <v>27</v>
      </c>
      <c r="L15" s="18" t="s">
        <v>28</v>
      </c>
      <c r="M15" s="18" t="s">
        <v>29</v>
      </c>
      <c r="N15" s="18" t="s">
        <v>22</v>
      </c>
      <c r="O15" s="24"/>
      <c r="P15" s="40" t="s">
        <v>30</v>
      </c>
      <c r="Q15" s="12"/>
      <c r="R15" s="12"/>
      <c r="S15" s="12"/>
      <c r="T15" s="41"/>
      <c r="U15" s="41"/>
      <c r="V15" s="41"/>
      <c r="W15" s="41"/>
      <c r="X15" s="41"/>
      <c r="Y15" s="41"/>
      <c r="Z15" s="41"/>
      <c r="AA15" s="12"/>
      <c r="AB15" s="12"/>
      <c r="AC15" s="41"/>
      <c r="AD15" s="12"/>
      <c r="AE15" s="12"/>
      <c r="AF15" s="12"/>
      <c r="AG15" s="12"/>
      <c r="AH15" s="12"/>
      <c r="AI15" s="42"/>
      <c r="AJ15" s="9"/>
    </row>
    <row r="16" spans="1:36" ht="15" customHeight="1" x14ac:dyDescent="0.2">
      <c r="A16" s="9"/>
      <c r="B16" s="40" t="s">
        <v>13</v>
      </c>
      <c r="C16" s="12"/>
      <c r="D16" s="42"/>
      <c r="E16" s="25">
        <v>14</v>
      </c>
      <c r="F16" s="25">
        <v>0</v>
      </c>
      <c r="G16" s="25">
        <v>1</v>
      </c>
      <c r="H16" s="25">
        <v>0</v>
      </c>
      <c r="I16" s="25">
        <v>9</v>
      </c>
      <c r="J16" s="35"/>
      <c r="K16" s="43">
        <v>7.1428571428571425E-2</v>
      </c>
      <c r="L16" s="43">
        <v>0</v>
      </c>
      <c r="M16" s="43">
        <v>0.6428571428571429</v>
      </c>
      <c r="N16" s="28">
        <v>0.28999999999999998</v>
      </c>
      <c r="O16" s="24"/>
      <c r="P16" s="44" t="s">
        <v>9</v>
      </c>
      <c r="Q16" s="45"/>
      <c r="R16" s="46" t="s">
        <v>38</v>
      </c>
      <c r="S16" s="46"/>
      <c r="T16" s="46"/>
      <c r="U16" s="46"/>
      <c r="V16" s="46"/>
      <c r="W16" s="46"/>
      <c r="X16" s="46"/>
      <c r="Y16" s="46"/>
      <c r="Z16" s="47" t="s">
        <v>11</v>
      </c>
      <c r="AA16" s="46"/>
      <c r="AB16" s="48" t="s">
        <v>39</v>
      </c>
      <c r="AC16" s="46"/>
      <c r="AD16" s="46"/>
      <c r="AE16" s="46"/>
      <c r="AF16" s="46"/>
      <c r="AG16" s="46"/>
      <c r="AH16" s="47"/>
      <c r="AI16" s="84"/>
      <c r="AJ16" s="9"/>
    </row>
    <row r="17" spans="1:36" ht="15" customHeight="1" x14ac:dyDescent="0.2">
      <c r="A17" s="9"/>
      <c r="B17" s="49" t="s">
        <v>15</v>
      </c>
      <c r="C17" s="50"/>
      <c r="D17" s="51"/>
      <c r="E17" s="25"/>
      <c r="F17" s="25"/>
      <c r="G17" s="25"/>
      <c r="H17" s="25"/>
      <c r="I17" s="25"/>
      <c r="J17" s="35"/>
      <c r="K17" s="43"/>
      <c r="L17" s="43"/>
      <c r="M17" s="43"/>
      <c r="N17" s="28"/>
      <c r="O17" s="24"/>
      <c r="P17" s="52" t="s">
        <v>50</v>
      </c>
      <c r="Q17" s="53"/>
      <c r="R17" s="54" t="s">
        <v>43</v>
      </c>
      <c r="S17" s="54"/>
      <c r="T17" s="54"/>
      <c r="U17" s="54"/>
      <c r="V17" s="54"/>
      <c r="W17" s="54"/>
      <c r="X17" s="54"/>
      <c r="Y17" s="54"/>
      <c r="Z17" s="55" t="s">
        <v>42</v>
      </c>
      <c r="AA17" s="54"/>
      <c r="AB17" s="56" t="s">
        <v>44</v>
      </c>
      <c r="AC17" s="54"/>
      <c r="AD17" s="54"/>
      <c r="AE17" s="54"/>
      <c r="AF17" s="54"/>
      <c r="AG17" s="54"/>
      <c r="AH17" s="55"/>
      <c r="AI17" s="85"/>
      <c r="AJ17" s="9"/>
    </row>
    <row r="18" spans="1:36" ht="15" customHeight="1" x14ac:dyDescent="0.2">
      <c r="A18" s="9"/>
      <c r="B18" s="57" t="s">
        <v>16</v>
      </c>
      <c r="C18" s="58"/>
      <c r="D18" s="59"/>
      <c r="E18" s="30">
        <v>8</v>
      </c>
      <c r="F18" s="30">
        <v>0</v>
      </c>
      <c r="G18" s="30">
        <v>2</v>
      </c>
      <c r="H18" s="30">
        <v>0</v>
      </c>
      <c r="I18" s="30">
        <v>12</v>
      </c>
      <c r="J18" s="35"/>
      <c r="K18" s="60">
        <v>0.25</v>
      </c>
      <c r="L18" s="60">
        <v>0</v>
      </c>
      <c r="M18" s="60">
        <v>1.5</v>
      </c>
      <c r="N18" s="61">
        <v>0.52200000000000002</v>
      </c>
      <c r="O18" s="24"/>
      <c r="P18" s="52" t="s">
        <v>51</v>
      </c>
      <c r="Q18" s="53"/>
      <c r="R18" s="54"/>
      <c r="S18" s="54"/>
      <c r="T18" s="54"/>
      <c r="U18" s="54"/>
      <c r="V18" s="54"/>
      <c r="W18" s="54"/>
      <c r="X18" s="54"/>
      <c r="Y18" s="54"/>
      <c r="Z18" s="55"/>
      <c r="AA18" s="54"/>
      <c r="AB18" s="86"/>
      <c r="AC18" s="54"/>
      <c r="AD18" s="54"/>
      <c r="AE18" s="54"/>
      <c r="AF18" s="54"/>
      <c r="AG18" s="54"/>
      <c r="AH18" s="55"/>
      <c r="AI18" s="85"/>
    </row>
    <row r="19" spans="1:36" ht="15" customHeight="1" x14ac:dyDescent="0.2">
      <c r="A19" s="9"/>
      <c r="B19" s="62" t="s">
        <v>26</v>
      </c>
      <c r="C19" s="63"/>
      <c r="D19" s="64"/>
      <c r="E19" s="18">
        <v>22</v>
      </c>
      <c r="F19" s="18">
        <v>0</v>
      </c>
      <c r="G19" s="18">
        <v>3</v>
      </c>
      <c r="H19" s="18">
        <v>0</v>
      </c>
      <c r="I19" s="18">
        <v>21</v>
      </c>
      <c r="J19" s="35"/>
      <c r="K19" s="65">
        <v>0.13636363636363635</v>
      </c>
      <c r="L19" s="65">
        <v>0</v>
      </c>
      <c r="M19" s="65">
        <v>0.95454545454545459</v>
      </c>
      <c r="N19" s="32">
        <v>0.38900000000000001</v>
      </c>
      <c r="O19" s="24"/>
      <c r="P19" s="66" t="s">
        <v>10</v>
      </c>
      <c r="Q19" s="67"/>
      <c r="R19" s="68"/>
      <c r="S19" s="68"/>
      <c r="T19" s="68"/>
      <c r="U19" s="68"/>
      <c r="V19" s="68"/>
      <c r="W19" s="68"/>
      <c r="X19" s="68"/>
      <c r="Y19" s="68"/>
      <c r="Z19" s="69"/>
      <c r="AA19" s="68"/>
      <c r="AB19" s="87"/>
      <c r="AC19" s="68"/>
      <c r="AD19" s="68"/>
      <c r="AE19" s="68"/>
      <c r="AF19" s="68"/>
      <c r="AG19" s="68"/>
      <c r="AH19" s="69"/>
      <c r="AI19" s="88"/>
    </row>
    <row r="20" spans="1:36" ht="15" customHeight="1" x14ac:dyDescent="0.25">
      <c r="A20" s="9"/>
      <c r="B20" s="37"/>
      <c r="C20" s="37"/>
      <c r="D20" s="37"/>
      <c r="E20" s="37"/>
      <c r="F20" s="37"/>
      <c r="G20" s="37"/>
      <c r="H20" s="37"/>
      <c r="I20" s="37"/>
      <c r="J20" s="35"/>
      <c r="K20" s="37"/>
      <c r="L20" s="37"/>
      <c r="M20" s="37"/>
      <c r="N20" s="36"/>
      <c r="O20" s="24"/>
      <c r="P20" s="35"/>
      <c r="Q20" s="38"/>
      <c r="R20" s="35"/>
      <c r="S20" s="35"/>
      <c r="T20" s="24"/>
      <c r="U20" s="24"/>
      <c r="V20" s="24"/>
      <c r="W20" s="24"/>
      <c r="X20" s="70"/>
      <c r="Y20" s="35"/>
      <c r="Z20" s="35"/>
      <c r="AA20" s="35"/>
      <c r="AB20" s="35"/>
      <c r="AC20" s="24"/>
      <c r="AD20" s="35"/>
      <c r="AE20" s="35"/>
      <c r="AF20" s="35"/>
      <c r="AG20" s="35"/>
      <c r="AH20" s="35"/>
      <c r="AI20" s="35"/>
    </row>
    <row r="21" spans="1:36" ht="15" customHeight="1" x14ac:dyDescent="0.25">
      <c r="A21" s="9"/>
      <c r="B21" s="35" t="s">
        <v>40</v>
      </c>
      <c r="C21" s="35"/>
      <c r="D21" s="122" t="s">
        <v>41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24"/>
      <c r="P21" s="35"/>
      <c r="Q21" s="38"/>
      <c r="R21" s="35"/>
      <c r="S21" s="35"/>
      <c r="T21" s="24"/>
      <c r="U21" s="24"/>
      <c r="V21" s="24"/>
      <c r="W21" s="24"/>
      <c r="X21" s="70"/>
      <c r="Y21" s="35"/>
      <c r="Z21" s="35"/>
      <c r="AA21" s="35"/>
      <c r="AB21" s="35"/>
      <c r="AC21" s="24"/>
      <c r="AD21" s="35"/>
      <c r="AE21" s="35"/>
      <c r="AF21" s="35"/>
      <c r="AG21" s="35"/>
      <c r="AH21" s="35"/>
      <c r="AI21" s="35"/>
    </row>
    <row r="22" spans="1:36" ht="15" customHeight="1" x14ac:dyDescent="0.25">
      <c r="A22" s="9"/>
      <c r="B22" s="35"/>
      <c r="C22" s="35"/>
      <c r="D22" s="122" t="s">
        <v>64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24"/>
      <c r="P22" s="35"/>
      <c r="Q22" s="38"/>
      <c r="R22" s="35"/>
      <c r="S22" s="35"/>
      <c r="T22" s="24"/>
      <c r="U22" s="24"/>
      <c r="V22" s="24"/>
      <c r="W22" s="24"/>
      <c r="X22" s="70"/>
      <c r="Y22" s="35"/>
      <c r="Z22" s="35"/>
      <c r="AA22" s="35"/>
      <c r="AB22" s="35"/>
      <c r="AC22" s="24"/>
      <c r="AD22" s="35"/>
      <c r="AE22" s="35"/>
      <c r="AF22" s="35"/>
      <c r="AG22" s="35"/>
      <c r="AH22" s="35"/>
      <c r="AI22" s="35"/>
    </row>
    <row r="23" spans="1:36" ht="15" customHeight="1" x14ac:dyDescent="0.25">
      <c r="A23" s="9"/>
      <c r="B23" s="35"/>
      <c r="C23" s="35"/>
      <c r="D23" s="122" t="s">
        <v>65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4"/>
      <c r="P23" s="35"/>
      <c r="Q23" s="38"/>
      <c r="R23" s="35"/>
      <c r="S23" s="35"/>
      <c r="T23" s="24"/>
      <c r="U23" s="24"/>
      <c r="V23" s="24"/>
      <c r="W23" s="24"/>
      <c r="X23" s="70"/>
      <c r="Y23" s="70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5"/>
      <c r="C24" s="35"/>
      <c r="D24" s="38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4"/>
      <c r="P24" s="35"/>
      <c r="Q24" s="38"/>
      <c r="R24" s="35"/>
      <c r="S24" s="35"/>
      <c r="T24" s="24"/>
      <c r="U24" s="24"/>
      <c r="V24" s="24"/>
      <c r="W24" s="24"/>
      <c r="X24" s="70"/>
      <c r="Y24" s="70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4"/>
      <c r="P25" s="35"/>
      <c r="Q25" s="38"/>
      <c r="R25" s="35"/>
      <c r="S25" s="35"/>
      <c r="T25" s="24"/>
      <c r="U25" s="24"/>
      <c r="V25" s="24"/>
      <c r="W25" s="24"/>
      <c r="X25" s="70"/>
      <c r="Y25" s="70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4"/>
      <c r="P26" s="35"/>
      <c r="Q26" s="38"/>
      <c r="R26" s="35"/>
      <c r="S26" s="35"/>
      <c r="T26" s="24"/>
      <c r="U26" s="24"/>
      <c r="V26" s="24"/>
      <c r="W26" s="24"/>
      <c r="X26" s="70"/>
      <c r="Y26" s="7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70"/>
      <c r="Y27" s="7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35"/>
      <c r="Q28" s="38"/>
      <c r="R28" s="35"/>
      <c r="S28" s="35"/>
      <c r="T28" s="24"/>
      <c r="U28" s="24"/>
      <c r="V28" s="24"/>
      <c r="W28" s="24"/>
      <c r="X28" s="70"/>
      <c r="Y28" s="7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70"/>
      <c r="Y29" s="7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70"/>
      <c r="Y30" s="7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70"/>
      <c r="Y31" s="7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70"/>
      <c r="Y32" s="7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70"/>
      <c r="Y33" s="7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70"/>
      <c r="Y34" s="7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70"/>
      <c r="Y35" s="7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70"/>
      <c r="Y36" s="7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70"/>
      <c r="Y37" s="7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70"/>
      <c r="Y38" s="7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70"/>
      <c r="Y39" s="7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70"/>
      <c r="Y40" s="7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70"/>
      <c r="Y41" s="7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70"/>
      <c r="Y42" s="7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70"/>
      <c r="Y43" s="7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70"/>
      <c r="Y44" s="7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70"/>
      <c r="Y45" s="7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70"/>
      <c r="Y46" s="7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70"/>
      <c r="Y47" s="7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70"/>
      <c r="Y48" s="7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70"/>
      <c r="Y49" s="7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70"/>
      <c r="Y50" s="7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70"/>
      <c r="Y51" s="7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70"/>
      <c r="Y52" s="7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70"/>
      <c r="Y53" s="7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70"/>
      <c r="Y54" s="7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70"/>
      <c r="Y55" s="7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70"/>
      <c r="Y56" s="7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70"/>
      <c r="Y57" s="7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70"/>
      <c r="Y58" s="7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70"/>
      <c r="Y59" s="7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70"/>
      <c r="Y60" s="7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70"/>
      <c r="Y61" s="7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70"/>
      <c r="Y62" s="7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70"/>
      <c r="Y63" s="7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70"/>
      <c r="Y64" s="7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70"/>
      <c r="Y65" s="7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70"/>
      <c r="Y66" s="7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70"/>
      <c r="Y67" s="7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70"/>
      <c r="Y68" s="7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70"/>
      <c r="Y69" s="7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70"/>
      <c r="Y70" s="7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70"/>
      <c r="Y71" s="7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70"/>
      <c r="Y72" s="7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70"/>
      <c r="Y73" s="7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70"/>
      <c r="Y74" s="7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70"/>
      <c r="Y75" s="7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70"/>
      <c r="Y76" s="7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70"/>
      <c r="Y77" s="7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70"/>
      <c r="Y78" s="7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70"/>
      <c r="Y79" s="7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70"/>
      <c r="Y80" s="7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70"/>
      <c r="Y81" s="7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70"/>
      <c r="Y82" s="7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70"/>
      <c r="Y83" s="7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70"/>
      <c r="Y84" s="7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70"/>
      <c r="Y85" s="7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70"/>
      <c r="Y86" s="7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70"/>
      <c r="Y87" s="7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70"/>
      <c r="Y88" s="7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70"/>
      <c r="Y89" s="7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70"/>
      <c r="Y90" s="7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70"/>
      <c r="Y91" s="7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70"/>
      <c r="Y92" s="7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70"/>
      <c r="Y93" s="7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70"/>
      <c r="Y94" s="7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70"/>
      <c r="Y95" s="7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70"/>
      <c r="Y96" s="7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70"/>
      <c r="Y97" s="7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70"/>
      <c r="Y98" s="7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70"/>
      <c r="Y99" s="7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70"/>
      <c r="Y100" s="7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70"/>
      <c r="Y101" s="7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70"/>
      <c r="Y102" s="7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70"/>
      <c r="Y103" s="7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70"/>
      <c r="Y104" s="7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70"/>
      <c r="Y105" s="7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70"/>
      <c r="Y106" s="7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70"/>
      <c r="Y107" s="7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70"/>
      <c r="Y108" s="7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70"/>
      <c r="Y109" s="7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70"/>
      <c r="Y110" s="7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70"/>
      <c r="Y111" s="7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70"/>
      <c r="Y112" s="7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70"/>
      <c r="Y113" s="7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70"/>
      <c r="Y114" s="7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70"/>
      <c r="Y115" s="7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70"/>
      <c r="Y116" s="7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70"/>
      <c r="Y117" s="7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70"/>
      <c r="Y118" s="7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70"/>
      <c r="Y119" s="7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70"/>
      <c r="Y120" s="7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70"/>
      <c r="Y121" s="7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70"/>
      <c r="Y122" s="7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70"/>
      <c r="Y123" s="7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70"/>
      <c r="Y124" s="7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70"/>
      <c r="Y125" s="7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70"/>
      <c r="Y126" s="7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70"/>
      <c r="Y127" s="7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70"/>
      <c r="Y128" s="7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70"/>
      <c r="Y129" s="7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70"/>
      <c r="Y130" s="7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70"/>
      <c r="Y131" s="7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70"/>
      <c r="Y132" s="7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70"/>
      <c r="Y133" s="7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70"/>
      <c r="Y134" s="7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70"/>
      <c r="Y135" s="7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70"/>
      <c r="Y136" s="7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70"/>
      <c r="Y137" s="7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70"/>
      <c r="Y138" s="7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70"/>
      <c r="Y139" s="7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70"/>
      <c r="Y140" s="7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70"/>
      <c r="Y141" s="7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70"/>
      <c r="Y142" s="7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70"/>
      <c r="Y143" s="7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70"/>
      <c r="Y144" s="7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</sheetData>
  <sortState ref="B4:P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53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0" t="s">
        <v>54</v>
      </c>
      <c r="C2" s="81"/>
      <c r="D2" s="82"/>
      <c r="E2" s="13" t="s">
        <v>13</v>
      </c>
      <c r="F2" s="14"/>
      <c r="G2" s="14"/>
      <c r="H2" s="14"/>
      <c r="I2" s="20"/>
      <c r="J2" s="15"/>
      <c r="K2" s="83"/>
      <c r="L2" s="22" t="s">
        <v>55</v>
      </c>
      <c r="M2" s="14"/>
      <c r="N2" s="14"/>
      <c r="O2" s="21"/>
      <c r="P2" s="19"/>
      <c r="Q2" s="22" t="s">
        <v>56</v>
      </c>
      <c r="R2" s="14"/>
      <c r="S2" s="14"/>
      <c r="T2" s="14"/>
      <c r="U2" s="20"/>
      <c r="V2" s="21"/>
      <c r="W2" s="19"/>
      <c r="X2" s="91" t="s">
        <v>57</v>
      </c>
      <c r="Y2" s="92"/>
      <c r="Z2" s="93"/>
      <c r="AA2" s="13" t="s">
        <v>13</v>
      </c>
      <c r="AB2" s="14"/>
      <c r="AC2" s="14"/>
      <c r="AD2" s="14"/>
      <c r="AE2" s="20"/>
      <c r="AF2" s="15"/>
      <c r="AG2" s="83"/>
      <c r="AH2" s="22" t="s">
        <v>58</v>
      </c>
      <c r="AI2" s="14"/>
      <c r="AJ2" s="14"/>
      <c r="AK2" s="21"/>
      <c r="AL2" s="19"/>
      <c r="AM2" s="22" t="s">
        <v>56</v>
      </c>
      <c r="AN2" s="14"/>
      <c r="AO2" s="14"/>
      <c r="AP2" s="14"/>
      <c r="AQ2" s="20"/>
      <c r="AR2" s="21"/>
      <c r="AS2" s="9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4"/>
      <c r="L3" s="18" t="s">
        <v>5</v>
      </c>
      <c r="M3" s="18" t="s">
        <v>6</v>
      </c>
      <c r="N3" s="18" t="s">
        <v>59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4"/>
      <c r="AH3" s="18" t="s">
        <v>5</v>
      </c>
      <c r="AI3" s="18" t="s">
        <v>6</v>
      </c>
      <c r="AJ3" s="18" t="s">
        <v>59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3"/>
      <c r="E4" s="25"/>
      <c r="F4" s="25"/>
      <c r="G4" s="25"/>
      <c r="H4" s="27"/>
      <c r="I4" s="25"/>
      <c r="J4" s="79"/>
      <c r="K4" s="29"/>
      <c r="L4" s="95"/>
      <c r="M4" s="18"/>
      <c r="N4" s="18"/>
      <c r="O4" s="18"/>
      <c r="P4" s="24"/>
      <c r="Q4" s="25"/>
      <c r="R4" s="25"/>
      <c r="S4" s="27"/>
      <c r="T4" s="25"/>
      <c r="U4" s="25"/>
      <c r="V4" s="96"/>
      <c r="W4" s="29"/>
      <c r="X4" s="25">
        <v>1987</v>
      </c>
      <c r="Y4" s="25" t="s">
        <v>37</v>
      </c>
      <c r="Z4" s="2" t="s">
        <v>46</v>
      </c>
      <c r="AA4" s="25">
        <v>21</v>
      </c>
      <c r="AB4" s="25">
        <v>2</v>
      </c>
      <c r="AC4" s="25">
        <v>10</v>
      </c>
      <c r="AD4" s="25">
        <v>19</v>
      </c>
      <c r="AE4" s="25"/>
      <c r="AF4" s="79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0"/>
      <c r="AS4" s="12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7"/>
      <c r="I5" s="25"/>
      <c r="J5" s="79"/>
      <c r="K5" s="29"/>
      <c r="L5" s="95"/>
      <c r="M5" s="18"/>
      <c r="N5" s="18"/>
      <c r="O5" s="18"/>
      <c r="P5" s="24"/>
      <c r="Q5" s="25"/>
      <c r="R5" s="25"/>
      <c r="S5" s="27"/>
      <c r="T5" s="25"/>
      <c r="U5" s="25"/>
      <c r="V5" s="96"/>
      <c r="W5" s="29"/>
      <c r="X5" s="25"/>
      <c r="Y5" s="31"/>
      <c r="Z5" s="33"/>
      <c r="AA5" s="25"/>
      <c r="AB5" s="25"/>
      <c r="AC5" s="25"/>
      <c r="AD5" s="27"/>
      <c r="AE5" s="25"/>
      <c r="AF5" s="79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0"/>
      <c r="AS5" s="12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1989</v>
      </c>
      <c r="C6" s="25" t="s">
        <v>45</v>
      </c>
      <c r="D6" s="33" t="s">
        <v>36</v>
      </c>
      <c r="E6" s="25">
        <v>1</v>
      </c>
      <c r="F6" s="25">
        <v>0</v>
      </c>
      <c r="G6" s="25">
        <v>1</v>
      </c>
      <c r="H6" s="25">
        <v>0</v>
      </c>
      <c r="I6" s="25"/>
      <c r="J6" s="79"/>
      <c r="K6" s="29"/>
      <c r="L6" s="95"/>
      <c r="M6" s="18"/>
      <c r="N6" s="18"/>
      <c r="O6" s="18"/>
      <c r="P6" s="24"/>
      <c r="Q6" s="25"/>
      <c r="R6" s="25"/>
      <c r="S6" s="27"/>
      <c r="T6" s="25"/>
      <c r="U6" s="25"/>
      <c r="V6" s="96"/>
      <c r="W6" s="29"/>
      <c r="X6" s="25"/>
      <c r="Y6" s="31"/>
      <c r="Z6" s="33"/>
      <c r="AA6" s="25"/>
      <c r="AB6" s="25"/>
      <c r="AC6" s="25"/>
      <c r="AD6" s="27"/>
      <c r="AE6" s="25"/>
      <c r="AF6" s="79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0"/>
      <c r="AS6" s="12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3"/>
      <c r="E7" s="25"/>
      <c r="F7" s="25"/>
      <c r="G7" s="25"/>
      <c r="H7" s="27"/>
      <c r="I7" s="25"/>
      <c r="J7" s="79"/>
      <c r="K7" s="29"/>
      <c r="L7" s="95"/>
      <c r="M7" s="18"/>
      <c r="N7" s="18"/>
      <c r="O7" s="18"/>
      <c r="P7" s="24"/>
      <c r="Q7" s="25"/>
      <c r="R7" s="25"/>
      <c r="S7" s="27"/>
      <c r="T7" s="25"/>
      <c r="U7" s="25"/>
      <c r="V7" s="96"/>
      <c r="W7" s="29"/>
      <c r="X7" s="25">
        <v>1990</v>
      </c>
      <c r="Y7" s="25" t="s">
        <v>66</v>
      </c>
      <c r="Z7" s="26" t="s">
        <v>67</v>
      </c>
      <c r="AA7" s="25">
        <v>1</v>
      </c>
      <c r="AB7" s="25">
        <v>0</v>
      </c>
      <c r="AC7" s="25">
        <v>0</v>
      </c>
      <c r="AD7" s="25">
        <v>0</v>
      </c>
      <c r="AE7" s="25"/>
      <c r="AF7" s="79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0"/>
      <c r="AS7" s="12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31"/>
      <c r="D8" s="33"/>
      <c r="E8" s="25"/>
      <c r="F8" s="25"/>
      <c r="G8" s="25"/>
      <c r="H8" s="27"/>
      <c r="I8" s="25"/>
      <c r="J8" s="79"/>
      <c r="K8" s="29"/>
      <c r="L8" s="95"/>
      <c r="M8" s="18"/>
      <c r="N8" s="18"/>
      <c r="O8" s="18"/>
      <c r="P8" s="24"/>
      <c r="Q8" s="25"/>
      <c r="R8" s="25"/>
      <c r="S8" s="27"/>
      <c r="T8" s="25"/>
      <c r="U8" s="25"/>
      <c r="V8" s="96"/>
      <c r="W8" s="29"/>
      <c r="X8" s="25"/>
      <c r="Y8" s="25"/>
      <c r="Z8" s="26"/>
      <c r="AA8" s="25"/>
      <c r="AB8" s="25"/>
      <c r="AC8" s="25"/>
      <c r="AD8" s="25"/>
      <c r="AE8" s="25"/>
      <c r="AF8" s="79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0"/>
      <c r="AS8" s="12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1"/>
      <c r="D9" s="33"/>
      <c r="E9" s="25"/>
      <c r="F9" s="25"/>
      <c r="G9" s="25"/>
      <c r="H9" s="27"/>
      <c r="I9" s="25"/>
      <c r="J9" s="79"/>
      <c r="K9" s="29"/>
      <c r="L9" s="95"/>
      <c r="M9" s="18"/>
      <c r="N9" s="18"/>
      <c r="O9" s="18"/>
      <c r="P9" s="24"/>
      <c r="Q9" s="25"/>
      <c r="R9" s="25"/>
      <c r="S9" s="27"/>
      <c r="T9" s="25"/>
      <c r="U9" s="25"/>
      <c r="V9" s="96"/>
      <c r="W9" s="29"/>
      <c r="X9" s="25">
        <v>1992</v>
      </c>
      <c r="Y9" s="25" t="s">
        <v>68</v>
      </c>
      <c r="Z9" s="26" t="s">
        <v>69</v>
      </c>
      <c r="AA9" s="25">
        <v>21</v>
      </c>
      <c r="AB9" s="25">
        <v>1</v>
      </c>
      <c r="AC9" s="25">
        <v>22</v>
      </c>
      <c r="AD9" s="25">
        <v>23</v>
      </c>
      <c r="AE9" s="25"/>
      <c r="AF9" s="79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0"/>
      <c r="AS9" s="12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97" t="s">
        <v>60</v>
      </c>
      <c r="C10" s="98"/>
      <c r="D10" s="99"/>
      <c r="E10" s="100">
        <f>SUM(E4:E9)</f>
        <v>1</v>
      </c>
      <c r="F10" s="100">
        <f>SUM(F4:F9)</f>
        <v>0</v>
      </c>
      <c r="G10" s="100">
        <f>SUM(G4:G9)</f>
        <v>1</v>
      </c>
      <c r="H10" s="100">
        <f>SUM(H4:H9)</f>
        <v>0</v>
      </c>
      <c r="I10" s="100">
        <f>SUM(I4:I9)</f>
        <v>0</v>
      </c>
      <c r="J10" s="101">
        <v>0</v>
      </c>
      <c r="K10" s="83">
        <f>SUM(K4:K9)</f>
        <v>0</v>
      </c>
      <c r="L10" s="22"/>
      <c r="M10" s="20"/>
      <c r="N10" s="102"/>
      <c r="O10" s="103"/>
      <c r="P10" s="24"/>
      <c r="Q10" s="100">
        <f>SUM(Q4:Q9)</f>
        <v>0</v>
      </c>
      <c r="R10" s="100">
        <f>SUM(R4:R9)</f>
        <v>0</v>
      </c>
      <c r="S10" s="100">
        <f>SUM(S4:S9)</f>
        <v>0</v>
      </c>
      <c r="T10" s="100">
        <f>SUM(T4:T9)</f>
        <v>0</v>
      </c>
      <c r="U10" s="100">
        <f>SUM(U4:U9)</f>
        <v>0</v>
      </c>
      <c r="V10" s="32">
        <v>0</v>
      </c>
      <c r="W10" s="83">
        <f>SUM(W4:W9)</f>
        <v>0</v>
      </c>
      <c r="X10" s="16" t="s">
        <v>60</v>
      </c>
      <c r="Y10" s="17"/>
      <c r="Z10" s="15"/>
      <c r="AA10" s="100">
        <f>SUM(AA4:AA9)</f>
        <v>43</v>
      </c>
      <c r="AB10" s="100">
        <f>SUM(AB4:AB9)</f>
        <v>3</v>
      </c>
      <c r="AC10" s="100">
        <f>SUM(AC4:AC9)</f>
        <v>32</v>
      </c>
      <c r="AD10" s="100">
        <f>SUM(AD4:AD9)</f>
        <v>42</v>
      </c>
      <c r="AE10" s="100">
        <f>SUM(AE4:AE9)</f>
        <v>0</v>
      </c>
      <c r="AF10" s="101">
        <v>0</v>
      </c>
      <c r="AG10" s="83">
        <f>SUM(AG4:AG9)</f>
        <v>0</v>
      </c>
      <c r="AH10" s="22"/>
      <c r="AI10" s="20"/>
      <c r="AJ10" s="102"/>
      <c r="AK10" s="103"/>
      <c r="AL10" s="24"/>
      <c r="AM10" s="100">
        <f>SUM(AM4:AM9)</f>
        <v>0</v>
      </c>
      <c r="AN10" s="100">
        <f>SUM(AN4:AN9)</f>
        <v>0</v>
      </c>
      <c r="AO10" s="100">
        <f>SUM(AO4:AO9)</f>
        <v>0</v>
      </c>
      <c r="AP10" s="100">
        <f>SUM(AP4:AP9)</f>
        <v>0</v>
      </c>
      <c r="AQ10" s="100">
        <f>SUM(AQ4:AQ9)</f>
        <v>0</v>
      </c>
      <c r="AR10" s="101">
        <v>0</v>
      </c>
      <c r="AS10" s="94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29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29"/>
      <c r="X11" s="35"/>
      <c r="Y11" s="35"/>
      <c r="Z11" s="35"/>
      <c r="AA11" s="35"/>
      <c r="AB11" s="35"/>
      <c r="AC11" s="35"/>
      <c r="AD11" s="35"/>
      <c r="AE11" s="35"/>
      <c r="AF11" s="36"/>
      <c r="AG11" s="29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29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04" t="s">
        <v>61</v>
      </c>
      <c r="C12" s="105"/>
      <c r="D12" s="10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62</v>
      </c>
      <c r="O12" s="18" t="s">
        <v>63</v>
      </c>
      <c r="Q12" s="38"/>
      <c r="R12" s="38" t="s">
        <v>40</v>
      </c>
      <c r="S12" s="38"/>
      <c r="T12" s="122" t="s">
        <v>41</v>
      </c>
      <c r="U12" s="24"/>
      <c r="V12" s="29"/>
      <c r="W12" s="29"/>
      <c r="X12" s="107"/>
      <c r="Y12" s="107"/>
      <c r="Z12" s="107"/>
      <c r="AA12" s="107"/>
      <c r="AB12" s="107"/>
      <c r="AC12" s="38"/>
      <c r="AD12" s="38"/>
      <c r="AE12" s="38"/>
      <c r="AF12" s="35"/>
      <c r="AG12" s="35"/>
      <c r="AH12" s="35"/>
      <c r="AI12" s="35"/>
      <c r="AJ12" s="35"/>
      <c r="AK12" s="35"/>
      <c r="AM12" s="29"/>
      <c r="AN12" s="107"/>
      <c r="AO12" s="107"/>
      <c r="AP12" s="107"/>
      <c r="AQ12" s="107"/>
      <c r="AR12" s="107"/>
      <c r="AS12" s="107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12</v>
      </c>
      <c r="C13" s="12"/>
      <c r="D13" s="42"/>
      <c r="E13" s="108">
        <v>22</v>
      </c>
      <c r="F13" s="108">
        <v>0</v>
      </c>
      <c r="G13" s="108">
        <v>3</v>
      </c>
      <c r="H13" s="108">
        <v>0</v>
      </c>
      <c r="I13" s="108">
        <v>21</v>
      </c>
      <c r="J13" s="109">
        <v>0.38900000000000001</v>
      </c>
      <c r="K13" s="35">
        <f>PRODUCT(I13/J13)</f>
        <v>53.984575835475574</v>
      </c>
      <c r="L13" s="110">
        <f>PRODUCT((F13+G13)/E13)</f>
        <v>0.13636363636363635</v>
      </c>
      <c r="M13" s="110">
        <f>PRODUCT(H13/E13)</f>
        <v>0</v>
      </c>
      <c r="N13" s="110">
        <f>PRODUCT((F13+G13+H13)/E13)</f>
        <v>0.13636363636363635</v>
      </c>
      <c r="O13" s="110">
        <f>PRODUCT(I13/E13)</f>
        <v>0.95454545454545459</v>
      </c>
      <c r="Q13" s="38"/>
      <c r="R13" s="38"/>
      <c r="S13" s="38"/>
      <c r="T13" s="122" t="s">
        <v>64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11" t="s">
        <v>54</v>
      </c>
      <c r="C14" s="112"/>
      <c r="D14" s="113"/>
      <c r="E14" s="108">
        <f>PRODUCT(E10+Q10)</f>
        <v>1</v>
      </c>
      <c r="F14" s="108">
        <f>PRODUCT(F10+R10)</f>
        <v>0</v>
      </c>
      <c r="G14" s="108">
        <f>PRODUCT(G10+S10)</f>
        <v>1</v>
      </c>
      <c r="H14" s="108">
        <f>PRODUCT(H10+T10)</f>
        <v>0</v>
      </c>
      <c r="I14" s="108">
        <f>PRODUCT(I10+U10)</f>
        <v>0</v>
      </c>
      <c r="J14" s="109">
        <v>0</v>
      </c>
      <c r="K14" s="35">
        <f>PRODUCT(K10+W10)</f>
        <v>0</v>
      </c>
      <c r="L14" s="110">
        <f>PRODUCT((F14+G14)/E14)</f>
        <v>1</v>
      </c>
      <c r="M14" s="110">
        <f>PRODUCT(H14/E14)</f>
        <v>0</v>
      </c>
      <c r="N14" s="110">
        <f>PRODUCT((F14+G14+H14)/E14)</f>
        <v>1</v>
      </c>
      <c r="O14" s="110">
        <f>PRODUCT(I14/E14)</f>
        <v>0</v>
      </c>
      <c r="Q14" s="38"/>
      <c r="R14" s="38"/>
      <c r="S14" s="38"/>
      <c r="T14" s="122" t="s">
        <v>65</v>
      </c>
      <c r="U14" s="35"/>
      <c r="V14" s="35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4" t="s">
        <v>57</v>
      </c>
      <c r="C15" s="115"/>
      <c r="D15" s="116"/>
      <c r="E15" s="108">
        <f>PRODUCT(AA10+AM10)</f>
        <v>43</v>
      </c>
      <c r="F15" s="108">
        <f>PRODUCT(AB10+AN10)</f>
        <v>3</v>
      </c>
      <c r="G15" s="108">
        <f>PRODUCT(AC10+AO10)</f>
        <v>32</v>
      </c>
      <c r="H15" s="108">
        <f>PRODUCT(AD10+AP10)</f>
        <v>42</v>
      </c>
      <c r="I15" s="108">
        <f>PRODUCT(AE10+AQ10)</f>
        <v>0</v>
      </c>
      <c r="J15" s="109">
        <v>0</v>
      </c>
      <c r="K15" s="24">
        <f>PRODUCT(AG10+AS10)</f>
        <v>0</v>
      </c>
      <c r="L15" s="110">
        <f>PRODUCT((F15+G15)/E15)</f>
        <v>0.81395348837209303</v>
      </c>
      <c r="M15" s="110">
        <f>PRODUCT(H15/E15)</f>
        <v>0.97674418604651159</v>
      </c>
      <c r="N15" s="110">
        <f>PRODUCT((F15+G15+H15)/E15)</f>
        <v>1.7906976744186047</v>
      </c>
      <c r="O15" s="110">
        <f>PRODUCT(I15/E15)</f>
        <v>0</v>
      </c>
      <c r="Q15" s="38"/>
      <c r="R15" s="38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17" t="s">
        <v>60</v>
      </c>
      <c r="C16" s="118"/>
      <c r="D16" s="119"/>
      <c r="E16" s="108">
        <f>SUM(E13:E15)</f>
        <v>66</v>
      </c>
      <c r="F16" s="108">
        <f t="shared" ref="F16:I16" si="0">SUM(F13:F15)</f>
        <v>3</v>
      </c>
      <c r="G16" s="108">
        <f t="shared" si="0"/>
        <v>36</v>
      </c>
      <c r="H16" s="108">
        <f t="shared" si="0"/>
        <v>42</v>
      </c>
      <c r="I16" s="108">
        <f t="shared" si="0"/>
        <v>21</v>
      </c>
      <c r="J16" s="109">
        <v>0</v>
      </c>
      <c r="K16" s="35">
        <f>SUM(K13:K15)</f>
        <v>53.984575835475574</v>
      </c>
      <c r="L16" s="110">
        <f>PRODUCT((F16+G16)/E16)</f>
        <v>0.59090909090909094</v>
      </c>
      <c r="M16" s="110">
        <f>PRODUCT(H16/E16)</f>
        <v>0.63636363636363635</v>
      </c>
      <c r="N16" s="110">
        <f>PRODUCT((F16+G16+H16)/E16)</f>
        <v>1.2272727272727273</v>
      </c>
      <c r="O16" s="110">
        <f>PRODUCT(I16/22)</f>
        <v>0.95454545454545459</v>
      </c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29"/>
      <c r="S182" s="29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29"/>
      <c r="S183" s="29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29"/>
      <c r="S184" s="2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2018-12-12T09:15:26Z</dcterms:modified>
</cp:coreProperties>
</file>