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tabRatio="601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9" i="1" l="1"/>
  <c r="AM59" i="1"/>
  <c r="AN41" i="1"/>
  <c r="AN36" i="1"/>
  <c r="AN32" i="1"/>
  <c r="AM32" i="1"/>
  <c r="K68" i="1" l="1"/>
  <c r="J68" i="1"/>
  <c r="I68" i="1"/>
  <c r="H68" i="1"/>
  <c r="K67" i="1"/>
  <c r="J67" i="1"/>
  <c r="I67" i="1"/>
  <c r="H67" i="1"/>
  <c r="K64" i="1"/>
  <c r="J64" i="1"/>
  <c r="I64" i="1"/>
  <c r="H64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7" i="1"/>
  <c r="J37" i="1"/>
  <c r="I37" i="1"/>
  <c r="H37" i="1"/>
  <c r="N11" i="4" l="1"/>
  <c r="M11" i="4"/>
  <c r="L11" i="4"/>
  <c r="O10" i="4" l="1"/>
  <c r="N10" i="4"/>
  <c r="M10" i="4"/>
  <c r="L10" i="4"/>
  <c r="K10" i="4" l="1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H13" i="4" s="1"/>
  <c r="G7" i="4"/>
  <c r="G11" i="4" s="1"/>
  <c r="G13" i="4" s="1"/>
  <c r="F7" i="4"/>
  <c r="F11" i="4" s="1"/>
  <c r="F13" i="4" s="1"/>
  <c r="E7" i="4"/>
  <c r="E11" i="4" s="1"/>
  <c r="E13" i="4" s="1"/>
  <c r="N13" i="4" l="1"/>
  <c r="L13" i="4"/>
  <c r="M13" i="4"/>
  <c r="I13" i="4"/>
  <c r="J13" i="4" l="1"/>
  <c r="P25" i="3" l="1"/>
  <c r="O25" i="3"/>
  <c r="M25" i="3"/>
  <c r="I25" i="3"/>
  <c r="G25" i="3"/>
  <c r="P9" i="3"/>
  <c r="M9" i="3"/>
  <c r="I9" i="3"/>
  <c r="G9" i="3"/>
  <c r="AA18" i="1" l="1"/>
</calcChain>
</file>

<file path=xl/sharedStrings.xml><?xml version="1.0" encoding="utf-8"?>
<sst xmlns="http://schemas.openxmlformats.org/spreadsheetml/2006/main" count="672" uniqueCount="331">
  <si>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</si>
  <si>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</si>
  <si>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</si>
  <si>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</si>
  <si>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</si>
  <si>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</si>
  <si>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</si>
  <si>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</si>
  <si>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</si>
  <si>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</si>
  <si>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</si>
  <si>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</si>
  <si>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</si>
  <si>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</si>
  <si>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</si>
  <si>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</si>
  <si>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</si>
  <si>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</si>
  <si>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</si>
  <si>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</si>
  <si>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</si>
  <si>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</si>
  <si>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</si>
  <si>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</si>
  <si>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</si>
  <si>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</si>
  <si>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</si>
  <si>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</si>
  <si>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</si>
  <si>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</si>
  <si>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</si>
  <si>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</si>
  <si>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</si>
  <si>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</si>
  <si>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</si>
  <si>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4.</t>
  </si>
  <si>
    <t>2.</t>
  </si>
  <si>
    <t>1.</t>
  </si>
  <si>
    <t>5.</t>
  </si>
  <si>
    <t>7.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</si>
  <si>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</si>
  <si>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</si>
  <si>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</si>
  <si>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</si>
  <si>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</si>
  <si>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</si>
  <si>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</si>
  <si>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</si>
  <si>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</si>
  <si>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</si>
  <si>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</si>
  <si>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</si>
  <si>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</si>
  <si>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</si>
  <si>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</si>
  <si>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</si>
  <si>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</si>
  <si>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</si>
  <si>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</si>
  <si>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</si>
  <si>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</si>
  <si>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>Play off, voitot, voittoprosentti</t>
  </si>
  <si>
    <t>Pronssi</t>
  </si>
  <si>
    <t>0-0-0</t>
  </si>
  <si>
    <t>1/2</t>
  </si>
  <si>
    <t>1/1</t>
  </si>
  <si>
    <t>3/4</t>
  </si>
  <si>
    <t>KAIKKIEN AIKOJEN TILASTOT, TOP-10</t>
  </si>
  <si>
    <t>PESISPÖRSSIRAJAT</t>
  </si>
  <si>
    <t>1000 p</t>
  </si>
  <si>
    <t>Lyöty</t>
  </si>
  <si>
    <t>Tuotu</t>
  </si>
  <si>
    <t>0/2</t>
  </si>
  <si>
    <t>----</t>
  </si>
  <si>
    <t>Cup</t>
  </si>
  <si>
    <t>A-POJAT</t>
  </si>
  <si>
    <t xml:space="preserve"> LIITTO - LEHDISTÖ - KORTTI</t>
  </si>
  <si>
    <t xml:space="preserve">  Tulos</t>
  </si>
  <si>
    <t xml:space="preserve">  KL-%</t>
  </si>
  <si>
    <t>11.</t>
  </si>
  <si>
    <t>2/5</t>
  </si>
  <si>
    <t>3k</t>
  </si>
  <si>
    <t>0-2  AA</t>
  </si>
  <si>
    <t>0-2  IPV</t>
  </si>
  <si>
    <t>17.06. 1988  Pihtipudas</t>
  </si>
  <si>
    <t>jok</t>
  </si>
  <si>
    <t>Aulis Väisänen</t>
  </si>
  <si>
    <t>08.06. 1989  Tampere</t>
  </si>
  <si>
    <t>Pekka Peltomäki</t>
  </si>
  <si>
    <t>07.06. 1990  Hyvinkää</t>
  </si>
  <si>
    <t>5/7</t>
  </si>
  <si>
    <t>KPL</t>
  </si>
  <si>
    <t>12.</t>
  </si>
  <si>
    <t>KPL = Kouvolan Pallonlyöjät  (1931)</t>
  </si>
  <si>
    <t>vai</t>
  </si>
  <si>
    <t>08.09. 1985  Stadion, Helsinki</t>
  </si>
  <si>
    <t>12-5</t>
  </si>
  <si>
    <t>Itä</t>
  </si>
  <si>
    <t>13.08. 1989  Imatra</t>
  </si>
  <si>
    <t xml:space="preserve">  5-3</t>
  </si>
  <si>
    <t>Kari Stenberg</t>
  </si>
  <si>
    <t xml:space="preserve">  5-8</t>
  </si>
  <si>
    <t>I p</t>
  </si>
  <si>
    <t>Lehdistö</t>
  </si>
  <si>
    <t xml:space="preserve">  4-6</t>
  </si>
  <si>
    <t xml:space="preserve">  7-6</t>
  </si>
  <si>
    <t>2/2</t>
  </si>
  <si>
    <t>0/1</t>
  </si>
  <si>
    <t>4/5</t>
  </si>
  <si>
    <t>3/3</t>
  </si>
  <si>
    <t>YKKÖSPESIS</t>
  </si>
  <si>
    <t>Pekka Henttonen</t>
  </si>
  <si>
    <t>23.6.1958</t>
  </si>
  <si>
    <t>ykkössarja</t>
  </si>
  <si>
    <t>14.</t>
  </si>
  <si>
    <t>24.05. 1978  KPL - Kiri  3-18</t>
  </si>
  <si>
    <t>18.06. 1978  SMJ - KPL  4-4</t>
  </si>
  <si>
    <t>13.05. 1979  KPL - Kiri  5-4</t>
  </si>
  <si>
    <t xml:space="preserve">  19 v 11 kk   1 pv</t>
  </si>
  <si>
    <t>4.  ottelu</t>
  </si>
  <si>
    <t xml:space="preserve">  19 v 11 kk 26 pv</t>
  </si>
  <si>
    <t>19.  ottelu</t>
  </si>
  <si>
    <t xml:space="preserve">  20 v 10 kk 20 pv</t>
  </si>
  <si>
    <t>10.08. 1980  Jyväskylä</t>
  </si>
  <si>
    <t xml:space="preserve">  6-12</t>
  </si>
  <si>
    <t>Timo Raussi</t>
  </si>
  <si>
    <t>Jorma Ahvenainen</t>
  </si>
  <si>
    <t>21.08. 1988  Vaasa</t>
  </si>
  <si>
    <t xml:space="preserve">  4-3</t>
  </si>
  <si>
    <t>Pekka Arffman</t>
  </si>
  <si>
    <t>22.07. 1990  Vimpeli</t>
  </si>
  <si>
    <t>22 v  1 kk  18 pv</t>
  </si>
  <si>
    <t>23.08. 1975  Ikaalinen</t>
  </si>
  <si>
    <t xml:space="preserve">  8-6</t>
  </si>
  <si>
    <t>Pertti Salonen</t>
  </si>
  <si>
    <t>04.08. 1976  Seinäjoki</t>
  </si>
  <si>
    <t xml:space="preserve">  9-2</t>
  </si>
  <si>
    <t>Erkki Koho</t>
  </si>
  <si>
    <t>13.08. 1977  Riihimäki</t>
  </si>
  <si>
    <t>12-2</t>
  </si>
  <si>
    <t>Jukka-Pekka Löfman</t>
  </si>
  <si>
    <t>06.06. 1979  Outokumpu</t>
  </si>
  <si>
    <t xml:space="preserve">  6-2</t>
  </si>
  <si>
    <t>Raimo Toropainen</t>
  </si>
  <si>
    <t>05.06. 1980  Tampere</t>
  </si>
  <si>
    <t>12-3</t>
  </si>
  <si>
    <t>Voitto Hautala</t>
  </si>
  <si>
    <t>03.06. 1981  Kitee</t>
  </si>
  <si>
    <t>10-22</t>
  </si>
  <si>
    <t xml:space="preserve">  8-14</t>
  </si>
  <si>
    <t>Tuomo Olli</t>
  </si>
  <si>
    <t>20 v  11 kk  14 pv</t>
  </si>
  <si>
    <t>4/7</t>
  </si>
  <si>
    <t>5/12</t>
  </si>
  <si>
    <t>Mitalisarja  4.</t>
  </si>
  <si>
    <t>0/0</t>
  </si>
  <si>
    <t>18/32</t>
  </si>
  <si>
    <t>12/16</t>
  </si>
  <si>
    <t>0/4</t>
  </si>
  <si>
    <t xml:space="preserve">         Mitalit</t>
  </si>
  <si>
    <t>Arvo-ottelut</t>
  </si>
  <si>
    <t>3/9</t>
  </si>
  <si>
    <t>2/4</t>
  </si>
  <si>
    <t>4/6</t>
  </si>
  <si>
    <t>1/4</t>
  </si>
  <si>
    <t>2/3</t>
  </si>
  <si>
    <t>1/3</t>
  </si>
  <si>
    <t>6/10</t>
  </si>
  <si>
    <t>4/8</t>
  </si>
  <si>
    <t>1/7</t>
  </si>
  <si>
    <t>12/28</t>
  </si>
  <si>
    <t>27.</t>
  </si>
  <si>
    <t>19.</t>
  </si>
  <si>
    <t>17.</t>
  </si>
  <si>
    <t>16.</t>
  </si>
  <si>
    <t xml:space="preserve">       Runkosarja TOP-30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</si>
  <si>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</si>
  <si>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</si>
  <si>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</si>
  <si>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</si>
  <si>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</si>
  <si>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</si>
  <si>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</si>
  <si>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</si>
  <si>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</si>
  <si>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</si>
  <si>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</si>
  <si>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90.</t>
  </si>
  <si>
    <t xml:space="preserve"> RUNKOSARJA, KA / OTT</t>
  </si>
  <si>
    <t>IKÄ</t>
  </si>
  <si>
    <t>TEHO</t>
  </si>
  <si>
    <t xml:space="preserve"> SIJOITUS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</si>
  <si>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</si>
  <si>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</si>
  <si>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</si>
  <si>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</si>
  <si>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Kärkilyöjätilasto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</si>
  <si>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</si>
  <si>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</si>
  <si>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</si>
  <si>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</si>
  <si>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</si>
  <si>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</si>
  <si>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</si>
  <si>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</si>
  <si>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</si>
  <si>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</si>
  <si>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</si>
  <si>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</si>
  <si>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</si>
  <si>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</si>
  <si>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</si>
  <si>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</si>
  <si>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</si>
  <si>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</si>
  <si>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</si>
  <si>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</si>
  <si>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</si>
  <si>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</si>
  <si>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</si>
  <si>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</si>
  <si>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>49.</t>
  </si>
  <si>
    <t>79.</t>
  </si>
  <si>
    <t>93.</t>
  </si>
  <si>
    <t>107.</t>
  </si>
  <si>
    <t>95.</t>
  </si>
  <si>
    <t>100.</t>
  </si>
  <si>
    <t>118.</t>
  </si>
  <si>
    <t>127.</t>
  </si>
  <si>
    <t>57.</t>
  </si>
  <si>
    <t>68.</t>
  </si>
  <si>
    <t>73.</t>
  </si>
  <si>
    <t>80.</t>
  </si>
  <si>
    <t>82.</t>
  </si>
  <si>
    <t>94.</t>
  </si>
  <si>
    <t>103.</t>
  </si>
  <si>
    <t>41.</t>
  </si>
  <si>
    <t>47.</t>
  </si>
  <si>
    <t>61.</t>
  </si>
  <si>
    <t>55.</t>
  </si>
  <si>
    <t>65.</t>
  </si>
  <si>
    <t>69.</t>
  </si>
  <si>
    <t>91.</t>
  </si>
  <si>
    <t>104.</t>
  </si>
  <si>
    <t>112.</t>
  </si>
  <si>
    <t>130.</t>
  </si>
  <si>
    <t>145.</t>
  </si>
  <si>
    <t>151.</t>
  </si>
  <si>
    <t>67.</t>
  </si>
  <si>
    <t>106.</t>
  </si>
  <si>
    <t>131.</t>
  </si>
  <si>
    <t>141.</t>
  </si>
  <si>
    <t xml:space="preserve"> RUNKOSARJA, TASASATASET,  ka. / peli</t>
  </si>
  <si>
    <t xml:space="preserve"> Ottelutilasto</t>
  </si>
  <si>
    <t xml:space="preserve"> 200</t>
  </si>
  <si>
    <t>80.   23.07. 1989  KPL - SiiPe  4-4</t>
  </si>
  <si>
    <t>31 v   1 kk   0 pv</t>
  </si>
  <si>
    <t>29.   30.06. 1991  SiiPe - KPL  11-9</t>
  </si>
  <si>
    <t>241. ottelu</t>
  </si>
  <si>
    <t xml:space="preserve"> PLAY OFF, TASASATASET,  ka. / peli</t>
  </si>
  <si>
    <t>128.</t>
  </si>
  <si>
    <t>78.</t>
  </si>
  <si>
    <t>58.</t>
  </si>
  <si>
    <t>45.</t>
  </si>
  <si>
    <t>50.</t>
  </si>
  <si>
    <t>42.</t>
  </si>
  <si>
    <t>38.</t>
  </si>
  <si>
    <t>31.</t>
  </si>
  <si>
    <t>557.</t>
  </si>
  <si>
    <t>373.</t>
  </si>
  <si>
    <t>248.</t>
  </si>
  <si>
    <t>224.</t>
  </si>
  <si>
    <t>215.</t>
  </si>
  <si>
    <t>222.</t>
  </si>
  <si>
    <t>196.</t>
  </si>
  <si>
    <t>164.</t>
  </si>
  <si>
    <t>147.</t>
  </si>
  <si>
    <t>152.</t>
  </si>
  <si>
    <t>113.</t>
  </si>
  <si>
    <t>102.</t>
  </si>
  <si>
    <t>74.</t>
  </si>
  <si>
    <t>561.</t>
  </si>
  <si>
    <t>446.</t>
  </si>
  <si>
    <t>311.</t>
  </si>
  <si>
    <t>238.</t>
  </si>
  <si>
    <t>229.</t>
  </si>
  <si>
    <t>236.</t>
  </si>
  <si>
    <t>194.</t>
  </si>
  <si>
    <t>154.</t>
  </si>
  <si>
    <t>144.</t>
  </si>
  <si>
    <t>92.</t>
  </si>
  <si>
    <t>572.</t>
  </si>
  <si>
    <t>411.</t>
  </si>
  <si>
    <t>285.</t>
  </si>
  <si>
    <t>231.</t>
  </si>
  <si>
    <t>197.</t>
  </si>
  <si>
    <t>161.</t>
  </si>
  <si>
    <t>142.</t>
  </si>
  <si>
    <t>149.</t>
  </si>
  <si>
    <t>125.</t>
  </si>
  <si>
    <t>111.</t>
  </si>
  <si>
    <t>87.</t>
  </si>
  <si>
    <t>84.</t>
  </si>
  <si>
    <t>663.</t>
  </si>
  <si>
    <t>469.</t>
  </si>
  <si>
    <t>374.</t>
  </si>
  <si>
    <t>289.</t>
  </si>
  <si>
    <t>251.</t>
  </si>
  <si>
    <t>259.</t>
  </si>
  <si>
    <t>210.</t>
  </si>
  <si>
    <t>169.</t>
  </si>
  <si>
    <t>132.</t>
  </si>
  <si>
    <t>43.</t>
  </si>
  <si>
    <t>SEUROITTAIN</t>
  </si>
  <si>
    <t>ka / ottelu</t>
  </si>
  <si>
    <t>LYÖDYT, KA/OTT</t>
  </si>
  <si>
    <t>RS</t>
  </si>
  <si>
    <t>YLS</t>
  </si>
  <si>
    <t>ERO</t>
  </si>
  <si>
    <t>TUODUT, KA/OTT</t>
  </si>
  <si>
    <t>Kouvolan Pallonlyöjät</t>
  </si>
  <si>
    <t>YLEISÖENNÄTYS  KOTONA</t>
  </si>
  <si>
    <t>KATSOJIA YLI 5000</t>
  </si>
  <si>
    <t>YLEISÖENNÄTYS  VIERAISSA</t>
  </si>
  <si>
    <t>361.   31.05. 1981  KPL - SMJ  3-9</t>
  </si>
  <si>
    <t>SIJA</t>
  </si>
  <si>
    <t>KATSOJIA</t>
  </si>
  <si>
    <t>KA / PELI</t>
  </si>
  <si>
    <t>354.   03.06. 1990  Lippo - KPL  6-7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</si>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</sst>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4" fillId="3" borderId="7" xfId="0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5" xfId="0" applyFont="1" applyFill="1" applyBorder="1" applyAlignment="1">
      <alignment horizontal="center"/>
    </xf>
    <xf numFmtId="0" fontId="4" fillId="6" borderId="15" xfId="0" applyFont="1" applyFill="1" applyBorder="1"/>
    <xf numFmtId="165" fontId="4" fillId="6" borderId="1" xfId="2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7" fillId="2" borderId="0" xfId="0" applyFont="1" applyFill="1" applyBorder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2" borderId="14" xfId="0" applyFont="1" applyFill="1" applyBorder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4" fillId="3" borderId="8" xfId="0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0" fillId="0" borderId="0" xfId="0" applyNumberFormat="1"/>
    <xf numFmtId="0" fontId="4" fillId="4" borderId="3" xfId="0" applyFont="1" applyFill="1" applyBorder="1" applyAlignment="1"/>
    <xf numFmtId="0" fontId="4" fillId="5" borderId="2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5" t="s">
        <v>111</v>
      </c>
      <c r="C1" s="6"/>
      <c r="D1" s="7"/>
      <c r="E1" s="111" t="s">
        <v>112</v>
      </c>
      <c r="F1" s="8"/>
      <c r="G1" s="8"/>
      <c r="H1" s="8"/>
      <c r="I1" s="8"/>
      <c r="J1" s="8"/>
      <c r="K1" s="8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175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177</v>
      </c>
      <c r="AC2" s="22"/>
      <c r="AD2" s="16"/>
      <c r="AE2" s="23"/>
      <c r="AF2" s="21"/>
      <c r="AG2" s="24" t="s">
        <v>61</v>
      </c>
      <c r="AH2" s="16"/>
      <c r="AI2" s="16"/>
      <c r="AJ2" s="17"/>
      <c r="AK2" s="21"/>
      <c r="AL2" s="24" t="s">
        <v>160</v>
      </c>
      <c r="AM2" s="22"/>
      <c r="AN2" s="16"/>
      <c r="AO2" s="166" t="s">
        <v>159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55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55</v>
      </c>
      <c r="AE3" s="20" t="s">
        <v>17</v>
      </c>
      <c r="AF3" s="26"/>
      <c r="AG3" s="20" t="s">
        <v>57</v>
      </c>
      <c r="AH3" s="20" t="s">
        <v>58</v>
      </c>
      <c r="AI3" s="17" t="s">
        <v>62</v>
      </c>
      <c r="AJ3" s="20" t="s">
        <v>59</v>
      </c>
      <c r="AK3" s="26"/>
      <c r="AL3" s="20" t="s">
        <v>23</v>
      </c>
      <c r="AM3" s="20" t="s">
        <v>24</v>
      </c>
      <c r="AN3" s="17" t="s">
        <v>74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1978</v>
      </c>
      <c r="C4" s="27" t="s">
        <v>38</v>
      </c>
      <c r="D4" s="34" t="s">
        <v>91</v>
      </c>
      <c r="E4" s="27">
        <v>17</v>
      </c>
      <c r="F4" s="27">
        <v>0</v>
      </c>
      <c r="G4" s="28">
        <v>10</v>
      </c>
      <c r="H4" s="27">
        <v>11</v>
      </c>
      <c r="I4" s="27">
        <v>65</v>
      </c>
      <c r="J4" s="27">
        <v>25</v>
      </c>
      <c r="K4" s="27">
        <v>19</v>
      </c>
      <c r="L4" s="27">
        <v>11</v>
      </c>
      <c r="M4" s="27">
        <v>10</v>
      </c>
      <c r="N4" s="107" t="s">
        <v>73</v>
      </c>
      <c r="O4" s="30"/>
      <c r="P4" s="20"/>
      <c r="Q4" s="20"/>
      <c r="R4" s="20"/>
      <c r="S4" s="20"/>
      <c r="T4" s="26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4" s="4" customFormat="1" ht="15" customHeight="1" x14ac:dyDescent="0.25">
      <c r="A5" s="2"/>
      <c r="B5" s="27">
        <v>1979</v>
      </c>
      <c r="C5" s="27" t="s">
        <v>39</v>
      </c>
      <c r="D5" s="108" t="s">
        <v>91</v>
      </c>
      <c r="E5" s="27">
        <v>22</v>
      </c>
      <c r="F5" s="27">
        <v>3</v>
      </c>
      <c r="G5" s="28">
        <v>14</v>
      </c>
      <c r="H5" s="27">
        <v>12</v>
      </c>
      <c r="I5" s="27">
        <v>96</v>
      </c>
      <c r="J5" s="27">
        <v>37</v>
      </c>
      <c r="K5" s="27">
        <v>24</v>
      </c>
      <c r="L5" s="27">
        <v>18</v>
      </c>
      <c r="M5" s="27">
        <v>17</v>
      </c>
      <c r="N5" s="107" t="s">
        <v>73</v>
      </c>
      <c r="O5" s="30"/>
      <c r="P5" s="20" t="s">
        <v>171</v>
      </c>
      <c r="Q5" s="20"/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>
        <v>1</v>
      </c>
      <c r="AN5" s="27"/>
      <c r="AO5" s="28"/>
      <c r="AP5" s="31"/>
      <c r="AQ5" s="27"/>
      <c r="AR5" s="41"/>
    </row>
    <row r="6" spans="1:44" s="4" customFormat="1" ht="15" customHeight="1" x14ac:dyDescent="0.25">
      <c r="A6" s="2"/>
      <c r="B6" s="27">
        <v>1980</v>
      </c>
      <c r="C6" s="27" t="s">
        <v>56</v>
      </c>
      <c r="D6" s="108" t="s">
        <v>91</v>
      </c>
      <c r="E6" s="27">
        <v>22</v>
      </c>
      <c r="F6" s="27">
        <v>6</v>
      </c>
      <c r="G6" s="28">
        <v>20</v>
      </c>
      <c r="H6" s="27">
        <v>23</v>
      </c>
      <c r="I6" s="27">
        <v>94</v>
      </c>
      <c r="J6" s="27">
        <v>25</v>
      </c>
      <c r="K6" s="27">
        <v>21</v>
      </c>
      <c r="L6" s="27">
        <v>22</v>
      </c>
      <c r="M6" s="27">
        <v>26</v>
      </c>
      <c r="N6" s="32">
        <v>0.50600000000000001</v>
      </c>
      <c r="O6" s="30"/>
      <c r="P6" s="20" t="s">
        <v>56</v>
      </c>
      <c r="Q6" s="20" t="s">
        <v>172</v>
      </c>
      <c r="R6" s="20" t="s">
        <v>79</v>
      </c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>
        <v>1</v>
      </c>
      <c r="AM6" s="27">
        <v>1</v>
      </c>
      <c r="AN6" s="27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1981</v>
      </c>
      <c r="C7" s="27" t="s">
        <v>56</v>
      </c>
      <c r="D7" s="108" t="s">
        <v>91</v>
      </c>
      <c r="E7" s="27">
        <v>21</v>
      </c>
      <c r="F7" s="27">
        <v>1</v>
      </c>
      <c r="G7" s="28">
        <v>8</v>
      </c>
      <c r="H7" s="27">
        <v>19</v>
      </c>
      <c r="I7" s="27">
        <v>68</v>
      </c>
      <c r="J7" s="27">
        <v>22</v>
      </c>
      <c r="K7" s="27">
        <v>21</v>
      </c>
      <c r="L7" s="27">
        <v>16</v>
      </c>
      <c r="M7" s="27">
        <v>9</v>
      </c>
      <c r="N7" s="32">
        <v>0.42767295597484278</v>
      </c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>
        <v>1</v>
      </c>
      <c r="AN7" s="27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1982</v>
      </c>
      <c r="C8" s="27" t="s">
        <v>79</v>
      </c>
      <c r="D8" s="108" t="s">
        <v>91</v>
      </c>
      <c r="E8" s="27">
        <v>13</v>
      </c>
      <c r="F8" s="27">
        <v>0</v>
      </c>
      <c r="G8" s="27">
        <v>5</v>
      </c>
      <c r="H8" s="27">
        <v>4</v>
      </c>
      <c r="I8" s="27">
        <v>51</v>
      </c>
      <c r="J8" s="27">
        <v>18</v>
      </c>
      <c r="K8" s="27">
        <v>21</v>
      </c>
      <c r="L8" s="27">
        <v>7</v>
      </c>
      <c r="M8" s="27">
        <v>5</v>
      </c>
      <c r="N8" s="32">
        <v>0.49514563106796117</v>
      </c>
      <c r="O8" s="30"/>
      <c r="P8" s="20"/>
      <c r="Q8" s="20"/>
      <c r="R8" s="20"/>
      <c r="S8" s="20"/>
      <c r="T8" s="26"/>
      <c r="U8" s="27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8"/>
      <c r="AP8" s="31"/>
      <c r="AQ8" s="27"/>
      <c r="AR8" s="41"/>
    </row>
    <row r="9" spans="1:44" s="4" customFormat="1" ht="15" customHeight="1" x14ac:dyDescent="0.25">
      <c r="A9" s="2"/>
      <c r="B9" s="121">
        <v>1983</v>
      </c>
      <c r="C9" s="143" t="s">
        <v>36</v>
      </c>
      <c r="D9" s="144" t="s">
        <v>91</v>
      </c>
      <c r="E9" s="143"/>
      <c r="F9" s="122" t="s">
        <v>113</v>
      </c>
      <c r="G9" s="123"/>
      <c r="H9" s="35"/>
      <c r="I9" s="121"/>
      <c r="J9" s="121"/>
      <c r="K9" s="143"/>
      <c r="L9" s="143"/>
      <c r="M9" s="143"/>
      <c r="N9" s="145"/>
      <c r="O9" s="30"/>
      <c r="P9" s="20"/>
      <c r="Q9" s="20"/>
      <c r="R9" s="20"/>
      <c r="S9" s="20"/>
      <c r="T9" s="26"/>
      <c r="U9" s="27"/>
      <c r="V9" s="27"/>
      <c r="W9" s="28"/>
      <c r="X9" s="27"/>
      <c r="Y9" s="27"/>
      <c r="Z9" s="32"/>
      <c r="AA9" s="26"/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5"/>
      <c r="AN9" s="27">
        <v>1</v>
      </c>
      <c r="AO9" s="28"/>
      <c r="AP9" s="31"/>
      <c r="AQ9" s="27"/>
      <c r="AR9" s="41"/>
    </row>
    <row r="10" spans="1:44" s="4" customFormat="1" ht="15" customHeight="1" x14ac:dyDescent="0.25">
      <c r="A10" s="2"/>
      <c r="B10" s="27">
        <v>1984</v>
      </c>
      <c r="C10" s="27" t="s">
        <v>34</v>
      </c>
      <c r="D10" s="108" t="s">
        <v>91</v>
      </c>
      <c r="E10" s="27">
        <v>22</v>
      </c>
      <c r="F10" s="27">
        <v>0</v>
      </c>
      <c r="G10" s="28">
        <v>9</v>
      </c>
      <c r="H10" s="27">
        <v>17</v>
      </c>
      <c r="I10" s="27">
        <v>76</v>
      </c>
      <c r="J10" s="27">
        <v>35</v>
      </c>
      <c r="K10" s="27">
        <v>20</v>
      </c>
      <c r="L10" s="27">
        <v>12</v>
      </c>
      <c r="M10" s="27">
        <v>9</v>
      </c>
      <c r="N10" s="29">
        <v>0.41799999999999998</v>
      </c>
      <c r="O10" s="30"/>
      <c r="P10" s="20"/>
      <c r="Q10" s="20"/>
      <c r="R10" s="20"/>
      <c r="S10" s="20"/>
      <c r="T10" s="26"/>
      <c r="U10" s="27"/>
      <c r="V10" s="27"/>
      <c r="W10" s="28"/>
      <c r="X10" s="27"/>
      <c r="Y10" s="27"/>
      <c r="Z10" s="32"/>
      <c r="AA10" s="26"/>
      <c r="AB10" s="20"/>
      <c r="AC10" s="20"/>
      <c r="AD10" s="20"/>
      <c r="AE10" s="20"/>
      <c r="AF10" s="26"/>
      <c r="AG10" s="5"/>
      <c r="AH10" s="5"/>
      <c r="AI10" s="5"/>
      <c r="AJ10" s="5"/>
      <c r="AK10" s="26"/>
      <c r="AL10" s="27"/>
      <c r="AM10" s="27"/>
      <c r="AN10" s="27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1985</v>
      </c>
      <c r="C11" s="27" t="s">
        <v>35</v>
      </c>
      <c r="D11" s="108" t="s">
        <v>91</v>
      </c>
      <c r="E11" s="27">
        <v>22</v>
      </c>
      <c r="F11" s="27">
        <v>3</v>
      </c>
      <c r="G11" s="28">
        <v>15</v>
      </c>
      <c r="H11" s="27">
        <v>20</v>
      </c>
      <c r="I11" s="27">
        <v>102</v>
      </c>
      <c r="J11" s="27">
        <v>35</v>
      </c>
      <c r="K11" s="27">
        <v>27</v>
      </c>
      <c r="L11" s="27">
        <v>22</v>
      </c>
      <c r="M11" s="27">
        <v>18</v>
      </c>
      <c r="N11" s="29">
        <v>0.52</v>
      </c>
      <c r="O11" s="30"/>
      <c r="P11" s="20"/>
      <c r="Q11" s="20" t="s">
        <v>176</v>
      </c>
      <c r="R11" s="20" t="s">
        <v>171</v>
      </c>
      <c r="S11" s="20"/>
      <c r="T11" s="26"/>
      <c r="U11" s="109">
        <v>6</v>
      </c>
      <c r="V11" s="109">
        <v>0</v>
      </c>
      <c r="W11" s="110">
        <v>2</v>
      </c>
      <c r="X11" s="109">
        <v>9</v>
      </c>
      <c r="Y11" s="109">
        <v>23</v>
      </c>
      <c r="Z11" s="32">
        <v>0.434</v>
      </c>
      <c r="AA11" s="26"/>
      <c r="AB11" s="20"/>
      <c r="AC11" s="20" t="s">
        <v>56</v>
      </c>
      <c r="AD11" s="20" t="s">
        <v>34</v>
      </c>
      <c r="AE11" s="20"/>
      <c r="AF11" s="26"/>
      <c r="AG11" s="5" t="s">
        <v>154</v>
      </c>
      <c r="AH11" s="5"/>
      <c r="AI11" s="5"/>
      <c r="AJ11" s="5"/>
      <c r="AK11" s="26"/>
      <c r="AL11" s="27">
        <v>1</v>
      </c>
      <c r="AM11" s="27"/>
      <c r="AN11" s="27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1986</v>
      </c>
      <c r="C12" s="27" t="s">
        <v>79</v>
      </c>
      <c r="D12" s="108" t="s">
        <v>91</v>
      </c>
      <c r="E12" s="27">
        <v>22</v>
      </c>
      <c r="F12" s="27">
        <v>1</v>
      </c>
      <c r="G12" s="28">
        <v>8</v>
      </c>
      <c r="H12" s="27">
        <v>14</v>
      </c>
      <c r="I12" s="27">
        <v>86</v>
      </c>
      <c r="J12" s="27">
        <v>45</v>
      </c>
      <c r="K12" s="27">
        <v>18</v>
      </c>
      <c r="L12" s="27">
        <v>14</v>
      </c>
      <c r="M12" s="27">
        <v>9</v>
      </c>
      <c r="N12" s="29">
        <v>0.47499999999999998</v>
      </c>
      <c r="O12" s="30"/>
      <c r="P12" s="20"/>
      <c r="Q12" s="20"/>
      <c r="R12" s="20"/>
      <c r="S12" s="20"/>
      <c r="T12" s="26"/>
      <c r="U12" s="27"/>
      <c r="V12" s="27"/>
      <c r="W12" s="28"/>
      <c r="X12" s="27"/>
      <c r="Y12" s="27"/>
      <c r="Z12" s="32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/>
      <c r="AM12" s="27"/>
      <c r="AN12" s="27"/>
      <c r="AO12" s="28"/>
      <c r="AP12" s="31"/>
      <c r="AQ12" s="27"/>
      <c r="AR12" s="41"/>
    </row>
    <row r="13" spans="1:44" s="4" customFormat="1" ht="15" customHeight="1" x14ac:dyDescent="0.25">
      <c r="A13" s="2"/>
      <c r="B13" s="121">
        <v>1987</v>
      </c>
      <c r="C13" s="121" t="s">
        <v>37</v>
      </c>
      <c r="D13" s="142" t="s">
        <v>91</v>
      </c>
      <c r="E13" s="121"/>
      <c r="F13" s="122" t="s">
        <v>113</v>
      </c>
      <c r="G13" s="123"/>
      <c r="H13" s="35"/>
      <c r="I13" s="121"/>
      <c r="J13" s="121"/>
      <c r="K13" s="121"/>
      <c r="L13" s="121"/>
      <c r="M13" s="121"/>
      <c r="N13" s="145"/>
      <c r="O13" s="30"/>
      <c r="P13" s="20"/>
      <c r="Q13" s="20"/>
      <c r="R13" s="20"/>
      <c r="S13" s="20"/>
      <c r="T13" s="26"/>
      <c r="U13" s="27"/>
      <c r="V13" s="27"/>
      <c r="W13" s="28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/>
      <c r="AM13" s="5"/>
      <c r="AN13" s="5"/>
      <c r="AO13" s="28"/>
      <c r="AP13" s="31"/>
      <c r="AQ13" s="27"/>
      <c r="AR13" s="41"/>
    </row>
    <row r="14" spans="1:44" s="4" customFormat="1" ht="15" customHeight="1" x14ac:dyDescent="0.25">
      <c r="A14" s="2"/>
      <c r="B14" s="27">
        <v>1988</v>
      </c>
      <c r="C14" s="27" t="s">
        <v>39</v>
      </c>
      <c r="D14" s="108" t="s">
        <v>91</v>
      </c>
      <c r="E14" s="27">
        <v>21</v>
      </c>
      <c r="F14" s="27">
        <v>1</v>
      </c>
      <c r="G14" s="28">
        <v>20</v>
      </c>
      <c r="H14" s="27">
        <v>10</v>
      </c>
      <c r="I14" s="27">
        <v>104</v>
      </c>
      <c r="J14" s="27">
        <v>42</v>
      </c>
      <c r="K14" s="27">
        <v>19</v>
      </c>
      <c r="L14" s="27">
        <v>22</v>
      </c>
      <c r="M14" s="27">
        <v>21</v>
      </c>
      <c r="N14" s="29">
        <v>0.54700000000000004</v>
      </c>
      <c r="O14" s="30"/>
      <c r="P14" s="20" t="s">
        <v>173</v>
      </c>
      <c r="Q14" s="20"/>
      <c r="R14" s="20"/>
      <c r="S14" s="20"/>
      <c r="T14" s="26"/>
      <c r="U14" s="27">
        <v>2</v>
      </c>
      <c r="V14" s="28">
        <v>0</v>
      </c>
      <c r="W14" s="28">
        <v>1</v>
      </c>
      <c r="X14" s="28">
        <v>0</v>
      </c>
      <c r="Y14" s="27">
        <v>9</v>
      </c>
      <c r="Z14" s="32">
        <v>0.52900000000000003</v>
      </c>
      <c r="AA14" s="26"/>
      <c r="AB14" s="20"/>
      <c r="AC14" s="20"/>
      <c r="AD14" s="20"/>
      <c r="AE14" s="20"/>
      <c r="AF14" s="26"/>
      <c r="AG14" s="5" t="s">
        <v>82</v>
      </c>
      <c r="AH14" s="5"/>
      <c r="AI14" s="5"/>
      <c r="AJ14" s="5"/>
      <c r="AK14" s="26"/>
      <c r="AL14" s="27">
        <v>1</v>
      </c>
      <c r="AM14" s="27">
        <v>1</v>
      </c>
      <c r="AN14" s="27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1989</v>
      </c>
      <c r="C15" s="27" t="s">
        <v>34</v>
      </c>
      <c r="D15" s="108" t="s">
        <v>91</v>
      </c>
      <c r="E15" s="27">
        <v>21</v>
      </c>
      <c r="F15" s="27">
        <v>2</v>
      </c>
      <c r="G15" s="28">
        <v>9</v>
      </c>
      <c r="H15" s="27">
        <v>11</v>
      </c>
      <c r="I15" s="27">
        <v>91</v>
      </c>
      <c r="J15" s="27">
        <v>37</v>
      </c>
      <c r="K15" s="27">
        <v>15</v>
      </c>
      <c r="L15" s="27">
        <v>28</v>
      </c>
      <c r="M15" s="27">
        <v>11</v>
      </c>
      <c r="N15" s="29">
        <v>0.50800000000000001</v>
      </c>
      <c r="O15" s="30"/>
      <c r="P15" s="20"/>
      <c r="Q15" s="20"/>
      <c r="R15" s="20"/>
      <c r="S15" s="20"/>
      <c r="T15" s="26"/>
      <c r="U15" s="27">
        <v>2</v>
      </c>
      <c r="V15" s="28">
        <v>0</v>
      </c>
      <c r="W15" s="28">
        <v>0</v>
      </c>
      <c r="X15" s="28">
        <v>2</v>
      </c>
      <c r="Y15" s="28">
        <v>7</v>
      </c>
      <c r="Z15" s="32">
        <v>0.318</v>
      </c>
      <c r="AA15" s="26"/>
      <c r="AB15" s="20"/>
      <c r="AC15" s="20"/>
      <c r="AD15" s="20"/>
      <c r="AE15" s="20"/>
      <c r="AF15" s="26"/>
      <c r="AG15" s="5" t="s">
        <v>83</v>
      </c>
      <c r="AH15" s="5"/>
      <c r="AI15" s="5"/>
      <c r="AJ15" s="5"/>
      <c r="AK15" s="26"/>
      <c r="AL15" s="27">
        <v>1</v>
      </c>
      <c r="AM15" s="27">
        <v>1</v>
      </c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1990</v>
      </c>
      <c r="C16" s="27" t="s">
        <v>92</v>
      </c>
      <c r="D16" s="108" t="s">
        <v>91</v>
      </c>
      <c r="E16" s="27">
        <v>25</v>
      </c>
      <c r="F16" s="27">
        <v>2</v>
      </c>
      <c r="G16" s="27">
        <v>26</v>
      </c>
      <c r="H16" s="27">
        <v>14</v>
      </c>
      <c r="I16" s="27">
        <v>121</v>
      </c>
      <c r="J16" s="27">
        <v>38</v>
      </c>
      <c r="K16" s="27">
        <v>22</v>
      </c>
      <c r="L16" s="27">
        <v>33</v>
      </c>
      <c r="M16" s="27">
        <v>28</v>
      </c>
      <c r="N16" s="29">
        <v>0.52900000000000003</v>
      </c>
      <c r="O16" s="30"/>
      <c r="P16" s="20" t="s">
        <v>174</v>
      </c>
      <c r="Q16" s="20"/>
      <c r="R16" s="20" t="s">
        <v>171</v>
      </c>
      <c r="S16" s="20"/>
      <c r="T16" s="26"/>
      <c r="U16" s="27"/>
      <c r="V16" s="27"/>
      <c r="W16" s="28"/>
      <c r="X16" s="27"/>
      <c r="Y16" s="27"/>
      <c r="Z16" s="32"/>
      <c r="AA16" s="26"/>
      <c r="AB16" s="20"/>
      <c r="AC16" s="20"/>
      <c r="AD16" s="20"/>
      <c r="AE16" s="20"/>
      <c r="AF16" s="26"/>
      <c r="AG16" s="5"/>
      <c r="AH16" s="5"/>
      <c r="AI16" s="5"/>
      <c r="AJ16" s="5"/>
      <c r="AK16" s="26"/>
      <c r="AL16" s="27">
        <v>1</v>
      </c>
      <c r="AM16" s="27">
        <v>1</v>
      </c>
      <c r="AN16" s="28"/>
      <c r="AO16" s="28"/>
      <c r="AP16" s="31"/>
      <c r="AQ16" s="27"/>
      <c r="AR16" s="41"/>
    </row>
    <row r="17" spans="1:48" s="4" customFormat="1" ht="15" customHeight="1" x14ac:dyDescent="0.25">
      <c r="A17" s="2"/>
      <c r="B17" s="27">
        <v>1991</v>
      </c>
      <c r="C17" s="27" t="s">
        <v>114</v>
      </c>
      <c r="D17" s="108" t="s">
        <v>91</v>
      </c>
      <c r="E17" s="27">
        <v>26</v>
      </c>
      <c r="F17" s="27">
        <v>0</v>
      </c>
      <c r="G17" s="27">
        <v>10</v>
      </c>
      <c r="H17" s="27">
        <v>9</v>
      </c>
      <c r="I17" s="27">
        <v>99</v>
      </c>
      <c r="J17" s="27">
        <v>23</v>
      </c>
      <c r="K17" s="27">
        <v>36</v>
      </c>
      <c r="L17" s="27">
        <v>30</v>
      </c>
      <c r="M17" s="27">
        <v>10</v>
      </c>
      <c r="N17" s="29">
        <v>0.438</v>
      </c>
      <c r="O17" s="30"/>
      <c r="P17" s="20"/>
      <c r="Q17" s="20"/>
      <c r="R17" s="20"/>
      <c r="S17" s="20"/>
      <c r="T17" s="26"/>
      <c r="U17" s="27"/>
      <c r="V17" s="27"/>
      <c r="W17" s="28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8"/>
      <c r="AO17" s="28"/>
      <c r="AP17" s="31"/>
      <c r="AQ17" s="27"/>
      <c r="AR17" s="41"/>
    </row>
    <row r="18" spans="1:48" s="4" customFormat="1" ht="15" customHeight="1" x14ac:dyDescent="0.25">
      <c r="A18" s="1"/>
      <c r="B18" s="18" t="s">
        <v>7</v>
      </c>
      <c r="C18" s="19"/>
      <c r="D18" s="17"/>
      <c r="E18" s="20">
        <v>254</v>
      </c>
      <c r="F18" s="20">
        <v>19</v>
      </c>
      <c r="G18" s="20">
        <v>154</v>
      </c>
      <c r="H18" s="20">
        <v>164</v>
      </c>
      <c r="I18" s="20">
        <v>1053</v>
      </c>
      <c r="J18" s="20">
        <v>382</v>
      </c>
      <c r="K18" s="20">
        <v>263</v>
      </c>
      <c r="L18" s="20">
        <v>235</v>
      </c>
      <c r="M18" s="20">
        <v>173</v>
      </c>
      <c r="N18" s="36">
        <v>0.4872138864391361</v>
      </c>
      <c r="O18" s="26"/>
      <c r="P18" s="76" t="s">
        <v>63</v>
      </c>
      <c r="Q18" s="76" t="s">
        <v>63</v>
      </c>
      <c r="R18" s="76" t="s">
        <v>63</v>
      </c>
      <c r="S18" s="76" t="s">
        <v>63</v>
      </c>
      <c r="T18" s="26"/>
      <c r="U18" s="20">
        <v>10</v>
      </c>
      <c r="V18" s="20">
        <v>0</v>
      </c>
      <c r="W18" s="20">
        <v>3</v>
      </c>
      <c r="X18" s="20">
        <v>11</v>
      </c>
      <c r="Y18" s="20">
        <v>39</v>
      </c>
      <c r="Z18" s="36">
        <v>0.42399999999999999</v>
      </c>
      <c r="AA18" s="92">
        <f>SUM(AA4:AA17)</f>
        <v>0</v>
      </c>
      <c r="AB18" s="76" t="s">
        <v>63</v>
      </c>
      <c r="AC18" s="76" t="s">
        <v>63</v>
      </c>
      <c r="AD18" s="76" t="s">
        <v>63</v>
      </c>
      <c r="AE18" s="76" t="s">
        <v>63</v>
      </c>
      <c r="AF18" s="26"/>
      <c r="AG18" s="76" t="s">
        <v>72</v>
      </c>
      <c r="AH18" s="76" t="s">
        <v>155</v>
      </c>
      <c r="AI18" s="76" t="s">
        <v>155</v>
      </c>
      <c r="AJ18" s="76" t="s">
        <v>155</v>
      </c>
      <c r="AK18" s="26"/>
      <c r="AL18" s="20">
        <v>5</v>
      </c>
      <c r="AM18" s="20">
        <v>6</v>
      </c>
      <c r="AN18" s="20">
        <v>1</v>
      </c>
      <c r="AO18" s="20">
        <v>0</v>
      </c>
      <c r="AP18" s="20">
        <v>0</v>
      </c>
      <c r="AQ18" s="20">
        <v>0</v>
      </c>
      <c r="AR18" s="41"/>
    </row>
    <row r="19" spans="1:48" s="4" customFormat="1" ht="15" customHeight="1" x14ac:dyDescent="0.25">
      <c r="A19" s="1"/>
      <c r="B19" s="18" t="s">
        <v>330</v>
      </c>
      <c r="C19" s="19"/>
      <c r="D19" s="17"/>
      <c r="E19" s="19"/>
      <c r="F19" s="16" t="s">
        <v>223</v>
      </c>
      <c r="G19" s="16"/>
      <c r="H19" s="16"/>
      <c r="I19" s="16"/>
      <c r="J19" s="16"/>
      <c r="K19" s="16"/>
      <c r="L19" s="16"/>
      <c r="M19" s="16"/>
      <c r="N19" s="99"/>
      <c r="O19" s="26"/>
      <c r="P19" s="24"/>
      <c r="Q19" s="22"/>
      <c r="R19" s="95"/>
      <c r="S19" s="96"/>
      <c r="T19" s="26"/>
      <c r="U19" s="19"/>
      <c r="V19" s="16"/>
      <c r="W19" s="16"/>
      <c r="X19" s="16"/>
      <c r="Y19" s="16"/>
      <c r="Z19" s="17"/>
      <c r="AA19" s="26"/>
      <c r="AB19" s="93"/>
      <c r="AC19" s="94"/>
      <c r="AD19" s="95"/>
      <c r="AE19" s="96"/>
      <c r="AF19" s="26"/>
      <c r="AG19" s="163">
        <v>0</v>
      </c>
      <c r="AH19" s="97">
        <v>0</v>
      </c>
      <c r="AI19" s="97">
        <v>0</v>
      </c>
      <c r="AJ19" s="98">
        <v>0</v>
      </c>
      <c r="AK19" s="26"/>
      <c r="AL19" s="19"/>
      <c r="AM19" s="16"/>
      <c r="AN19" s="16"/>
      <c r="AO19" s="16"/>
      <c r="AP19" s="16"/>
      <c r="AQ19" s="17"/>
      <c r="AR19" s="41"/>
    </row>
    <row r="20" spans="1:48" ht="15" customHeight="1" x14ac:dyDescent="0.25">
      <c r="A20" s="2"/>
      <c r="B20" s="34" t="s">
        <v>2</v>
      </c>
      <c r="C20" s="31"/>
      <c r="D20" s="37">
        <v>1004.9999999999999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38"/>
      <c r="Q20" s="40"/>
      <c r="R20" s="38"/>
      <c r="S20" s="38"/>
      <c r="T20" s="26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6"/>
      <c r="AG20" s="38"/>
      <c r="AH20" s="38"/>
      <c r="AI20" s="38"/>
      <c r="AJ20" s="38"/>
      <c r="AK20" s="26"/>
      <c r="AL20" s="38"/>
      <c r="AM20" s="38"/>
      <c r="AN20" s="38"/>
      <c r="AO20" s="38"/>
      <c r="AP20" s="38"/>
      <c r="AQ20" s="38"/>
      <c r="AR20" s="41"/>
    </row>
    <row r="21" spans="1:48" s="4" customFormat="1" ht="14.25" customHeight="1" x14ac:dyDescent="0.25">
      <c r="A21" s="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0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26"/>
      <c r="AG21" s="38"/>
      <c r="AH21" s="38"/>
      <c r="AI21" s="38"/>
      <c r="AJ21" s="38"/>
      <c r="AK21" s="26"/>
      <c r="AL21" s="38"/>
      <c r="AM21" s="38"/>
      <c r="AN21" s="38"/>
      <c r="AO21" s="38"/>
      <c r="AP21" s="38"/>
      <c r="AQ21" s="38"/>
      <c r="AR21" s="41"/>
    </row>
    <row r="22" spans="1:48" ht="15" customHeight="1" x14ac:dyDescent="0.25">
      <c r="A22" s="2"/>
      <c r="B22" s="24" t="s">
        <v>25</v>
      </c>
      <c r="C22" s="42"/>
      <c r="D22" s="42"/>
      <c r="E22" s="20" t="s">
        <v>3</v>
      </c>
      <c r="F22" s="20" t="s">
        <v>8</v>
      </c>
      <c r="G22" s="17" t="s">
        <v>5</v>
      </c>
      <c r="H22" s="20" t="s">
        <v>6</v>
      </c>
      <c r="I22" s="20" t="s">
        <v>17</v>
      </c>
      <c r="J22" s="38"/>
      <c r="K22" s="20" t="s">
        <v>27</v>
      </c>
      <c r="L22" s="20" t="s">
        <v>28</v>
      </c>
      <c r="M22" s="20" t="s">
        <v>29</v>
      </c>
      <c r="N22" s="20" t="s">
        <v>22</v>
      </c>
      <c r="O22" s="26"/>
      <c r="P22" s="43" t="s">
        <v>30</v>
      </c>
      <c r="Q22" s="14"/>
      <c r="R22" s="14"/>
      <c r="S22" s="14"/>
      <c r="T22" s="44"/>
      <c r="U22" s="44"/>
      <c r="V22" s="44"/>
      <c r="W22" s="44"/>
      <c r="X22" s="44"/>
      <c r="Y22" s="14"/>
      <c r="Z22" s="14"/>
      <c r="AA22" s="14"/>
      <c r="AB22" s="44"/>
      <c r="AC22" s="44"/>
      <c r="AD22" s="14"/>
      <c r="AE22" s="45"/>
      <c r="AF22" s="26"/>
      <c r="AG22" s="43" t="s">
        <v>67</v>
      </c>
      <c r="AH22" s="14"/>
      <c r="AI22" s="44"/>
      <c r="AJ22" s="45"/>
      <c r="AK22" s="26"/>
      <c r="AL22" s="12" t="s">
        <v>68</v>
      </c>
      <c r="AM22" s="14"/>
      <c r="AN22" s="14"/>
      <c r="AO22" s="14"/>
      <c r="AP22" s="14"/>
      <c r="AQ22" s="45"/>
      <c r="AR22" s="41"/>
    </row>
    <row r="23" spans="1:48" ht="15" customHeight="1" x14ac:dyDescent="0.25">
      <c r="A23" s="2"/>
      <c r="B23" s="43" t="s">
        <v>13</v>
      </c>
      <c r="C23" s="14"/>
      <c r="D23" s="45"/>
      <c r="E23" s="27">
        <v>254</v>
      </c>
      <c r="F23" s="27">
        <v>19</v>
      </c>
      <c r="G23" s="27">
        <v>154</v>
      </c>
      <c r="H23" s="27">
        <v>164</v>
      </c>
      <c r="I23" s="27">
        <v>1053</v>
      </c>
      <c r="J23" s="38"/>
      <c r="K23" s="46">
        <v>0.68110236220472442</v>
      </c>
      <c r="L23" s="46">
        <v>0.64566929133858264</v>
      </c>
      <c r="M23" s="46">
        <v>4.1456692913385824</v>
      </c>
      <c r="N23" s="29">
        <v>0.48699999999999999</v>
      </c>
      <c r="O23" s="26">
        <v>3608</v>
      </c>
      <c r="P23" s="175" t="s">
        <v>9</v>
      </c>
      <c r="Q23" s="192"/>
      <c r="R23" s="193" t="s">
        <v>115</v>
      </c>
      <c r="S23" s="193"/>
      <c r="T23" s="176"/>
      <c r="U23" s="176"/>
      <c r="V23" s="176"/>
      <c r="W23" s="176"/>
      <c r="X23" s="176"/>
      <c r="Y23" s="194" t="s">
        <v>11</v>
      </c>
      <c r="Z23" s="193"/>
      <c r="AA23" s="193"/>
      <c r="AB23" s="195" t="s">
        <v>118</v>
      </c>
      <c r="AC23" s="196"/>
      <c r="AD23" s="197"/>
      <c r="AE23" s="177"/>
      <c r="AF23" s="26"/>
      <c r="AG23" s="208"/>
      <c r="AH23" s="209"/>
      <c r="AI23" s="209"/>
      <c r="AJ23" s="177"/>
      <c r="AK23" s="26"/>
      <c r="AL23" s="175" t="s">
        <v>69</v>
      </c>
      <c r="AM23" s="212">
        <v>1991</v>
      </c>
      <c r="AN23" s="176"/>
      <c r="AO23" s="176"/>
      <c r="AP23" s="176"/>
      <c r="AQ23" s="177"/>
      <c r="AR23" s="41"/>
    </row>
    <row r="24" spans="1:48" ht="15" customHeight="1" x14ac:dyDescent="0.25">
      <c r="A24" s="2"/>
      <c r="B24" s="47" t="s">
        <v>15</v>
      </c>
      <c r="C24" s="48"/>
      <c r="D24" s="49"/>
      <c r="E24" s="27">
        <v>10</v>
      </c>
      <c r="F24" s="27">
        <v>0</v>
      </c>
      <c r="G24" s="27">
        <v>3</v>
      </c>
      <c r="H24" s="27">
        <v>11</v>
      </c>
      <c r="I24" s="27">
        <v>39</v>
      </c>
      <c r="J24" s="38"/>
      <c r="K24" s="46">
        <v>0.3</v>
      </c>
      <c r="L24" s="46">
        <v>1.1000000000000001</v>
      </c>
      <c r="M24" s="46">
        <v>3.9</v>
      </c>
      <c r="N24" s="29">
        <v>0.42399999999999999</v>
      </c>
      <c r="O24" s="26">
        <v>522.94160583941607</v>
      </c>
      <c r="P24" s="198" t="s">
        <v>70</v>
      </c>
      <c r="Q24" s="199"/>
      <c r="R24" s="193" t="s">
        <v>116</v>
      </c>
      <c r="S24" s="193"/>
      <c r="T24" s="193"/>
      <c r="U24" s="193"/>
      <c r="V24" s="193"/>
      <c r="W24" s="193"/>
      <c r="X24" s="193"/>
      <c r="Y24" s="194" t="s">
        <v>119</v>
      </c>
      <c r="Z24" s="193"/>
      <c r="AA24" s="193"/>
      <c r="AB24" s="195" t="s">
        <v>120</v>
      </c>
      <c r="AC24" s="200"/>
      <c r="AD24" s="200"/>
      <c r="AE24" s="201"/>
      <c r="AF24" s="26"/>
      <c r="AG24" s="198"/>
      <c r="AH24" s="209"/>
      <c r="AI24" s="209"/>
      <c r="AJ24" s="201"/>
      <c r="AK24" s="26"/>
      <c r="AL24" s="198"/>
      <c r="AM24" s="194"/>
      <c r="AN24" s="193"/>
      <c r="AO24" s="193"/>
      <c r="AP24" s="193"/>
      <c r="AQ24" s="201"/>
      <c r="AR24" s="41"/>
    </row>
    <row r="25" spans="1:48" ht="15" customHeight="1" x14ac:dyDescent="0.25">
      <c r="A25" s="2"/>
      <c r="B25" s="50" t="s">
        <v>16</v>
      </c>
      <c r="C25" s="51"/>
      <c r="D25" s="52"/>
      <c r="E25" s="33">
        <v>33</v>
      </c>
      <c r="F25" s="33">
        <v>2</v>
      </c>
      <c r="G25" s="33">
        <v>19</v>
      </c>
      <c r="H25" s="33">
        <v>38</v>
      </c>
      <c r="I25" s="33">
        <v>126</v>
      </c>
      <c r="J25" s="38"/>
      <c r="K25" s="53">
        <v>0.64</v>
      </c>
      <c r="L25" s="53">
        <v>1.1499999999999999</v>
      </c>
      <c r="M25" s="53">
        <v>4.67</v>
      </c>
      <c r="N25" s="54">
        <v>0.54500000000000004</v>
      </c>
      <c r="O25" s="26">
        <v>150</v>
      </c>
      <c r="P25" s="198" t="s">
        <v>71</v>
      </c>
      <c r="Q25" s="199"/>
      <c r="R25" s="193" t="s">
        <v>115</v>
      </c>
      <c r="S25" s="193"/>
      <c r="T25" s="193"/>
      <c r="U25" s="193"/>
      <c r="V25" s="193"/>
      <c r="W25" s="193"/>
      <c r="X25" s="193"/>
      <c r="Y25" s="194" t="s">
        <v>11</v>
      </c>
      <c r="Z25" s="193"/>
      <c r="AA25" s="193"/>
      <c r="AB25" s="195" t="s">
        <v>118</v>
      </c>
      <c r="AC25" s="200"/>
      <c r="AD25" s="200"/>
      <c r="AE25" s="201"/>
      <c r="AF25" s="26"/>
      <c r="AG25" s="208"/>
      <c r="AH25" s="209"/>
      <c r="AI25" s="193"/>
      <c r="AJ25" s="201"/>
      <c r="AK25" s="26"/>
      <c r="AL25" s="198"/>
      <c r="AM25" s="194"/>
      <c r="AN25" s="193"/>
      <c r="AO25" s="193"/>
      <c r="AP25" s="193"/>
      <c r="AQ25" s="201"/>
      <c r="AR25" s="41"/>
    </row>
    <row r="26" spans="1:48" ht="15" customHeight="1" x14ac:dyDescent="0.25">
      <c r="A26" s="2"/>
      <c r="B26" s="55" t="s">
        <v>26</v>
      </c>
      <c r="C26" s="56"/>
      <c r="D26" s="57"/>
      <c r="E26" s="20">
        <v>297</v>
      </c>
      <c r="F26" s="20">
        <v>21</v>
      </c>
      <c r="G26" s="20">
        <v>176</v>
      </c>
      <c r="H26" s="20">
        <v>213</v>
      </c>
      <c r="I26" s="20">
        <v>1218</v>
      </c>
      <c r="J26" s="38"/>
      <c r="K26" s="58">
        <v>0.66550522648083621</v>
      </c>
      <c r="L26" s="58">
        <v>0.71080139372822304</v>
      </c>
      <c r="M26" s="58">
        <v>4.1881533101045294</v>
      </c>
      <c r="N26" s="36">
        <v>0.49</v>
      </c>
      <c r="O26" s="26">
        <v>4280.9416058394163</v>
      </c>
      <c r="P26" s="202" t="s">
        <v>10</v>
      </c>
      <c r="Q26" s="203"/>
      <c r="R26" s="204" t="s">
        <v>117</v>
      </c>
      <c r="S26" s="204"/>
      <c r="T26" s="204"/>
      <c r="U26" s="204"/>
      <c r="V26" s="204"/>
      <c r="W26" s="204"/>
      <c r="X26" s="204"/>
      <c r="Y26" s="205" t="s">
        <v>121</v>
      </c>
      <c r="Z26" s="204"/>
      <c r="AA26" s="204"/>
      <c r="AB26" s="64" t="s">
        <v>122</v>
      </c>
      <c r="AC26" s="206"/>
      <c r="AD26" s="206"/>
      <c r="AE26" s="207"/>
      <c r="AF26" s="26"/>
      <c r="AG26" s="69"/>
      <c r="AH26" s="210"/>
      <c r="AI26" s="211"/>
      <c r="AJ26" s="207"/>
      <c r="AK26" s="26"/>
      <c r="AL26" s="202"/>
      <c r="AM26" s="205"/>
      <c r="AN26" s="204"/>
      <c r="AO26" s="204"/>
      <c r="AP26" s="204"/>
      <c r="AQ26" s="207"/>
      <c r="AR26" s="41"/>
    </row>
    <row r="27" spans="1:48" ht="15" customHeight="1" x14ac:dyDescent="0.25">
      <c r="A27" s="2"/>
      <c r="B27" s="120"/>
      <c r="C27" s="120"/>
      <c r="D27" s="120"/>
      <c r="E27" s="120"/>
      <c r="F27" s="120"/>
      <c r="G27" s="120"/>
      <c r="H27" s="120"/>
      <c r="I27" s="120"/>
      <c r="J27" s="38"/>
      <c r="K27" s="120"/>
      <c r="L27" s="120"/>
      <c r="M27" s="120"/>
      <c r="N27" s="39"/>
      <c r="O27" s="26"/>
      <c r="P27" s="26"/>
      <c r="Q27" s="26"/>
      <c r="R27" s="26"/>
      <c r="S27" s="26"/>
      <c r="T27" s="26"/>
      <c r="U27" s="38"/>
      <c r="V27" s="40"/>
      <c r="W27" s="26"/>
      <c r="X27" s="26"/>
      <c r="Y27" s="26"/>
      <c r="Z27" s="26"/>
      <c r="AA27" s="26"/>
      <c r="AB27" s="26"/>
      <c r="AC27" s="26"/>
      <c r="AD27" s="26"/>
      <c r="AE27" s="38"/>
      <c r="AF27" s="38"/>
      <c r="AG27" s="38"/>
      <c r="AH27" s="38"/>
      <c r="AI27" s="38"/>
      <c r="AJ27" s="38"/>
      <c r="AK27" s="41"/>
      <c r="AL27" s="26"/>
      <c r="AM27" s="26"/>
      <c r="AN27" s="26"/>
      <c r="AO27" s="38"/>
      <c r="AP27" s="38"/>
      <c r="AQ27" s="38"/>
      <c r="AR27" s="41"/>
    </row>
    <row r="28" spans="1:48" ht="15" customHeight="1" x14ac:dyDescent="0.25">
      <c r="A28" s="2"/>
      <c r="B28" s="38" t="s">
        <v>40</v>
      </c>
      <c r="C28" s="38"/>
      <c r="D28" s="38" t="s">
        <v>93</v>
      </c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6"/>
      <c r="P28" s="26"/>
      <c r="Q28" s="26"/>
      <c r="R28" s="26"/>
      <c r="S28" s="26"/>
      <c r="T28" s="26"/>
      <c r="U28" s="38"/>
      <c r="V28" s="40"/>
      <c r="W28" s="26"/>
      <c r="X28" s="26"/>
      <c r="Y28" s="26"/>
      <c r="Z28" s="26"/>
      <c r="AA28" s="26"/>
      <c r="AB28" s="26"/>
      <c r="AC28" s="26"/>
      <c r="AD28" s="26"/>
      <c r="AE28" s="38"/>
      <c r="AF28" s="38"/>
      <c r="AG28" s="38"/>
      <c r="AH28" s="38"/>
      <c r="AI28" s="38"/>
      <c r="AJ28" s="38"/>
      <c r="AK28" s="41"/>
      <c r="AL28" s="26"/>
      <c r="AM28" s="26"/>
      <c r="AN28" s="26"/>
      <c r="AO28" s="38"/>
      <c r="AP28" s="38"/>
      <c r="AQ28" s="38"/>
      <c r="AR28" s="41"/>
    </row>
    <row r="29" spans="1:48" s="11" customFormat="1" ht="15" customHeight="1" x14ac:dyDescent="0.25">
      <c r="A29" s="2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0"/>
      <c r="O29" s="26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41"/>
      <c r="AM29" s="41"/>
      <c r="AN29" s="38"/>
      <c r="AO29" s="38"/>
      <c r="AP29" s="38"/>
      <c r="AQ29" s="38"/>
      <c r="AR29" s="38"/>
      <c r="AS29" s="38"/>
      <c r="AT29" s="38"/>
      <c r="AU29" s="38"/>
      <c r="AV29" s="38"/>
    </row>
    <row r="30" spans="1:48" ht="15" customHeight="1" x14ac:dyDescent="0.2">
      <c r="A30" s="2"/>
      <c r="B30" s="159" t="s">
        <v>188</v>
      </c>
      <c r="C30" s="86"/>
      <c r="D30" s="86"/>
      <c r="E30" s="86"/>
      <c r="F30" s="86" t="s">
        <v>189</v>
      </c>
      <c r="G30" s="86" t="s">
        <v>3</v>
      </c>
      <c r="H30" s="86" t="s">
        <v>5</v>
      </c>
      <c r="I30" s="86" t="s">
        <v>6</v>
      </c>
      <c r="J30" s="86" t="s">
        <v>190</v>
      </c>
      <c r="K30" s="213" t="s">
        <v>17</v>
      </c>
      <c r="L30" s="38"/>
      <c r="M30" s="214" t="s">
        <v>191</v>
      </c>
      <c r="N30" s="87"/>
      <c r="O30" s="87"/>
      <c r="P30" s="86" t="s">
        <v>3</v>
      </c>
      <c r="Q30" s="86" t="s">
        <v>5</v>
      </c>
      <c r="R30" s="86" t="s">
        <v>6</v>
      </c>
      <c r="S30" s="86" t="s">
        <v>190</v>
      </c>
      <c r="T30" s="87"/>
      <c r="U30" s="213" t="s">
        <v>17</v>
      </c>
      <c r="V30" s="38"/>
      <c r="W30" s="214" t="s">
        <v>252</v>
      </c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215"/>
      <c r="AI30" s="117" t="s">
        <v>313</v>
      </c>
      <c r="AJ30" s="88"/>
      <c r="AK30" s="88"/>
      <c r="AL30" s="238" t="s">
        <v>3</v>
      </c>
      <c r="AM30" s="238" t="s">
        <v>5</v>
      </c>
      <c r="AN30" s="238" t="s">
        <v>6</v>
      </c>
      <c r="AO30" s="87"/>
      <c r="AP30" s="87"/>
      <c r="AQ30" s="89"/>
      <c r="AR30" s="26"/>
      <c r="AS30" s="26"/>
    </row>
    <row r="31" spans="1:48" ht="15" customHeight="1" x14ac:dyDescent="0.2">
      <c r="A31" s="2"/>
      <c r="B31" s="216">
        <v>1978</v>
      </c>
      <c r="C31" s="200" t="s">
        <v>38</v>
      </c>
      <c r="D31" s="193" t="s">
        <v>91</v>
      </c>
      <c r="E31" s="200"/>
      <c r="F31" s="200">
        <v>20</v>
      </c>
      <c r="G31" s="200">
        <v>17</v>
      </c>
      <c r="H31" s="217">
        <f t="shared" ref="H31:H35" si="0">PRODUCT((F4+G4)/E4)</f>
        <v>0.58823529411764708</v>
      </c>
      <c r="I31" s="217">
        <f t="shared" ref="I31:I35" si="1">PRODUCT(H4/E4)</f>
        <v>0.6470588235294118</v>
      </c>
      <c r="J31" s="217">
        <f t="shared" ref="J31:J35" si="2">PRODUCT(F4+G4+H4)/E4</f>
        <v>1.2352941176470589</v>
      </c>
      <c r="K31" s="218">
        <f t="shared" ref="K31:K35" si="3">PRODUCT(I4/E4)</f>
        <v>3.8235294117647061</v>
      </c>
      <c r="L31" s="40"/>
      <c r="M31" s="208" t="s">
        <v>192</v>
      </c>
      <c r="N31" s="200"/>
      <c r="O31" s="200">
        <v>21</v>
      </c>
      <c r="P31" s="232" t="s">
        <v>303</v>
      </c>
      <c r="Q31" s="232" t="s">
        <v>268</v>
      </c>
      <c r="R31" s="232" t="s">
        <v>281</v>
      </c>
      <c r="S31" s="232" t="s">
        <v>291</v>
      </c>
      <c r="T31" s="219"/>
      <c r="U31" s="195" t="s">
        <v>260</v>
      </c>
      <c r="V31" s="40"/>
      <c r="W31" s="208" t="s">
        <v>253</v>
      </c>
      <c r="X31" s="209"/>
      <c r="Y31" s="193"/>
      <c r="Z31" s="193"/>
      <c r="AA31" s="193"/>
      <c r="AB31" s="193"/>
      <c r="AC31" s="193"/>
      <c r="AD31" s="193"/>
      <c r="AE31" s="193"/>
      <c r="AF31" s="193"/>
      <c r="AG31" s="194"/>
      <c r="AH31" s="222"/>
      <c r="AI31" s="193" t="s">
        <v>320</v>
      </c>
      <c r="AJ31" s="193"/>
      <c r="AK31" s="193"/>
      <c r="AL31" s="194">
        <v>254</v>
      </c>
      <c r="AM31" s="194">
        <v>173</v>
      </c>
      <c r="AN31" s="194">
        <v>164</v>
      </c>
      <c r="AO31" s="193"/>
      <c r="AP31" s="193"/>
      <c r="AQ31" s="201"/>
      <c r="AR31" s="26"/>
      <c r="AS31" s="26"/>
    </row>
    <row r="32" spans="1:48" ht="15" customHeight="1" x14ac:dyDescent="0.2">
      <c r="A32" s="2"/>
      <c r="B32" s="216">
        <v>1979</v>
      </c>
      <c r="C32" s="200" t="s">
        <v>39</v>
      </c>
      <c r="D32" s="193" t="s">
        <v>91</v>
      </c>
      <c r="E32" s="200"/>
      <c r="F32" s="200">
        <v>21</v>
      </c>
      <c r="G32" s="200">
        <v>22</v>
      </c>
      <c r="H32" s="217">
        <f t="shared" si="0"/>
        <v>0.77272727272727271</v>
      </c>
      <c r="I32" s="217">
        <f t="shared" si="1"/>
        <v>0.54545454545454541</v>
      </c>
      <c r="J32" s="217">
        <f t="shared" si="2"/>
        <v>1.3181818181818181</v>
      </c>
      <c r="K32" s="218">
        <f t="shared" si="3"/>
        <v>4.3636363636363633</v>
      </c>
      <c r="L32" s="40"/>
      <c r="M32" s="208" t="s">
        <v>193</v>
      </c>
      <c r="N32" s="200"/>
      <c r="O32" s="200">
        <v>21</v>
      </c>
      <c r="P32" s="232" t="s">
        <v>304</v>
      </c>
      <c r="Q32" s="232" t="s">
        <v>269</v>
      </c>
      <c r="R32" s="232" t="s">
        <v>282</v>
      </c>
      <c r="S32" s="232" t="s">
        <v>292</v>
      </c>
      <c r="T32" s="219"/>
      <c r="U32" s="195" t="s">
        <v>261</v>
      </c>
      <c r="V32" s="40"/>
      <c r="W32" s="230" t="s">
        <v>254</v>
      </c>
      <c r="X32" s="209"/>
      <c r="Y32" s="209" t="s">
        <v>255</v>
      </c>
      <c r="Z32" s="231"/>
      <c r="AA32" s="231"/>
      <c r="AB32" s="231"/>
      <c r="AC32" s="231"/>
      <c r="AD32" s="231"/>
      <c r="AE32" s="231"/>
      <c r="AF32" s="231"/>
      <c r="AG32" s="231" t="s">
        <v>256</v>
      </c>
      <c r="AH32" s="222"/>
      <c r="AI32" s="193" t="s">
        <v>314</v>
      </c>
      <c r="AJ32" s="193"/>
      <c r="AK32" s="193"/>
      <c r="AL32" s="194"/>
      <c r="AM32" s="239">
        <f>PRODUCT(AM31/AL31)</f>
        <v>0.68110236220472442</v>
      </c>
      <c r="AN32" s="239">
        <f>PRODUCT(AN31/AL31)</f>
        <v>0.64566929133858264</v>
      </c>
      <c r="AO32" s="193"/>
      <c r="AP32" s="193"/>
      <c r="AQ32" s="201"/>
      <c r="AR32" s="26"/>
      <c r="AS32" s="26"/>
    </row>
    <row r="33" spans="1:45" ht="15" customHeight="1" x14ac:dyDescent="0.2">
      <c r="A33" s="2"/>
      <c r="B33" s="216">
        <v>1980</v>
      </c>
      <c r="C33" s="200" t="s">
        <v>56</v>
      </c>
      <c r="D33" s="193" t="s">
        <v>91</v>
      </c>
      <c r="E33" s="200"/>
      <c r="F33" s="200">
        <v>22</v>
      </c>
      <c r="G33" s="200">
        <v>22</v>
      </c>
      <c r="H33" s="233">
        <f t="shared" si="0"/>
        <v>1.1818181818181819</v>
      </c>
      <c r="I33" s="233">
        <f t="shared" si="1"/>
        <v>1.0454545454545454</v>
      </c>
      <c r="J33" s="233">
        <f t="shared" si="2"/>
        <v>2.2272727272727271</v>
      </c>
      <c r="K33" s="218">
        <f t="shared" si="3"/>
        <v>4.2727272727272725</v>
      </c>
      <c r="L33" s="40"/>
      <c r="M33" s="208" t="s">
        <v>194</v>
      </c>
      <c r="N33" s="200"/>
      <c r="O33" s="200"/>
      <c r="P33" s="232" t="s">
        <v>305</v>
      </c>
      <c r="Q33" s="232" t="s">
        <v>270</v>
      </c>
      <c r="R33" s="232" t="s">
        <v>283</v>
      </c>
      <c r="S33" s="232" t="s">
        <v>293</v>
      </c>
      <c r="T33" s="219"/>
      <c r="U33" s="195" t="s">
        <v>262</v>
      </c>
      <c r="V33" s="40"/>
      <c r="W33" s="208"/>
      <c r="X33" s="209"/>
      <c r="Y33" s="193"/>
      <c r="Z33" s="193"/>
      <c r="AA33" s="193"/>
      <c r="AB33" s="193"/>
      <c r="AC33" s="193"/>
      <c r="AD33" s="193"/>
      <c r="AE33" s="193"/>
      <c r="AF33" s="221"/>
      <c r="AG33" s="193"/>
      <c r="AH33" s="222"/>
      <c r="AI33" s="193"/>
      <c r="AJ33" s="193"/>
      <c r="AK33" s="193"/>
      <c r="AL33" s="193"/>
      <c r="AM33" s="209"/>
      <c r="AN33" s="193"/>
      <c r="AO33" s="193"/>
      <c r="AP33" s="193"/>
      <c r="AQ33" s="201"/>
      <c r="AR33" s="26"/>
      <c r="AS33" s="26"/>
    </row>
    <row r="34" spans="1:45" ht="15" customHeight="1" x14ac:dyDescent="0.2">
      <c r="A34" s="2"/>
      <c r="B34" s="216">
        <v>1981</v>
      </c>
      <c r="C34" s="200" t="s">
        <v>56</v>
      </c>
      <c r="D34" s="193" t="s">
        <v>91</v>
      </c>
      <c r="E34" s="200"/>
      <c r="F34" s="200">
        <v>23</v>
      </c>
      <c r="G34" s="200">
        <v>21</v>
      </c>
      <c r="H34" s="217">
        <f t="shared" si="0"/>
        <v>0.42857142857142855</v>
      </c>
      <c r="I34" s="217">
        <f t="shared" si="1"/>
        <v>0.90476190476190477</v>
      </c>
      <c r="J34" s="217">
        <f t="shared" si="2"/>
        <v>1.3333333333333333</v>
      </c>
      <c r="K34" s="218">
        <f t="shared" si="3"/>
        <v>3.2380952380952381</v>
      </c>
      <c r="L34" s="40"/>
      <c r="M34" s="208" t="s">
        <v>195</v>
      </c>
      <c r="N34" s="200"/>
      <c r="O34" s="200"/>
      <c r="P34" s="232" t="s">
        <v>306</v>
      </c>
      <c r="Q34" s="232" t="s">
        <v>271</v>
      </c>
      <c r="R34" s="232" t="s">
        <v>284</v>
      </c>
      <c r="S34" s="232" t="s">
        <v>294</v>
      </c>
      <c r="T34" s="219"/>
      <c r="U34" s="195" t="s">
        <v>239</v>
      </c>
      <c r="V34" s="40"/>
      <c r="W34" s="223" t="s">
        <v>196</v>
      </c>
      <c r="X34" s="209"/>
      <c r="Y34" s="193"/>
      <c r="Z34" s="193"/>
      <c r="AA34" s="193"/>
      <c r="AB34" s="193"/>
      <c r="AC34" s="193"/>
      <c r="AD34" s="193"/>
      <c r="AE34" s="193"/>
      <c r="AF34" s="221"/>
      <c r="AG34" s="193"/>
      <c r="AH34" s="222"/>
      <c r="AI34" s="193"/>
      <c r="AJ34" s="193"/>
      <c r="AK34" s="193"/>
      <c r="AL34" s="193"/>
      <c r="AM34" s="209"/>
      <c r="AN34" s="193"/>
      <c r="AO34" s="193"/>
      <c r="AP34" s="193"/>
      <c r="AQ34" s="201"/>
      <c r="AR34" s="26"/>
      <c r="AS34" s="26"/>
    </row>
    <row r="35" spans="1:45" ht="15" customHeight="1" x14ac:dyDescent="0.2">
      <c r="A35" s="2"/>
      <c r="B35" s="216">
        <v>1982</v>
      </c>
      <c r="C35" s="200" t="s">
        <v>79</v>
      </c>
      <c r="D35" s="193" t="s">
        <v>91</v>
      </c>
      <c r="E35" s="200"/>
      <c r="F35" s="200">
        <v>24</v>
      </c>
      <c r="G35" s="200">
        <v>13</v>
      </c>
      <c r="H35" s="217">
        <f t="shared" si="0"/>
        <v>0.38461538461538464</v>
      </c>
      <c r="I35" s="217">
        <f t="shared" si="1"/>
        <v>0.30769230769230771</v>
      </c>
      <c r="J35" s="217">
        <f t="shared" si="2"/>
        <v>0.69230769230769229</v>
      </c>
      <c r="K35" s="218">
        <f t="shared" si="3"/>
        <v>3.9230769230769229</v>
      </c>
      <c r="L35" s="40"/>
      <c r="M35" s="208" t="s">
        <v>197</v>
      </c>
      <c r="N35" s="200"/>
      <c r="O35" s="200"/>
      <c r="P35" s="232" t="s">
        <v>307</v>
      </c>
      <c r="Q35" s="232" t="s">
        <v>272</v>
      </c>
      <c r="R35" s="232" t="s">
        <v>285</v>
      </c>
      <c r="S35" s="232" t="s">
        <v>285</v>
      </c>
      <c r="T35" s="219"/>
      <c r="U35" s="195" t="s">
        <v>262</v>
      </c>
      <c r="V35" s="40"/>
      <c r="W35" s="208">
        <v>1000</v>
      </c>
      <c r="X35" s="209"/>
      <c r="Y35" s="231" t="s">
        <v>257</v>
      </c>
      <c r="Z35" s="231"/>
      <c r="AA35" s="231"/>
      <c r="AB35" s="231"/>
      <c r="AC35" s="231"/>
      <c r="AD35" s="231"/>
      <c r="AE35" s="231"/>
      <c r="AF35" s="231"/>
      <c r="AG35" s="231" t="s">
        <v>258</v>
      </c>
      <c r="AH35" s="218">
        <v>4.1493775933609962</v>
      </c>
      <c r="AI35" s="117" t="s">
        <v>315</v>
      </c>
      <c r="AJ35" s="88"/>
      <c r="AK35" s="88"/>
      <c r="AL35" s="238" t="s">
        <v>316</v>
      </c>
      <c r="AM35" s="238" t="s">
        <v>317</v>
      </c>
      <c r="AN35" s="238" t="s">
        <v>318</v>
      </c>
      <c r="AO35" s="238"/>
      <c r="AP35" s="87"/>
      <c r="AQ35" s="89"/>
      <c r="AR35" s="26"/>
      <c r="AS35" s="26"/>
    </row>
    <row r="36" spans="1:45" ht="15" customHeight="1" x14ac:dyDescent="0.2">
      <c r="A36" s="2"/>
      <c r="B36" s="216">
        <v>1983</v>
      </c>
      <c r="C36" s="200" t="s">
        <v>36</v>
      </c>
      <c r="D36" s="193" t="s">
        <v>91</v>
      </c>
      <c r="E36" s="200"/>
      <c r="F36" s="200">
        <v>25</v>
      </c>
      <c r="G36" s="200"/>
      <c r="H36" s="217"/>
      <c r="I36" s="217"/>
      <c r="J36" s="217"/>
      <c r="K36" s="218"/>
      <c r="L36" s="40"/>
      <c r="M36" s="208" t="s">
        <v>198</v>
      </c>
      <c r="N36" s="200"/>
      <c r="O36" s="200"/>
      <c r="P36" s="232" t="s">
        <v>308</v>
      </c>
      <c r="Q36" s="232" t="s">
        <v>273</v>
      </c>
      <c r="R36" s="232" t="s">
        <v>286</v>
      </c>
      <c r="S36" s="232" t="s">
        <v>294</v>
      </c>
      <c r="T36" s="219"/>
      <c r="U36" s="195" t="s">
        <v>248</v>
      </c>
      <c r="V36" s="40"/>
      <c r="W36" s="208"/>
      <c r="X36" s="209"/>
      <c r="Y36" s="193"/>
      <c r="Z36" s="193"/>
      <c r="AA36" s="193"/>
      <c r="AB36" s="193"/>
      <c r="AC36" s="193"/>
      <c r="AD36" s="193"/>
      <c r="AE36" s="193"/>
      <c r="AF36" s="221"/>
      <c r="AG36" s="193"/>
      <c r="AH36" s="222"/>
      <c r="AI36" s="193" t="s">
        <v>320</v>
      </c>
      <c r="AJ36" s="193"/>
      <c r="AK36" s="193"/>
      <c r="AL36" s="239">
        <v>0.68</v>
      </c>
      <c r="AM36" s="239">
        <v>0.3</v>
      </c>
      <c r="AN36" s="239">
        <f>PRODUCT(AL36-AM36)</f>
        <v>0.38000000000000006</v>
      </c>
      <c r="AO36" s="194"/>
      <c r="AP36" s="193"/>
      <c r="AQ36" s="201"/>
      <c r="AR36" s="26"/>
      <c r="AS36" s="26"/>
    </row>
    <row r="37" spans="1:45" ht="15" customHeight="1" x14ac:dyDescent="0.2">
      <c r="A37" s="2"/>
      <c r="B37" s="216">
        <v>1984</v>
      </c>
      <c r="C37" s="200" t="s">
        <v>34</v>
      </c>
      <c r="D37" s="193" t="s">
        <v>91</v>
      </c>
      <c r="E37" s="200"/>
      <c r="F37" s="200">
        <v>26</v>
      </c>
      <c r="G37" s="200">
        <v>22</v>
      </c>
      <c r="H37" s="217">
        <f>PRODUCT((F10+G10)/E10)</f>
        <v>0.40909090909090912</v>
      </c>
      <c r="I37" s="217">
        <f>PRODUCT(H10/E10)</f>
        <v>0.77272727272727271</v>
      </c>
      <c r="J37" s="217">
        <f>PRODUCT(F10+G10+H10)/E10</f>
        <v>1.1818181818181819</v>
      </c>
      <c r="K37" s="218">
        <f>PRODUCT(I10/E10)</f>
        <v>3.4545454545454546</v>
      </c>
      <c r="L37" s="40"/>
      <c r="M37" s="208" t="s">
        <v>199</v>
      </c>
      <c r="N37" s="200"/>
      <c r="O37" s="200"/>
      <c r="P37" s="232" t="s">
        <v>309</v>
      </c>
      <c r="Q37" s="232" t="s">
        <v>274</v>
      </c>
      <c r="R37" s="232" t="s">
        <v>287</v>
      </c>
      <c r="S37" s="232" t="s">
        <v>295</v>
      </c>
      <c r="T37" s="219"/>
      <c r="U37" s="195" t="s">
        <v>229</v>
      </c>
      <c r="V37" s="40"/>
      <c r="W37" s="208"/>
      <c r="X37" s="209"/>
      <c r="Y37" s="193"/>
      <c r="Z37" s="193"/>
      <c r="AA37" s="193"/>
      <c r="AB37" s="193"/>
      <c r="AC37" s="193"/>
      <c r="AD37" s="193"/>
      <c r="AE37" s="193"/>
      <c r="AF37" s="221"/>
      <c r="AG37" s="193"/>
      <c r="AH37" s="222"/>
      <c r="AI37" s="193"/>
      <c r="AJ37" s="193"/>
      <c r="AK37" s="193"/>
      <c r="AL37" s="193"/>
      <c r="AM37" s="209"/>
      <c r="AN37" s="193"/>
      <c r="AO37" s="193"/>
      <c r="AP37" s="193"/>
      <c r="AQ37" s="201"/>
      <c r="AR37" s="26"/>
      <c r="AS37" s="26"/>
    </row>
    <row r="38" spans="1:45" ht="15" customHeight="1" x14ac:dyDescent="0.2">
      <c r="A38" s="2"/>
      <c r="B38" s="216">
        <v>1985</v>
      </c>
      <c r="C38" s="200" t="s">
        <v>35</v>
      </c>
      <c r="D38" s="193" t="s">
        <v>91</v>
      </c>
      <c r="E38" s="200"/>
      <c r="F38" s="200">
        <v>27</v>
      </c>
      <c r="G38" s="200">
        <v>22</v>
      </c>
      <c r="H38" s="217">
        <f t="shared" ref="H38:H44" si="4">PRODUCT((F11+G11)/E11)</f>
        <v>0.81818181818181823</v>
      </c>
      <c r="I38" s="217">
        <f t="shared" ref="I38:I44" si="5">PRODUCT(H11/E11)</f>
        <v>0.90909090909090906</v>
      </c>
      <c r="J38" s="217">
        <f t="shared" ref="J38:J44" si="6">PRODUCT(F11+G11+H11)/E11</f>
        <v>1.7272727272727273</v>
      </c>
      <c r="K38" s="218">
        <f t="shared" ref="K38:K44" si="7">PRODUCT(I11/E11)</f>
        <v>4.6363636363636367</v>
      </c>
      <c r="L38" s="40"/>
      <c r="M38" s="208" t="s">
        <v>200</v>
      </c>
      <c r="N38" s="200"/>
      <c r="O38" s="200"/>
      <c r="P38" s="232" t="s">
        <v>310</v>
      </c>
      <c r="Q38" s="232" t="s">
        <v>275</v>
      </c>
      <c r="R38" s="232" t="s">
        <v>288</v>
      </c>
      <c r="S38" s="232" t="s">
        <v>296</v>
      </c>
      <c r="T38" s="219"/>
      <c r="U38" s="195" t="s">
        <v>263</v>
      </c>
      <c r="V38" s="40"/>
      <c r="W38" s="208"/>
      <c r="X38" s="209"/>
      <c r="Y38" s="193"/>
      <c r="Z38" s="193"/>
      <c r="AA38" s="193"/>
      <c r="AB38" s="193"/>
      <c r="AC38" s="193"/>
      <c r="AD38" s="193"/>
      <c r="AE38" s="193"/>
      <c r="AF38" s="221"/>
      <c r="AG38" s="193"/>
      <c r="AH38" s="222"/>
      <c r="AI38" s="193"/>
      <c r="AJ38" s="193"/>
      <c r="AK38" s="193"/>
      <c r="AL38" s="193"/>
      <c r="AM38" s="209"/>
      <c r="AN38" s="193"/>
      <c r="AO38" s="193"/>
      <c r="AP38" s="193"/>
      <c r="AQ38" s="201"/>
      <c r="AR38" s="26"/>
      <c r="AS38" s="26"/>
    </row>
    <row r="39" spans="1:45" ht="15" customHeight="1" x14ac:dyDescent="0.2">
      <c r="A39" s="2"/>
      <c r="B39" s="216">
        <v>1986</v>
      </c>
      <c r="C39" s="200" t="s">
        <v>79</v>
      </c>
      <c r="D39" s="193" t="s">
        <v>91</v>
      </c>
      <c r="E39" s="200"/>
      <c r="F39" s="200">
        <v>28</v>
      </c>
      <c r="G39" s="200">
        <v>22</v>
      </c>
      <c r="H39" s="217">
        <f t="shared" si="4"/>
        <v>0.40909090909090912</v>
      </c>
      <c r="I39" s="217">
        <f t="shared" si="5"/>
        <v>0.63636363636363635</v>
      </c>
      <c r="J39" s="217">
        <f t="shared" si="6"/>
        <v>1.0454545454545454</v>
      </c>
      <c r="K39" s="218">
        <f t="shared" si="7"/>
        <v>3.9090909090909092</v>
      </c>
      <c r="L39" s="40"/>
      <c r="M39" s="208" t="s">
        <v>201</v>
      </c>
      <c r="N39" s="200"/>
      <c r="O39" s="200"/>
      <c r="P39" s="232" t="s">
        <v>228</v>
      </c>
      <c r="Q39" s="232" t="s">
        <v>276</v>
      </c>
      <c r="R39" s="232" t="s">
        <v>251</v>
      </c>
      <c r="S39" s="232" t="s">
        <v>297</v>
      </c>
      <c r="T39" s="219"/>
      <c r="U39" s="195" t="s">
        <v>236</v>
      </c>
      <c r="V39" s="40"/>
      <c r="W39" s="208"/>
      <c r="X39" s="209"/>
      <c r="Y39" s="193"/>
      <c r="Z39" s="193"/>
      <c r="AA39" s="193"/>
      <c r="AB39" s="193"/>
      <c r="AC39" s="193"/>
      <c r="AD39" s="193"/>
      <c r="AE39" s="193"/>
      <c r="AF39" s="221"/>
      <c r="AG39" s="193"/>
      <c r="AH39" s="222"/>
      <c r="AI39" s="193"/>
      <c r="AJ39" s="193"/>
      <c r="AK39" s="193"/>
      <c r="AL39" s="193"/>
      <c r="AM39" s="209"/>
      <c r="AN39" s="193"/>
      <c r="AO39" s="193"/>
      <c r="AP39" s="193"/>
      <c r="AQ39" s="201"/>
      <c r="AR39" s="26"/>
      <c r="AS39" s="26"/>
    </row>
    <row r="40" spans="1:45" ht="15" customHeight="1" x14ac:dyDescent="0.2">
      <c r="A40" s="2"/>
      <c r="B40" s="216">
        <v>1987</v>
      </c>
      <c r="C40" s="200" t="s">
        <v>37</v>
      </c>
      <c r="D40" s="193" t="s">
        <v>91</v>
      </c>
      <c r="E40" s="200"/>
      <c r="F40" s="200">
        <v>29</v>
      </c>
      <c r="G40" s="200"/>
      <c r="H40" s="217"/>
      <c r="I40" s="217"/>
      <c r="J40" s="217"/>
      <c r="K40" s="218"/>
      <c r="L40" s="40"/>
      <c r="M40" s="208" t="s">
        <v>202</v>
      </c>
      <c r="N40" s="200"/>
      <c r="O40" s="200"/>
      <c r="P40" s="232" t="s">
        <v>311</v>
      </c>
      <c r="Q40" s="232" t="s">
        <v>277</v>
      </c>
      <c r="R40" s="232" t="s">
        <v>289</v>
      </c>
      <c r="S40" s="232" t="s">
        <v>298</v>
      </c>
      <c r="T40" s="219"/>
      <c r="U40" s="195" t="s">
        <v>264</v>
      </c>
      <c r="V40" s="40"/>
      <c r="W40" s="208"/>
      <c r="X40" s="209"/>
      <c r="Y40" s="193"/>
      <c r="Z40" s="193"/>
      <c r="AA40" s="193"/>
      <c r="AB40" s="193"/>
      <c r="AC40" s="193"/>
      <c r="AD40" s="193"/>
      <c r="AE40" s="193"/>
      <c r="AF40" s="221"/>
      <c r="AG40" s="193"/>
      <c r="AH40" s="222"/>
      <c r="AI40" s="117" t="s">
        <v>319</v>
      </c>
      <c r="AJ40" s="88"/>
      <c r="AK40" s="88"/>
      <c r="AL40" s="238" t="s">
        <v>316</v>
      </c>
      <c r="AM40" s="238" t="s">
        <v>317</v>
      </c>
      <c r="AN40" s="238" t="s">
        <v>318</v>
      </c>
      <c r="AO40" s="238"/>
      <c r="AP40" s="87"/>
      <c r="AQ40" s="89"/>
      <c r="AR40" s="26"/>
      <c r="AS40" s="26"/>
    </row>
    <row r="41" spans="1:45" ht="15" customHeight="1" x14ac:dyDescent="0.2">
      <c r="A41" s="2"/>
      <c r="B41" s="216">
        <v>1988</v>
      </c>
      <c r="C41" s="200" t="s">
        <v>39</v>
      </c>
      <c r="D41" s="193" t="s">
        <v>91</v>
      </c>
      <c r="E41" s="200"/>
      <c r="F41" s="200">
        <v>30</v>
      </c>
      <c r="G41" s="200">
        <v>21</v>
      </c>
      <c r="H41" s="217">
        <f t="shared" si="4"/>
        <v>1</v>
      </c>
      <c r="I41" s="217">
        <f t="shared" si="5"/>
        <v>0.47619047619047616</v>
      </c>
      <c r="J41" s="217">
        <f t="shared" si="6"/>
        <v>1.4761904761904763</v>
      </c>
      <c r="K41" s="234">
        <f t="shared" si="7"/>
        <v>4.9523809523809526</v>
      </c>
      <c r="L41" s="40"/>
      <c r="M41" s="208" t="s">
        <v>203</v>
      </c>
      <c r="N41" s="200"/>
      <c r="O41" s="200"/>
      <c r="P41" s="232" t="s">
        <v>226</v>
      </c>
      <c r="Q41" s="232" t="s">
        <v>278</v>
      </c>
      <c r="R41" s="232" t="s">
        <v>245</v>
      </c>
      <c r="S41" s="232" t="s">
        <v>299</v>
      </c>
      <c r="T41" s="219"/>
      <c r="U41" s="195" t="s">
        <v>265</v>
      </c>
      <c r="V41" s="40"/>
      <c r="W41" s="208"/>
      <c r="X41" s="209"/>
      <c r="Y41" s="193"/>
      <c r="Z41" s="193"/>
      <c r="AA41" s="193"/>
      <c r="AB41" s="193"/>
      <c r="AC41" s="193"/>
      <c r="AD41" s="193"/>
      <c r="AE41" s="193"/>
      <c r="AF41" s="221"/>
      <c r="AG41" s="193"/>
      <c r="AH41" s="222"/>
      <c r="AI41" s="193" t="s">
        <v>320</v>
      </c>
      <c r="AJ41" s="193"/>
      <c r="AK41" s="193"/>
      <c r="AL41" s="239">
        <v>0.65</v>
      </c>
      <c r="AM41" s="239">
        <v>1.1000000000000001</v>
      </c>
      <c r="AN41" s="239">
        <f>PRODUCT(AL41-AM41)</f>
        <v>-0.45000000000000007</v>
      </c>
      <c r="AO41" s="194"/>
      <c r="AP41" s="193"/>
      <c r="AQ41" s="201"/>
      <c r="AR41" s="26"/>
      <c r="AS41" s="26"/>
    </row>
    <row r="42" spans="1:45" ht="15" customHeight="1" x14ac:dyDescent="0.2">
      <c r="A42" s="2"/>
      <c r="B42" s="216">
        <v>1989</v>
      </c>
      <c r="C42" s="200" t="s">
        <v>34</v>
      </c>
      <c r="D42" s="193" t="s">
        <v>91</v>
      </c>
      <c r="E42" s="200"/>
      <c r="F42" s="200">
        <v>31</v>
      </c>
      <c r="G42" s="200">
        <v>21</v>
      </c>
      <c r="H42" s="217">
        <f t="shared" si="4"/>
        <v>0.52380952380952384</v>
      </c>
      <c r="I42" s="217">
        <f t="shared" si="5"/>
        <v>0.52380952380952384</v>
      </c>
      <c r="J42" s="217">
        <f t="shared" si="6"/>
        <v>1.0476190476190477</v>
      </c>
      <c r="K42" s="218">
        <f t="shared" si="7"/>
        <v>4.333333333333333</v>
      </c>
      <c r="L42" s="40"/>
      <c r="M42" s="208" t="s">
        <v>204</v>
      </c>
      <c r="N42" s="200"/>
      <c r="O42" s="200"/>
      <c r="P42" s="232" t="s">
        <v>261</v>
      </c>
      <c r="Q42" s="232" t="s">
        <v>279</v>
      </c>
      <c r="R42" s="232" t="s">
        <v>278</v>
      </c>
      <c r="S42" s="232" t="s">
        <v>300</v>
      </c>
      <c r="T42" s="219"/>
      <c r="U42" s="195" t="s">
        <v>266</v>
      </c>
      <c r="V42" s="40"/>
      <c r="W42" s="208"/>
      <c r="X42" s="209"/>
      <c r="Y42" s="193"/>
      <c r="Z42" s="193"/>
      <c r="AA42" s="193"/>
      <c r="AB42" s="193"/>
      <c r="AC42" s="193"/>
      <c r="AD42" s="193"/>
      <c r="AE42" s="193"/>
      <c r="AF42" s="221"/>
      <c r="AG42" s="193"/>
      <c r="AH42" s="222"/>
      <c r="AI42" s="193"/>
      <c r="AJ42" s="193"/>
      <c r="AK42" s="193"/>
      <c r="AL42" s="193"/>
      <c r="AM42" s="209"/>
      <c r="AN42" s="193"/>
      <c r="AO42" s="193"/>
      <c r="AP42" s="193"/>
      <c r="AQ42" s="201"/>
      <c r="AR42" s="26"/>
      <c r="AS42" s="26"/>
    </row>
    <row r="43" spans="1:45" ht="15" customHeight="1" x14ac:dyDescent="0.2">
      <c r="A43" s="2"/>
      <c r="B43" s="216">
        <v>1990</v>
      </c>
      <c r="C43" s="200" t="s">
        <v>92</v>
      </c>
      <c r="D43" s="193" t="s">
        <v>91</v>
      </c>
      <c r="E43" s="200"/>
      <c r="F43" s="200">
        <v>32</v>
      </c>
      <c r="G43" s="200">
        <v>25</v>
      </c>
      <c r="H43" s="217">
        <f t="shared" si="4"/>
        <v>1.1200000000000001</v>
      </c>
      <c r="I43" s="217">
        <f t="shared" si="5"/>
        <v>0.56000000000000005</v>
      </c>
      <c r="J43" s="217">
        <f t="shared" si="6"/>
        <v>1.68</v>
      </c>
      <c r="K43" s="218">
        <f t="shared" si="7"/>
        <v>4.84</v>
      </c>
      <c r="L43" s="40"/>
      <c r="M43" s="208" t="s">
        <v>205</v>
      </c>
      <c r="N43" s="200"/>
      <c r="O43" s="200"/>
      <c r="P43" s="232" t="s">
        <v>262</v>
      </c>
      <c r="Q43" s="232" t="s">
        <v>280</v>
      </c>
      <c r="R43" s="232" t="s">
        <v>225</v>
      </c>
      <c r="S43" s="232" t="s">
        <v>301</v>
      </c>
      <c r="T43" s="219"/>
      <c r="U43" s="195" t="s">
        <v>267</v>
      </c>
      <c r="V43" s="40"/>
      <c r="W43" s="208"/>
      <c r="X43" s="209"/>
      <c r="Y43" s="193"/>
      <c r="Z43" s="193"/>
      <c r="AA43" s="193"/>
      <c r="AB43" s="193"/>
      <c r="AC43" s="193"/>
      <c r="AD43" s="193"/>
      <c r="AE43" s="193"/>
      <c r="AF43" s="221"/>
      <c r="AG43" s="193"/>
      <c r="AH43" s="222"/>
      <c r="AI43" s="193"/>
      <c r="AJ43" s="193"/>
      <c r="AK43" s="193"/>
      <c r="AL43" s="193"/>
      <c r="AM43" s="209"/>
      <c r="AN43" s="193"/>
      <c r="AO43" s="193"/>
      <c r="AP43" s="193"/>
      <c r="AQ43" s="201"/>
      <c r="AR43" s="26"/>
      <c r="AS43" s="26"/>
    </row>
    <row r="44" spans="1:45" ht="15" customHeight="1" x14ac:dyDescent="0.2">
      <c r="A44" s="2"/>
      <c r="B44" s="216">
        <v>1991</v>
      </c>
      <c r="C44" s="200" t="s">
        <v>114</v>
      </c>
      <c r="D44" s="193" t="s">
        <v>91</v>
      </c>
      <c r="E44" s="200"/>
      <c r="F44" s="200">
        <v>33</v>
      </c>
      <c r="G44" s="200">
        <v>26</v>
      </c>
      <c r="H44" s="217">
        <f t="shared" si="4"/>
        <v>0.38461538461538464</v>
      </c>
      <c r="I44" s="217">
        <f t="shared" si="5"/>
        <v>0.34615384615384615</v>
      </c>
      <c r="J44" s="217">
        <f t="shared" si="6"/>
        <v>0.73076923076923073</v>
      </c>
      <c r="K44" s="218">
        <f t="shared" si="7"/>
        <v>3.8076923076923075</v>
      </c>
      <c r="L44" s="40"/>
      <c r="M44" s="208" t="s">
        <v>206</v>
      </c>
      <c r="N44" s="200"/>
      <c r="O44" s="200"/>
      <c r="P44" s="6" t="s">
        <v>312</v>
      </c>
      <c r="Q44" s="6" t="s">
        <v>241</v>
      </c>
      <c r="R44" s="6" t="s">
        <v>290</v>
      </c>
      <c r="S44" s="6" t="s">
        <v>302</v>
      </c>
      <c r="T44" s="235"/>
      <c r="U44" s="236" t="s">
        <v>176</v>
      </c>
      <c r="V44" s="40"/>
      <c r="W44" s="208"/>
      <c r="X44" s="209"/>
      <c r="Y44" s="193"/>
      <c r="Z44" s="193"/>
      <c r="AA44" s="193"/>
      <c r="AB44" s="193"/>
      <c r="AC44" s="193"/>
      <c r="AD44" s="193"/>
      <c r="AE44" s="193"/>
      <c r="AF44" s="221"/>
      <c r="AG44" s="193"/>
      <c r="AH44" s="222"/>
      <c r="AI44" s="193"/>
      <c r="AJ44" s="193"/>
      <c r="AK44" s="193"/>
      <c r="AL44" s="193"/>
      <c r="AM44" s="209"/>
      <c r="AN44" s="193"/>
      <c r="AO44" s="193"/>
      <c r="AP44" s="193"/>
      <c r="AQ44" s="201"/>
      <c r="AR44" s="26"/>
      <c r="AS44" s="26"/>
    </row>
    <row r="45" spans="1:45" ht="15" customHeight="1" x14ac:dyDescent="0.2">
      <c r="A45" s="2"/>
      <c r="B45" s="216"/>
      <c r="C45" s="200"/>
      <c r="D45" s="193"/>
      <c r="E45" s="200"/>
      <c r="F45" s="200"/>
      <c r="G45" s="200"/>
      <c r="H45" s="217"/>
      <c r="I45" s="217"/>
      <c r="J45" s="217"/>
      <c r="K45" s="218"/>
      <c r="L45" s="40"/>
      <c r="M45" s="208"/>
      <c r="N45" s="200"/>
      <c r="O45" s="200"/>
      <c r="P45" s="200"/>
      <c r="Q45" s="200"/>
      <c r="R45" s="217"/>
      <c r="S45" s="217"/>
      <c r="T45" s="217"/>
      <c r="U45" s="218"/>
      <c r="V45" s="40"/>
      <c r="W45" s="208"/>
      <c r="X45" s="209"/>
      <c r="Y45" s="193"/>
      <c r="Z45" s="193"/>
      <c r="AA45" s="193"/>
      <c r="AB45" s="193"/>
      <c r="AC45" s="193"/>
      <c r="AD45" s="193"/>
      <c r="AE45" s="193"/>
      <c r="AF45" s="221"/>
      <c r="AG45" s="193"/>
      <c r="AH45" s="222"/>
      <c r="AI45" s="193"/>
      <c r="AJ45" s="193"/>
      <c r="AK45" s="193"/>
      <c r="AL45" s="193"/>
      <c r="AM45" s="209"/>
      <c r="AN45" s="193"/>
      <c r="AO45" s="193"/>
      <c r="AP45" s="193"/>
      <c r="AQ45" s="201"/>
      <c r="AR45" s="26"/>
      <c r="AS45" s="26"/>
    </row>
    <row r="46" spans="1:45" ht="15" customHeight="1" x14ac:dyDescent="0.2">
      <c r="A46" s="2"/>
      <c r="B46" s="216"/>
      <c r="C46" s="200"/>
      <c r="D46" s="193"/>
      <c r="E46" s="200"/>
      <c r="F46" s="200"/>
      <c r="G46" s="200"/>
      <c r="H46" s="217"/>
      <c r="I46" s="217"/>
      <c r="J46" s="217"/>
      <c r="K46" s="218"/>
      <c r="L46" s="40"/>
      <c r="M46" s="208"/>
      <c r="N46" s="200"/>
      <c r="O46" s="200"/>
      <c r="P46" s="200"/>
      <c r="Q46" s="200"/>
      <c r="R46" s="217"/>
      <c r="S46" s="217"/>
      <c r="T46" s="217"/>
      <c r="U46" s="218"/>
      <c r="V46" s="40"/>
      <c r="W46" s="208"/>
      <c r="X46" s="209"/>
      <c r="Y46" s="193"/>
      <c r="Z46" s="193"/>
      <c r="AA46" s="193"/>
      <c r="AB46" s="193"/>
      <c r="AC46" s="193"/>
      <c r="AD46" s="193"/>
      <c r="AE46" s="193"/>
      <c r="AF46" s="221"/>
      <c r="AG46" s="193"/>
      <c r="AH46" s="222"/>
      <c r="AI46" s="193"/>
      <c r="AJ46" s="193"/>
      <c r="AK46" s="193"/>
      <c r="AL46" s="193"/>
      <c r="AM46" s="209"/>
      <c r="AN46" s="193"/>
      <c r="AO46" s="193"/>
      <c r="AP46" s="193"/>
      <c r="AQ46" s="201"/>
      <c r="AR46" s="26"/>
      <c r="AS46" s="26"/>
    </row>
    <row r="47" spans="1:45" ht="15" customHeight="1" x14ac:dyDescent="0.2">
      <c r="A47" s="2"/>
      <c r="B47" s="159" t="s">
        <v>321</v>
      </c>
      <c r="C47" s="86"/>
      <c r="D47" s="87"/>
      <c r="E47" s="86"/>
      <c r="F47" s="86"/>
      <c r="G47" s="86"/>
      <c r="H47" s="240"/>
      <c r="I47" s="240"/>
      <c r="J47" s="240"/>
      <c r="K47" s="241"/>
      <c r="L47" s="40"/>
      <c r="M47" s="159" t="s">
        <v>322</v>
      </c>
      <c r="N47" s="86"/>
      <c r="O47" s="87"/>
      <c r="P47" s="86"/>
      <c r="Q47" s="86"/>
      <c r="R47" s="86"/>
      <c r="S47" s="240"/>
      <c r="T47" s="240"/>
      <c r="U47" s="241"/>
      <c r="V47" s="40"/>
      <c r="W47" s="208"/>
      <c r="X47" s="209"/>
      <c r="Y47" s="193"/>
      <c r="Z47" s="193"/>
      <c r="AA47" s="193"/>
      <c r="AB47" s="193"/>
      <c r="AC47" s="193"/>
      <c r="AD47" s="193"/>
      <c r="AE47" s="193"/>
      <c r="AF47" s="221"/>
      <c r="AG47" s="193"/>
      <c r="AH47" s="222"/>
      <c r="AI47" s="193"/>
      <c r="AJ47" s="193"/>
      <c r="AK47" s="193"/>
      <c r="AL47" s="193"/>
      <c r="AM47" s="209"/>
      <c r="AN47" s="193"/>
      <c r="AO47" s="193"/>
      <c r="AP47" s="193"/>
      <c r="AQ47" s="201"/>
      <c r="AR47" s="26"/>
      <c r="AS47" s="26"/>
    </row>
    <row r="48" spans="1:45" ht="15" customHeight="1" x14ac:dyDescent="0.2">
      <c r="A48" s="2"/>
      <c r="B48" s="208">
        <v>3638</v>
      </c>
      <c r="C48" s="209" t="s">
        <v>324</v>
      </c>
      <c r="D48" s="193"/>
      <c r="E48" s="200"/>
      <c r="F48" s="200"/>
      <c r="G48" s="200"/>
      <c r="H48" s="217"/>
      <c r="I48" s="217"/>
      <c r="J48" s="217"/>
      <c r="K48" s="218"/>
      <c r="L48" s="40"/>
      <c r="M48" s="208"/>
      <c r="N48" s="209"/>
      <c r="O48" s="200"/>
      <c r="P48" s="200"/>
      <c r="Q48" s="200"/>
      <c r="R48" s="200"/>
      <c r="S48" s="200"/>
      <c r="T48" s="217"/>
      <c r="U48" s="218"/>
      <c r="V48" s="40"/>
      <c r="W48" s="208"/>
      <c r="X48" s="209"/>
      <c r="Y48" s="193"/>
      <c r="Z48" s="193"/>
      <c r="AA48" s="193"/>
      <c r="AB48" s="193"/>
      <c r="AC48" s="193"/>
      <c r="AD48" s="193"/>
      <c r="AE48" s="193"/>
      <c r="AF48" s="221"/>
      <c r="AG48" s="193"/>
      <c r="AH48" s="222"/>
      <c r="AI48" s="193"/>
      <c r="AJ48" s="193"/>
      <c r="AK48" s="193"/>
      <c r="AL48" s="193"/>
      <c r="AM48" s="209"/>
      <c r="AN48" s="193"/>
      <c r="AO48" s="193"/>
      <c r="AP48" s="193"/>
      <c r="AQ48" s="201"/>
      <c r="AR48" s="26"/>
      <c r="AS48" s="26"/>
    </row>
    <row r="49" spans="1:45" ht="15" customHeight="1" x14ac:dyDescent="0.2">
      <c r="A49" s="2"/>
      <c r="B49" s="216"/>
      <c r="C49" s="200"/>
      <c r="D49" s="193"/>
      <c r="E49" s="200"/>
      <c r="F49" s="200"/>
      <c r="G49" s="200"/>
      <c r="H49" s="217"/>
      <c r="I49" s="217"/>
      <c r="J49" s="217"/>
      <c r="K49" s="218"/>
      <c r="L49" s="40"/>
      <c r="M49" s="208"/>
      <c r="N49" s="193"/>
      <c r="O49" s="200"/>
      <c r="P49" s="200"/>
      <c r="Q49" s="200"/>
      <c r="R49" s="200"/>
      <c r="S49" s="200"/>
      <c r="T49" s="217"/>
      <c r="U49" s="218"/>
      <c r="V49" s="40"/>
      <c r="W49" s="208"/>
      <c r="X49" s="209"/>
      <c r="Y49" s="193"/>
      <c r="Z49" s="193"/>
      <c r="AA49" s="193"/>
      <c r="AB49" s="193"/>
      <c r="AC49" s="193"/>
      <c r="AD49" s="193"/>
      <c r="AE49" s="193"/>
      <c r="AF49" s="221"/>
      <c r="AG49" s="193"/>
      <c r="AH49" s="222"/>
      <c r="AI49" s="193"/>
      <c r="AJ49" s="193"/>
      <c r="AK49" s="193"/>
      <c r="AL49" s="193"/>
      <c r="AM49" s="209"/>
      <c r="AN49" s="193"/>
      <c r="AO49" s="193"/>
      <c r="AP49" s="193"/>
      <c r="AQ49" s="201"/>
      <c r="AR49" s="26"/>
      <c r="AS49" s="26"/>
    </row>
    <row r="50" spans="1:45" ht="15" customHeight="1" x14ac:dyDescent="0.2">
      <c r="A50" s="2"/>
      <c r="B50" s="159" t="s">
        <v>323</v>
      </c>
      <c r="C50" s="86"/>
      <c r="D50" s="87"/>
      <c r="E50" s="86"/>
      <c r="F50" s="86"/>
      <c r="G50" s="86"/>
      <c r="H50" s="240"/>
      <c r="I50" s="240"/>
      <c r="J50" s="240"/>
      <c r="K50" s="241"/>
      <c r="L50" s="40"/>
      <c r="M50" s="208"/>
      <c r="N50" s="193"/>
      <c r="O50" s="200"/>
      <c r="P50" s="200"/>
      <c r="Q50" s="200"/>
      <c r="R50" s="200"/>
      <c r="S50" s="200"/>
      <c r="T50" s="217"/>
      <c r="U50" s="218"/>
      <c r="V50" s="40"/>
      <c r="W50" s="208"/>
      <c r="X50" s="209"/>
      <c r="Y50" s="193"/>
      <c r="Z50" s="193"/>
      <c r="AA50" s="193"/>
      <c r="AB50" s="193"/>
      <c r="AC50" s="193"/>
      <c r="AD50" s="193"/>
      <c r="AE50" s="193"/>
      <c r="AF50" s="221"/>
      <c r="AG50" s="193"/>
      <c r="AH50" s="222"/>
      <c r="AI50" s="193"/>
      <c r="AJ50" s="193"/>
      <c r="AK50" s="193"/>
      <c r="AL50" s="193"/>
      <c r="AM50" s="209"/>
      <c r="AN50" s="193"/>
      <c r="AO50" s="193"/>
      <c r="AP50" s="193"/>
      <c r="AQ50" s="201"/>
      <c r="AR50" s="26"/>
      <c r="AS50" s="26"/>
    </row>
    <row r="51" spans="1:45" ht="15" customHeight="1" x14ac:dyDescent="0.2">
      <c r="A51" s="2"/>
      <c r="B51" s="208">
        <v>3642</v>
      </c>
      <c r="C51" s="193" t="s">
        <v>328</v>
      </c>
      <c r="D51" s="193"/>
      <c r="E51" s="200"/>
      <c r="F51" s="200"/>
      <c r="G51" s="200"/>
      <c r="H51" s="217"/>
      <c r="I51" s="217"/>
      <c r="J51" s="217"/>
      <c r="K51" s="201"/>
      <c r="L51" s="40"/>
      <c r="M51" s="208"/>
      <c r="N51" s="200"/>
      <c r="O51" s="200"/>
      <c r="P51" s="200"/>
      <c r="Q51" s="200"/>
      <c r="R51" s="200"/>
      <c r="S51" s="200"/>
      <c r="T51" s="200"/>
      <c r="U51" s="201"/>
      <c r="V51" s="40"/>
      <c r="W51" s="208"/>
      <c r="X51" s="209"/>
      <c r="Y51" s="193"/>
      <c r="Z51" s="193"/>
      <c r="AA51" s="193"/>
      <c r="AB51" s="193"/>
      <c r="AC51" s="193"/>
      <c r="AD51" s="193"/>
      <c r="AE51" s="193"/>
      <c r="AF51" s="221"/>
      <c r="AG51" s="193"/>
      <c r="AH51" s="222"/>
      <c r="AI51" s="193"/>
      <c r="AJ51" s="193"/>
      <c r="AK51" s="193"/>
      <c r="AL51" s="193"/>
      <c r="AM51" s="209"/>
      <c r="AN51" s="193"/>
      <c r="AO51" s="193"/>
      <c r="AP51" s="193"/>
      <c r="AQ51" s="201"/>
      <c r="AR51" s="26"/>
      <c r="AS51" s="26"/>
    </row>
    <row r="52" spans="1:45" ht="15" customHeight="1" x14ac:dyDescent="0.2">
      <c r="A52" s="2"/>
      <c r="B52" s="208"/>
      <c r="C52" s="193"/>
      <c r="D52" s="193"/>
      <c r="E52" s="200"/>
      <c r="F52" s="200"/>
      <c r="G52" s="200"/>
      <c r="H52" s="217"/>
      <c r="I52" s="217"/>
      <c r="J52" s="217"/>
      <c r="K52" s="201"/>
      <c r="L52" s="40"/>
      <c r="M52" s="208"/>
      <c r="N52" s="200"/>
      <c r="O52" s="200"/>
      <c r="P52" s="200"/>
      <c r="Q52" s="200"/>
      <c r="R52" s="200"/>
      <c r="S52" s="200"/>
      <c r="T52" s="200"/>
      <c r="U52" s="201"/>
      <c r="V52" s="40"/>
      <c r="W52" s="208"/>
      <c r="X52" s="209"/>
      <c r="Y52" s="193"/>
      <c r="Z52" s="193"/>
      <c r="AA52" s="193"/>
      <c r="AB52" s="193"/>
      <c r="AC52" s="193"/>
      <c r="AD52" s="193"/>
      <c r="AE52" s="193"/>
      <c r="AF52" s="221"/>
      <c r="AG52" s="193"/>
      <c r="AH52" s="222"/>
      <c r="AI52" s="193"/>
      <c r="AJ52" s="193"/>
      <c r="AK52" s="193"/>
      <c r="AL52" s="193"/>
      <c r="AM52" s="209"/>
      <c r="AN52" s="193"/>
      <c r="AO52" s="193"/>
      <c r="AP52" s="193"/>
      <c r="AQ52" s="201"/>
      <c r="AR52" s="26"/>
      <c r="AS52" s="26"/>
    </row>
    <row r="53" spans="1:45" ht="15" customHeight="1" x14ac:dyDescent="0.2">
      <c r="A53" s="2"/>
      <c r="B53" s="242" t="s">
        <v>325</v>
      </c>
      <c r="C53" s="88" t="s">
        <v>326</v>
      </c>
      <c r="D53" s="88"/>
      <c r="E53" s="86" t="s">
        <v>3</v>
      </c>
      <c r="F53" s="86"/>
      <c r="G53" s="86" t="s">
        <v>327</v>
      </c>
      <c r="H53" s="240"/>
      <c r="I53" s="245" t="s">
        <v>329</v>
      </c>
      <c r="J53" s="240"/>
      <c r="K53" s="241"/>
      <c r="L53" s="40"/>
      <c r="M53" s="208"/>
      <c r="N53" s="200"/>
      <c r="O53" s="200"/>
      <c r="P53" s="200"/>
      <c r="Q53" s="200"/>
      <c r="R53" s="200"/>
      <c r="S53" s="200"/>
      <c r="T53" s="200"/>
      <c r="U53" s="201"/>
      <c r="V53" s="40"/>
      <c r="W53" s="208"/>
      <c r="X53" s="209"/>
      <c r="Y53" s="193"/>
      <c r="Z53" s="193"/>
      <c r="AA53" s="193"/>
      <c r="AB53" s="193"/>
      <c r="AC53" s="193"/>
      <c r="AD53" s="193"/>
      <c r="AE53" s="193"/>
      <c r="AF53" s="221"/>
      <c r="AG53" s="193"/>
      <c r="AH53" s="222"/>
      <c r="AI53" s="193"/>
      <c r="AJ53" s="193"/>
      <c r="AK53" s="193"/>
      <c r="AL53" s="193"/>
      <c r="AM53" s="209"/>
      <c r="AN53" s="193"/>
      <c r="AO53" s="193"/>
      <c r="AP53" s="193"/>
      <c r="AQ53" s="201"/>
      <c r="AR53" s="26"/>
      <c r="AS53" s="26"/>
    </row>
    <row r="54" spans="1:45" ht="15" customHeight="1" x14ac:dyDescent="0.2">
      <c r="A54" s="2"/>
      <c r="B54" s="243"/>
      <c r="C54" s="244"/>
      <c r="D54" s="200"/>
      <c r="E54" s="200"/>
      <c r="F54" s="200"/>
      <c r="G54" s="200"/>
      <c r="H54" s="200"/>
      <c r="I54" s="217"/>
      <c r="J54" s="217"/>
      <c r="K54" s="218"/>
      <c r="L54" s="40"/>
      <c r="M54" s="208"/>
      <c r="N54" s="200"/>
      <c r="O54" s="200"/>
      <c r="P54" s="200"/>
      <c r="Q54" s="200"/>
      <c r="R54" s="200"/>
      <c r="S54" s="200"/>
      <c r="T54" s="200"/>
      <c r="U54" s="201"/>
      <c r="V54" s="40"/>
      <c r="W54" s="208"/>
      <c r="X54" s="209"/>
      <c r="Y54" s="193"/>
      <c r="Z54" s="193"/>
      <c r="AA54" s="193"/>
      <c r="AB54" s="193"/>
      <c r="AC54" s="193"/>
      <c r="AD54" s="193"/>
      <c r="AE54" s="193"/>
      <c r="AF54" s="221"/>
      <c r="AG54" s="193"/>
      <c r="AH54" s="222"/>
      <c r="AI54" s="193"/>
      <c r="AJ54" s="193"/>
      <c r="AK54" s="193"/>
      <c r="AL54" s="193"/>
      <c r="AM54" s="209"/>
      <c r="AN54" s="193"/>
      <c r="AO54" s="193"/>
      <c r="AP54" s="193"/>
      <c r="AQ54" s="201"/>
      <c r="AR54" s="26"/>
      <c r="AS54" s="26"/>
    </row>
    <row r="55" spans="1:45" s="11" customFormat="1" ht="15" customHeight="1" x14ac:dyDescent="0.25">
      <c r="A55" s="25"/>
      <c r="B55" s="202"/>
      <c r="C55" s="204"/>
      <c r="D55" s="204"/>
      <c r="E55" s="204"/>
      <c r="F55" s="204"/>
      <c r="G55" s="204"/>
      <c r="H55" s="224"/>
      <c r="I55" s="224"/>
      <c r="J55" s="224"/>
      <c r="K55" s="225"/>
      <c r="L55" s="40"/>
      <c r="M55" s="202"/>
      <c r="N55" s="204"/>
      <c r="O55" s="204"/>
      <c r="P55" s="204"/>
      <c r="Q55" s="204"/>
      <c r="R55" s="204"/>
      <c r="S55" s="204"/>
      <c r="T55" s="204"/>
      <c r="U55" s="225"/>
      <c r="V55" s="40"/>
      <c r="W55" s="202"/>
      <c r="X55" s="204"/>
      <c r="Y55" s="204"/>
      <c r="Z55" s="204"/>
      <c r="AA55" s="204"/>
      <c r="AB55" s="204"/>
      <c r="AC55" s="204"/>
      <c r="AD55" s="204"/>
      <c r="AE55" s="204"/>
      <c r="AF55" s="224"/>
      <c r="AG55" s="224"/>
      <c r="AH55" s="225"/>
      <c r="AI55" s="204"/>
      <c r="AJ55" s="204"/>
      <c r="AK55" s="204"/>
      <c r="AL55" s="204"/>
      <c r="AM55" s="204"/>
      <c r="AN55" s="204"/>
      <c r="AO55" s="204"/>
      <c r="AP55" s="204"/>
      <c r="AQ55" s="207"/>
      <c r="AR55" s="38"/>
      <c r="AS55" s="41"/>
    </row>
    <row r="56" spans="1:45" s="11" customFormat="1" ht="15" customHeight="1" x14ac:dyDescent="0.25">
      <c r="A56" s="2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226"/>
      <c r="AG56" s="227"/>
      <c r="AH56" s="227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41"/>
    </row>
    <row r="57" spans="1:45" ht="15" customHeight="1" x14ac:dyDescent="0.2">
      <c r="A57" s="2"/>
      <c r="B57" s="159" t="s">
        <v>207</v>
      </c>
      <c r="C57" s="86"/>
      <c r="D57" s="86"/>
      <c r="E57" s="86"/>
      <c r="F57" s="86" t="s">
        <v>189</v>
      </c>
      <c r="G57" s="86" t="s">
        <v>3</v>
      </c>
      <c r="H57" s="86" t="s">
        <v>5</v>
      </c>
      <c r="I57" s="86" t="s">
        <v>6</v>
      </c>
      <c r="J57" s="86" t="s">
        <v>190</v>
      </c>
      <c r="K57" s="213" t="s">
        <v>17</v>
      </c>
      <c r="L57" s="38"/>
      <c r="M57" s="214" t="s">
        <v>191</v>
      </c>
      <c r="N57" s="87"/>
      <c r="O57" s="87"/>
      <c r="P57" s="86" t="s">
        <v>3</v>
      </c>
      <c r="Q57" s="86" t="s">
        <v>5</v>
      </c>
      <c r="R57" s="86" t="s">
        <v>6</v>
      </c>
      <c r="S57" s="86" t="s">
        <v>190</v>
      </c>
      <c r="T57" s="87"/>
      <c r="U57" s="213" t="s">
        <v>17</v>
      </c>
      <c r="V57" s="38"/>
      <c r="W57" s="214" t="s">
        <v>259</v>
      </c>
      <c r="X57" s="87"/>
      <c r="Y57" s="87"/>
      <c r="Z57" s="87"/>
      <c r="AA57" s="87"/>
      <c r="AB57" s="87"/>
      <c r="AC57" s="87"/>
      <c r="AD57" s="87"/>
      <c r="AE57" s="87"/>
      <c r="AF57" s="228"/>
      <c r="AG57" s="228"/>
      <c r="AH57" s="229"/>
      <c r="AI57" s="117" t="s">
        <v>313</v>
      </c>
      <c r="AJ57" s="88"/>
      <c r="AK57" s="88"/>
      <c r="AL57" s="238" t="s">
        <v>3</v>
      </c>
      <c r="AM57" s="238" t="s">
        <v>5</v>
      </c>
      <c r="AN57" s="238" t="s">
        <v>6</v>
      </c>
      <c r="AO57" s="87"/>
      <c r="AP57" s="87"/>
      <c r="AQ57" s="89"/>
      <c r="AR57" s="26"/>
      <c r="AS57" s="26"/>
    </row>
    <row r="58" spans="1:45" ht="15" customHeight="1" x14ac:dyDescent="0.2">
      <c r="A58" s="2"/>
      <c r="B58" s="216">
        <v>1979</v>
      </c>
      <c r="C58" s="200" t="s">
        <v>39</v>
      </c>
      <c r="D58" s="193" t="s">
        <v>91</v>
      </c>
      <c r="E58" s="200"/>
      <c r="F58" s="200">
        <v>21</v>
      </c>
      <c r="G58" s="200"/>
      <c r="H58" s="217"/>
      <c r="I58" s="217"/>
      <c r="J58" s="217"/>
      <c r="K58" s="218"/>
      <c r="L58" s="40"/>
      <c r="M58" s="208" t="s">
        <v>208</v>
      </c>
      <c r="N58" s="200"/>
      <c r="O58" s="200">
        <v>21</v>
      </c>
      <c r="P58" s="200"/>
      <c r="Q58" s="200"/>
      <c r="R58" s="200"/>
      <c r="S58" s="200"/>
      <c r="T58" s="217"/>
      <c r="U58" s="195"/>
      <c r="V58" s="40"/>
      <c r="W58" s="208"/>
      <c r="X58" s="209"/>
      <c r="Y58" s="209"/>
      <c r="Z58" s="193"/>
      <c r="AA58" s="193"/>
      <c r="AB58" s="193"/>
      <c r="AC58" s="193"/>
      <c r="AD58" s="193"/>
      <c r="AE58" s="193"/>
      <c r="AF58" s="193"/>
      <c r="AG58" s="194"/>
      <c r="AH58" s="220"/>
      <c r="AI58" s="193" t="s">
        <v>320</v>
      </c>
      <c r="AJ58" s="193"/>
      <c r="AK58" s="193"/>
      <c r="AL58" s="194">
        <v>10</v>
      </c>
      <c r="AM58" s="194">
        <v>3</v>
      </c>
      <c r="AN58" s="194">
        <v>11</v>
      </c>
      <c r="AO58" s="193"/>
      <c r="AP58" s="193"/>
      <c r="AQ58" s="201"/>
      <c r="AR58" s="26"/>
      <c r="AS58" s="26"/>
    </row>
    <row r="59" spans="1:45" ht="15" customHeight="1" x14ac:dyDescent="0.2">
      <c r="A59" s="2"/>
      <c r="B59" s="216">
        <v>1980</v>
      </c>
      <c r="C59" s="200" t="s">
        <v>56</v>
      </c>
      <c r="D59" s="193" t="s">
        <v>91</v>
      </c>
      <c r="E59" s="200"/>
      <c r="F59" s="200">
        <v>22</v>
      </c>
      <c r="G59" s="200"/>
      <c r="H59" s="217"/>
      <c r="I59" s="217"/>
      <c r="J59" s="217"/>
      <c r="K59" s="218"/>
      <c r="L59" s="40"/>
      <c r="M59" s="208" t="s">
        <v>209</v>
      </c>
      <c r="N59" s="200"/>
      <c r="O59" s="200">
        <v>21</v>
      </c>
      <c r="P59" s="200"/>
      <c r="Q59" s="200"/>
      <c r="R59" s="200"/>
      <c r="S59" s="200"/>
      <c r="T59" s="217"/>
      <c r="U59" s="195"/>
      <c r="V59" s="40"/>
      <c r="W59" s="208"/>
      <c r="X59" s="209"/>
      <c r="Y59" s="209"/>
      <c r="Z59" s="193"/>
      <c r="AA59" s="193"/>
      <c r="AB59" s="193"/>
      <c r="AC59" s="193"/>
      <c r="AD59" s="193"/>
      <c r="AE59" s="193"/>
      <c r="AF59" s="193"/>
      <c r="AG59" s="194"/>
      <c r="AH59" s="220"/>
      <c r="AI59" s="193" t="s">
        <v>314</v>
      </c>
      <c r="AJ59" s="193"/>
      <c r="AK59" s="193"/>
      <c r="AL59" s="194"/>
      <c r="AM59" s="239">
        <f>PRODUCT(AM58/AL58)</f>
        <v>0.3</v>
      </c>
      <c r="AN59" s="239">
        <f>PRODUCT(AN58/AL58)</f>
        <v>1.1000000000000001</v>
      </c>
      <c r="AO59" s="193"/>
      <c r="AP59" s="193"/>
      <c r="AQ59" s="201"/>
      <c r="AR59" s="26"/>
      <c r="AS59" s="26"/>
    </row>
    <row r="60" spans="1:45" ht="15" customHeight="1" x14ac:dyDescent="0.2">
      <c r="A60" s="2"/>
      <c r="B60" s="216">
        <v>1981</v>
      </c>
      <c r="C60" s="200" t="s">
        <v>56</v>
      </c>
      <c r="D60" s="193" t="s">
        <v>91</v>
      </c>
      <c r="E60" s="200"/>
      <c r="F60" s="200">
        <v>23</v>
      </c>
      <c r="G60" s="200"/>
      <c r="H60" s="217"/>
      <c r="I60" s="217"/>
      <c r="J60" s="217"/>
      <c r="K60" s="218"/>
      <c r="L60" s="40"/>
      <c r="M60" s="208" t="s">
        <v>210</v>
      </c>
      <c r="N60" s="200"/>
      <c r="O60" s="200">
        <v>21</v>
      </c>
      <c r="P60" s="200"/>
      <c r="Q60" s="200"/>
      <c r="R60" s="200"/>
      <c r="S60" s="200"/>
      <c r="T60" s="217"/>
      <c r="U60" s="195"/>
      <c r="V60" s="40"/>
      <c r="W60" s="208"/>
      <c r="X60" s="209"/>
      <c r="Y60" s="209"/>
      <c r="Z60" s="193"/>
      <c r="AA60" s="193"/>
      <c r="AB60" s="193"/>
      <c r="AC60" s="193"/>
      <c r="AD60" s="193"/>
      <c r="AE60" s="193"/>
      <c r="AF60" s="193"/>
      <c r="AG60" s="194"/>
      <c r="AH60" s="220"/>
      <c r="AI60" s="193"/>
      <c r="AJ60" s="193"/>
      <c r="AK60" s="193"/>
      <c r="AL60" s="193"/>
      <c r="AM60" s="209"/>
      <c r="AN60" s="193"/>
      <c r="AO60" s="193"/>
      <c r="AP60" s="193"/>
      <c r="AQ60" s="201"/>
      <c r="AR60" s="26"/>
      <c r="AS60" s="26"/>
    </row>
    <row r="61" spans="1:45" ht="15" customHeight="1" x14ac:dyDescent="0.2">
      <c r="A61" s="2"/>
      <c r="B61" s="216">
        <v>1982</v>
      </c>
      <c r="C61" s="200" t="s">
        <v>79</v>
      </c>
      <c r="D61" s="193" t="s">
        <v>91</v>
      </c>
      <c r="E61" s="200"/>
      <c r="F61" s="200">
        <v>24</v>
      </c>
      <c r="G61" s="200"/>
      <c r="H61" s="217"/>
      <c r="I61" s="217"/>
      <c r="J61" s="217"/>
      <c r="K61" s="218"/>
      <c r="L61" s="40"/>
      <c r="M61" s="208" t="s">
        <v>211</v>
      </c>
      <c r="N61" s="200"/>
      <c r="O61" s="200"/>
      <c r="P61" s="200"/>
      <c r="Q61" s="200"/>
      <c r="R61" s="200"/>
      <c r="S61" s="200"/>
      <c r="T61" s="217"/>
      <c r="U61" s="195"/>
      <c r="V61" s="40"/>
      <c r="W61" s="208"/>
      <c r="X61" s="209"/>
      <c r="Y61" s="209"/>
      <c r="Z61" s="193"/>
      <c r="AA61" s="193"/>
      <c r="AB61" s="193"/>
      <c r="AC61" s="193"/>
      <c r="AD61" s="193"/>
      <c r="AE61" s="193"/>
      <c r="AF61" s="193"/>
      <c r="AG61" s="194"/>
      <c r="AH61" s="220"/>
      <c r="AI61" s="193"/>
      <c r="AJ61" s="193"/>
      <c r="AK61" s="193"/>
      <c r="AL61" s="193"/>
      <c r="AM61" s="209"/>
      <c r="AN61" s="193"/>
      <c r="AO61" s="193"/>
      <c r="AP61" s="193"/>
      <c r="AQ61" s="201"/>
      <c r="AR61" s="26"/>
      <c r="AS61" s="26"/>
    </row>
    <row r="62" spans="1:45" ht="15" customHeight="1" x14ac:dyDescent="0.2">
      <c r="A62" s="2"/>
      <c r="B62" s="216">
        <v>1983</v>
      </c>
      <c r="C62" s="200" t="s">
        <v>36</v>
      </c>
      <c r="D62" s="193" t="s">
        <v>91</v>
      </c>
      <c r="E62" s="200"/>
      <c r="F62" s="200">
        <v>25</v>
      </c>
      <c r="G62" s="200"/>
      <c r="H62" s="217"/>
      <c r="I62" s="217"/>
      <c r="J62" s="217"/>
      <c r="K62" s="218"/>
      <c r="L62" s="40"/>
      <c r="M62" s="208" t="s">
        <v>212</v>
      </c>
      <c r="N62" s="200"/>
      <c r="O62" s="200"/>
      <c r="P62" s="200"/>
      <c r="Q62" s="200"/>
      <c r="R62" s="200"/>
      <c r="S62" s="200"/>
      <c r="T62" s="217"/>
      <c r="U62" s="195"/>
      <c r="V62" s="40"/>
      <c r="W62" s="208"/>
      <c r="X62" s="209"/>
      <c r="Y62" s="209"/>
      <c r="Z62" s="193"/>
      <c r="AA62" s="193"/>
      <c r="AB62" s="193"/>
      <c r="AC62" s="193"/>
      <c r="AD62" s="193"/>
      <c r="AE62" s="193"/>
      <c r="AF62" s="193"/>
      <c r="AG62" s="194"/>
      <c r="AH62" s="220"/>
      <c r="AI62" s="193"/>
      <c r="AJ62" s="193"/>
      <c r="AK62" s="193"/>
      <c r="AL62" s="193"/>
      <c r="AM62" s="209"/>
      <c r="AN62" s="193"/>
      <c r="AO62" s="193"/>
      <c r="AP62" s="193"/>
      <c r="AQ62" s="201"/>
      <c r="AR62" s="26"/>
      <c r="AS62" s="26"/>
    </row>
    <row r="63" spans="1:45" ht="15" customHeight="1" x14ac:dyDescent="0.2">
      <c r="A63" s="2"/>
      <c r="B63" s="216">
        <v>1984</v>
      </c>
      <c r="C63" s="200" t="s">
        <v>34</v>
      </c>
      <c r="D63" s="193" t="s">
        <v>91</v>
      </c>
      <c r="E63" s="200"/>
      <c r="F63" s="200">
        <v>26</v>
      </c>
      <c r="G63" s="200"/>
      <c r="H63" s="217"/>
      <c r="I63" s="217"/>
      <c r="J63" s="217"/>
      <c r="K63" s="218"/>
      <c r="L63" s="40"/>
      <c r="M63" s="208" t="s">
        <v>213</v>
      </c>
      <c r="N63" s="200"/>
      <c r="O63" s="200"/>
      <c r="P63" s="200"/>
      <c r="Q63" s="200"/>
      <c r="R63" s="200"/>
      <c r="S63" s="200"/>
      <c r="T63" s="217"/>
      <c r="U63" s="195"/>
      <c r="V63" s="40"/>
      <c r="W63" s="208"/>
      <c r="X63" s="209"/>
      <c r="Y63" s="209"/>
      <c r="Z63" s="193"/>
      <c r="AA63" s="193"/>
      <c r="AB63" s="193"/>
      <c r="AC63" s="193"/>
      <c r="AD63" s="193"/>
      <c r="AE63" s="193"/>
      <c r="AF63" s="193"/>
      <c r="AG63" s="194"/>
      <c r="AH63" s="220"/>
      <c r="AI63" s="193"/>
      <c r="AJ63" s="193"/>
      <c r="AK63" s="193"/>
      <c r="AL63" s="193"/>
      <c r="AM63" s="209"/>
      <c r="AN63" s="193"/>
      <c r="AO63" s="193"/>
      <c r="AP63" s="193"/>
      <c r="AQ63" s="201"/>
      <c r="AR63" s="26"/>
      <c r="AS63" s="26"/>
    </row>
    <row r="64" spans="1:45" ht="15" customHeight="1" x14ac:dyDescent="0.2">
      <c r="A64" s="2"/>
      <c r="B64" s="216">
        <v>1985</v>
      </c>
      <c r="C64" s="200" t="s">
        <v>35</v>
      </c>
      <c r="D64" s="193" t="s">
        <v>91</v>
      </c>
      <c r="E64" s="200"/>
      <c r="F64" s="200">
        <v>27</v>
      </c>
      <c r="G64" s="200">
        <v>6</v>
      </c>
      <c r="H64" s="217">
        <f t="shared" ref="H64:H68" si="8">PRODUCT((V11+W11)/U11)</f>
        <v>0.33333333333333331</v>
      </c>
      <c r="I64" s="233">
        <f t="shared" ref="I64:I68" si="9">PRODUCT(X11/U11)</f>
        <v>1.5</v>
      </c>
      <c r="J64" s="233">
        <f t="shared" ref="J64:J68" si="10">PRODUCT(V11+W11+X11)/U11</f>
        <v>1.8333333333333333</v>
      </c>
      <c r="K64" s="218">
        <f t="shared" ref="K64:K68" si="11">PRODUCT(Y11/U11)</f>
        <v>3.8333333333333335</v>
      </c>
      <c r="L64" s="40"/>
      <c r="M64" s="208" t="s">
        <v>214</v>
      </c>
      <c r="N64" s="200"/>
      <c r="O64" s="200"/>
      <c r="P64" s="237" t="s">
        <v>248</v>
      </c>
      <c r="Q64" s="237" t="s">
        <v>242</v>
      </c>
      <c r="R64" s="237" t="s">
        <v>236</v>
      </c>
      <c r="S64" s="237" t="s">
        <v>229</v>
      </c>
      <c r="T64" s="233"/>
      <c r="U64" s="236" t="s">
        <v>222</v>
      </c>
      <c r="V64" s="40"/>
      <c r="W64" s="208"/>
      <c r="X64" s="209"/>
      <c r="Y64" s="209"/>
      <c r="Z64" s="193"/>
      <c r="AA64" s="193"/>
      <c r="AB64" s="193"/>
      <c r="AC64" s="193"/>
      <c r="AD64" s="193"/>
      <c r="AE64" s="193"/>
      <c r="AF64" s="193"/>
      <c r="AG64" s="194"/>
      <c r="AH64" s="220"/>
      <c r="AI64" s="193"/>
      <c r="AJ64" s="193"/>
      <c r="AK64" s="193"/>
      <c r="AL64" s="193"/>
      <c r="AM64" s="209"/>
      <c r="AN64" s="193"/>
      <c r="AO64" s="193"/>
      <c r="AP64" s="193"/>
      <c r="AQ64" s="201"/>
      <c r="AR64" s="26"/>
      <c r="AS64" s="26"/>
    </row>
    <row r="65" spans="1:45" ht="15" customHeight="1" x14ac:dyDescent="0.2">
      <c r="A65" s="2"/>
      <c r="B65" s="216">
        <v>1986</v>
      </c>
      <c r="C65" s="200" t="s">
        <v>79</v>
      </c>
      <c r="D65" s="193" t="s">
        <v>91</v>
      </c>
      <c r="E65" s="200"/>
      <c r="F65" s="200">
        <v>28</v>
      </c>
      <c r="G65" s="200"/>
      <c r="H65" s="217"/>
      <c r="I65" s="217"/>
      <c r="J65" s="217"/>
      <c r="K65" s="218"/>
      <c r="L65" s="40"/>
      <c r="M65" s="208" t="s">
        <v>215</v>
      </c>
      <c r="N65" s="200"/>
      <c r="O65" s="200"/>
      <c r="P65" s="200" t="s">
        <v>187</v>
      </c>
      <c r="Q65" s="200" t="s">
        <v>243</v>
      </c>
      <c r="R65" s="200" t="s">
        <v>237</v>
      </c>
      <c r="S65" s="200" t="s">
        <v>230</v>
      </c>
      <c r="T65" s="217"/>
      <c r="U65" s="195" t="s">
        <v>223</v>
      </c>
      <c r="V65" s="40"/>
      <c r="W65" s="208"/>
      <c r="X65" s="209"/>
      <c r="Y65" s="209"/>
      <c r="Z65" s="193"/>
      <c r="AA65" s="193"/>
      <c r="AB65" s="193"/>
      <c r="AC65" s="193"/>
      <c r="AD65" s="193"/>
      <c r="AE65" s="193"/>
      <c r="AF65" s="193"/>
      <c r="AG65" s="194"/>
      <c r="AH65" s="220"/>
      <c r="AI65" s="193"/>
      <c r="AJ65" s="193"/>
      <c r="AK65" s="193"/>
      <c r="AL65" s="193"/>
      <c r="AM65" s="209"/>
      <c r="AN65" s="193"/>
      <c r="AO65" s="193"/>
      <c r="AP65" s="193"/>
      <c r="AQ65" s="201"/>
      <c r="AR65" s="26"/>
      <c r="AS65" s="26"/>
    </row>
    <row r="66" spans="1:45" ht="15" customHeight="1" x14ac:dyDescent="0.2">
      <c r="A66" s="2"/>
      <c r="B66" s="216">
        <v>1987</v>
      </c>
      <c r="C66" s="200" t="s">
        <v>37</v>
      </c>
      <c r="D66" s="193" t="s">
        <v>91</v>
      </c>
      <c r="E66" s="200"/>
      <c r="F66" s="200">
        <v>29</v>
      </c>
      <c r="G66" s="200"/>
      <c r="H66" s="217"/>
      <c r="I66" s="217"/>
      <c r="J66" s="217"/>
      <c r="K66" s="218"/>
      <c r="L66" s="40"/>
      <c r="M66" s="208" t="s">
        <v>216</v>
      </c>
      <c r="N66" s="200"/>
      <c r="O66" s="200"/>
      <c r="P66" s="200" t="s">
        <v>235</v>
      </c>
      <c r="Q66" s="200" t="s">
        <v>244</v>
      </c>
      <c r="R66" s="200" t="s">
        <v>221</v>
      </c>
      <c r="S66" s="200" t="s">
        <v>231</v>
      </c>
      <c r="T66" s="217"/>
      <c r="U66" s="195" t="s">
        <v>224</v>
      </c>
      <c r="V66" s="40"/>
      <c r="W66" s="208"/>
      <c r="X66" s="209"/>
      <c r="Y66" s="209"/>
      <c r="Z66" s="193"/>
      <c r="AA66" s="193"/>
      <c r="AB66" s="193"/>
      <c r="AC66" s="193"/>
      <c r="AD66" s="193"/>
      <c r="AE66" s="193"/>
      <c r="AF66" s="193"/>
      <c r="AG66" s="194"/>
      <c r="AH66" s="220"/>
      <c r="AI66" s="193"/>
      <c r="AJ66" s="193"/>
      <c r="AK66" s="193"/>
      <c r="AL66" s="193"/>
      <c r="AM66" s="209"/>
      <c r="AN66" s="193"/>
      <c r="AO66" s="193"/>
      <c r="AP66" s="193"/>
      <c r="AQ66" s="201"/>
      <c r="AR66" s="26"/>
      <c r="AS66" s="26"/>
    </row>
    <row r="67" spans="1:45" ht="15" customHeight="1" x14ac:dyDescent="0.2">
      <c r="A67" s="2"/>
      <c r="B67" s="216">
        <v>1988</v>
      </c>
      <c r="C67" s="200" t="s">
        <v>39</v>
      </c>
      <c r="D67" s="193" t="s">
        <v>91</v>
      </c>
      <c r="E67" s="200"/>
      <c r="F67" s="200">
        <v>30</v>
      </c>
      <c r="G67" s="200">
        <v>2</v>
      </c>
      <c r="H67" s="233">
        <f t="shared" si="8"/>
        <v>0.5</v>
      </c>
      <c r="I67" s="217">
        <f t="shared" si="9"/>
        <v>0</v>
      </c>
      <c r="J67" s="217">
        <f t="shared" si="10"/>
        <v>0.5</v>
      </c>
      <c r="K67" s="234">
        <f t="shared" si="11"/>
        <v>4.5</v>
      </c>
      <c r="L67" s="40"/>
      <c r="M67" s="208" t="s">
        <v>217</v>
      </c>
      <c r="N67" s="200"/>
      <c r="O67" s="200"/>
      <c r="P67" s="200" t="s">
        <v>249</v>
      </c>
      <c r="Q67" s="200" t="s">
        <v>244</v>
      </c>
      <c r="R67" s="200" t="s">
        <v>238</v>
      </c>
      <c r="S67" s="200" t="s">
        <v>232</v>
      </c>
      <c r="T67" s="217"/>
      <c r="U67" s="195" t="s">
        <v>225</v>
      </c>
      <c r="V67" s="40"/>
      <c r="W67" s="208"/>
      <c r="X67" s="209"/>
      <c r="Y67" s="209"/>
      <c r="Z67" s="193"/>
      <c r="AA67" s="193"/>
      <c r="AB67" s="193"/>
      <c r="AC67" s="193"/>
      <c r="AD67" s="193"/>
      <c r="AE67" s="193"/>
      <c r="AF67" s="193"/>
      <c r="AG67" s="194"/>
      <c r="AH67" s="220"/>
      <c r="AI67" s="193"/>
      <c r="AJ67" s="193"/>
      <c r="AK67" s="193"/>
      <c r="AL67" s="193"/>
      <c r="AM67" s="209"/>
      <c r="AN67" s="193"/>
      <c r="AO67" s="193"/>
      <c r="AP67" s="193"/>
      <c r="AQ67" s="201"/>
      <c r="AR67" s="26"/>
      <c r="AS67" s="26"/>
    </row>
    <row r="68" spans="1:45" ht="15" customHeight="1" x14ac:dyDescent="0.2">
      <c r="A68" s="2"/>
      <c r="B68" s="216">
        <v>1989</v>
      </c>
      <c r="C68" s="200" t="s">
        <v>34</v>
      </c>
      <c r="D68" s="193" t="s">
        <v>91</v>
      </c>
      <c r="E68" s="200"/>
      <c r="F68" s="200">
        <v>31</v>
      </c>
      <c r="G68" s="200">
        <v>2</v>
      </c>
      <c r="H68" s="217">
        <f t="shared" si="8"/>
        <v>0</v>
      </c>
      <c r="I68" s="217">
        <f t="shared" si="9"/>
        <v>1</v>
      </c>
      <c r="J68" s="217">
        <f t="shared" si="10"/>
        <v>1</v>
      </c>
      <c r="K68" s="218">
        <f t="shared" si="11"/>
        <v>3.5</v>
      </c>
      <c r="L68" s="40"/>
      <c r="M68" s="208" t="s">
        <v>218</v>
      </c>
      <c r="N68" s="200"/>
      <c r="O68" s="200"/>
      <c r="P68" s="200" t="s">
        <v>226</v>
      </c>
      <c r="Q68" s="200" t="s">
        <v>245</v>
      </c>
      <c r="R68" s="200" t="s">
        <v>239</v>
      </c>
      <c r="S68" s="200" t="s">
        <v>233</v>
      </c>
      <c r="T68" s="217"/>
      <c r="U68" s="195" t="s">
        <v>226</v>
      </c>
      <c r="V68" s="40"/>
      <c r="W68" s="208"/>
      <c r="X68" s="209"/>
      <c r="Y68" s="209"/>
      <c r="Z68" s="193"/>
      <c r="AA68" s="193"/>
      <c r="AB68" s="193"/>
      <c r="AC68" s="193"/>
      <c r="AD68" s="193"/>
      <c r="AE68" s="193"/>
      <c r="AF68" s="193"/>
      <c r="AG68" s="194"/>
      <c r="AH68" s="220"/>
      <c r="AI68" s="193"/>
      <c r="AJ68" s="193"/>
      <c r="AK68" s="193"/>
      <c r="AL68" s="193"/>
      <c r="AM68" s="209"/>
      <c r="AN68" s="193"/>
      <c r="AO68" s="193"/>
      <c r="AP68" s="193"/>
      <c r="AQ68" s="201"/>
      <c r="AR68" s="26"/>
      <c r="AS68" s="26"/>
    </row>
    <row r="69" spans="1:45" ht="15" customHeight="1" x14ac:dyDescent="0.2">
      <c r="A69" s="2"/>
      <c r="B69" s="216">
        <v>1990</v>
      </c>
      <c r="C69" s="200" t="s">
        <v>92</v>
      </c>
      <c r="D69" s="193" t="s">
        <v>91</v>
      </c>
      <c r="E69" s="200"/>
      <c r="F69" s="200">
        <v>32</v>
      </c>
      <c r="G69" s="200"/>
      <c r="H69" s="217"/>
      <c r="I69" s="217"/>
      <c r="J69" s="217"/>
      <c r="K69" s="218"/>
      <c r="L69" s="40"/>
      <c r="M69" s="208" t="s">
        <v>219</v>
      </c>
      <c r="N69" s="200"/>
      <c r="O69" s="200"/>
      <c r="P69" s="200" t="s">
        <v>250</v>
      </c>
      <c r="Q69" s="200" t="s">
        <v>246</v>
      </c>
      <c r="R69" s="200" t="s">
        <v>240</v>
      </c>
      <c r="S69" s="200" t="s">
        <v>234</v>
      </c>
      <c r="T69" s="217"/>
      <c r="U69" s="195" t="s">
        <v>227</v>
      </c>
      <c r="V69" s="40"/>
      <c r="W69" s="208"/>
      <c r="X69" s="209"/>
      <c r="Y69" s="209"/>
      <c r="Z69" s="193"/>
      <c r="AA69" s="193"/>
      <c r="AB69" s="193"/>
      <c r="AC69" s="193"/>
      <c r="AD69" s="193"/>
      <c r="AE69" s="193"/>
      <c r="AF69" s="193"/>
      <c r="AG69" s="194"/>
      <c r="AH69" s="220"/>
      <c r="AI69" s="193"/>
      <c r="AJ69" s="193"/>
      <c r="AK69" s="193"/>
      <c r="AL69" s="193"/>
      <c r="AM69" s="209"/>
      <c r="AN69" s="193"/>
      <c r="AO69" s="193"/>
      <c r="AP69" s="193"/>
      <c r="AQ69" s="201"/>
      <c r="AR69" s="26"/>
      <c r="AS69" s="26"/>
    </row>
    <row r="70" spans="1:45" ht="15" customHeight="1" x14ac:dyDescent="0.2">
      <c r="A70" s="2"/>
      <c r="B70" s="216">
        <v>1991</v>
      </c>
      <c r="C70" s="200" t="s">
        <v>114</v>
      </c>
      <c r="D70" s="193" t="s">
        <v>91</v>
      </c>
      <c r="E70" s="200"/>
      <c r="F70" s="200">
        <v>33</v>
      </c>
      <c r="G70" s="200"/>
      <c r="H70" s="217"/>
      <c r="I70" s="217"/>
      <c r="J70" s="217"/>
      <c r="K70" s="218"/>
      <c r="L70" s="40"/>
      <c r="M70" s="208" t="s">
        <v>220</v>
      </c>
      <c r="N70" s="200"/>
      <c r="O70" s="200"/>
      <c r="P70" s="200" t="s">
        <v>251</v>
      </c>
      <c r="Q70" s="200" t="s">
        <v>247</v>
      </c>
      <c r="R70" s="200" t="s">
        <v>241</v>
      </c>
      <c r="S70" s="200" t="s">
        <v>235</v>
      </c>
      <c r="T70" s="217"/>
      <c r="U70" s="195" t="s">
        <v>228</v>
      </c>
      <c r="V70" s="40"/>
      <c r="W70" s="208"/>
      <c r="X70" s="209"/>
      <c r="Y70" s="209"/>
      <c r="Z70" s="193"/>
      <c r="AA70" s="193"/>
      <c r="AB70" s="193"/>
      <c r="AC70" s="193"/>
      <c r="AD70" s="193"/>
      <c r="AE70" s="193"/>
      <c r="AF70" s="193"/>
      <c r="AG70" s="194"/>
      <c r="AH70" s="220"/>
      <c r="AI70" s="193"/>
      <c r="AJ70" s="193"/>
      <c r="AK70" s="193"/>
      <c r="AL70" s="193"/>
      <c r="AM70" s="209"/>
      <c r="AN70" s="193"/>
      <c r="AO70" s="193"/>
      <c r="AP70" s="193"/>
      <c r="AQ70" s="201"/>
      <c r="AR70" s="26"/>
      <c r="AS70" s="26"/>
    </row>
    <row r="71" spans="1:45" s="11" customFormat="1" ht="15" customHeight="1" x14ac:dyDescent="0.25">
      <c r="A71" s="25"/>
      <c r="B71" s="202"/>
      <c r="C71" s="204"/>
      <c r="D71" s="204"/>
      <c r="E71" s="204"/>
      <c r="F71" s="204"/>
      <c r="G71" s="204"/>
      <c r="H71" s="224"/>
      <c r="I71" s="224"/>
      <c r="J71" s="224"/>
      <c r="K71" s="225"/>
      <c r="L71" s="40"/>
      <c r="M71" s="202"/>
      <c r="N71" s="204"/>
      <c r="O71" s="204"/>
      <c r="P71" s="204"/>
      <c r="Q71" s="204"/>
      <c r="R71" s="204"/>
      <c r="S71" s="204"/>
      <c r="T71" s="204"/>
      <c r="U71" s="225"/>
      <c r="V71" s="40"/>
      <c r="W71" s="202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7"/>
      <c r="AI71" s="204"/>
      <c r="AJ71" s="204"/>
      <c r="AK71" s="204"/>
      <c r="AL71" s="204"/>
      <c r="AM71" s="204"/>
      <c r="AN71" s="204"/>
      <c r="AO71" s="204"/>
      <c r="AP71" s="204"/>
      <c r="AQ71" s="207"/>
      <c r="AR71" s="38"/>
      <c r="AS71" s="41"/>
    </row>
    <row r="72" spans="1:45" s="11" customFormat="1" ht="15" customHeight="1" x14ac:dyDescent="0.25">
      <c r="A72" s="2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26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6"/>
      <c r="AM73" s="26"/>
      <c r="AN73" s="26"/>
      <c r="AO73" s="38"/>
      <c r="AP73" s="38"/>
      <c r="AQ73" s="38"/>
      <c r="AR73" s="41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0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3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0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3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0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3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0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3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0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0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0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0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0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0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0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0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41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41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5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5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5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5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5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5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6"/>
      <c r="P166" s="26"/>
      <c r="Q166" s="26"/>
      <c r="R166" s="26"/>
      <c r="S166" s="26"/>
      <c r="T166" s="26"/>
      <c r="U166" s="38"/>
      <c r="V166" s="40"/>
      <c r="W166" s="38"/>
      <c r="X166" s="38"/>
      <c r="Y166" s="26"/>
      <c r="Z166" s="26"/>
      <c r="AA166" s="26"/>
      <c r="AB166" s="26"/>
      <c r="AC166" s="26"/>
      <c r="AD166" s="26"/>
      <c r="AE166" s="26"/>
      <c r="AF166" s="26"/>
      <c r="AG166" s="26"/>
      <c r="AH166" s="59"/>
      <c r="AI166" s="38"/>
      <c r="AJ166" s="38"/>
      <c r="AK166" s="26"/>
      <c r="AL166" s="26"/>
      <c r="AM166" s="26"/>
      <c r="AN166" s="26"/>
      <c r="AO166" s="26"/>
      <c r="AP166" s="26"/>
      <c r="AQ166" s="26"/>
      <c r="AR166" s="3"/>
    </row>
    <row r="167" spans="1:5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6"/>
      <c r="P167" s="26"/>
      <c r="Q167" s="26"/>
      <c r="R167" s="26"/>
      <c r="S167" s="26"/>
      <c r="T167" s="26"/>
      <c r="U167" s="38"/>
      <c r="V167" s="40"/>
      <c r="W167" s="38"/>
      <c r="X167" s="38"/>
      <c r="Y167" s="26"/>
      <c r="Z167" s="26"/>
      <c r="AA167" s="26"/>
      <c r="AB167" s="26"/>
      <c r="AC167" s="26"/>
      <c r="AD167" s="26"/>
      <c r="AE167" s="26"/>
      <c r="AF167" s="26"/>
      <c r="AG167" s="26"/>
      <c r="AH167" s="59"/>
      <c r="AI167" s="38"/>
      <c r="AJ167" s="38"/>
      <c r="AK167" s="26"/>
      <c r="AL167" s="26"/>
      <c r="AM167" s="26"/>
      <c r="AN167" s="26"/>
      <c r="AO167" s="26"/>
      <c r="AP167" s="26"/>
      <c r="AQ167" s="26"/>
      <c r="AR167" s="3"/>
    </row>
    <row r="168" spans="1:5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6"/>
      <c r="P168" s="26"/>
      <c r="Q168" s="26"/>
      <c r="R168" s="26"/>
      <c r="S168" s="26"/>
      <c r="T168" s="26"/>
      <c r="U168" s="38"/>
      <c r="V168" s="40"/>
      <c r="W168" s="38"/>
      <c r="X168" s="38"/>
      <c r="Y168" s="26"/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R168" s="3"/>
    </row>
    <row r="169" spans="1:5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6"/>
      <c r="P169" s="26"/>
      <c r="Q169" s="26"/>
      <c r="R169" s="26"/>
      <c r="S169" s="26"/>
      <c r="T169" s="26"/>
      <c r="U169" s="38"/>
      <c r="V169" s="40"/>
      <c r="W169" s="38"/>
      <c r="X169" s="38"/>
      <c r="Y169" s="26"/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R169" s="3"/>
    </row>
    <row r="170" spans="1:5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6"/>
      <c r="P170" s="26"/>
      <c r="Q170" s="26"/>
      <c r="R170" s="26"/>
      <c r="S170" s="26"/>
      <c r="T170" s="26"/>
      <c r="U170" s="38"/>
      <c r="V170" s="40"/>
      <c r="W170" s="38"/>
      <c r="X170" s="38"/>
      <c r="Y170" s="26"/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R170" s="3"/>
    </row>
    <row r="171" spans="1:5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5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5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55" ht="15" customHeight="1" x14ac:dyDescent="0.25"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</row>
    <row r="175" spans="1:55" ht="15" customHeight="1" x14ac:dyDescent="0.25"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</row>
    <row r="176" spans="1:55" ht="15" customHeight="1" x14ac:dyDescent="0.25"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</row>
    <row r="177" spans="26:55" ht="15" customHeight="1" x14ac:dyDescent="0.25"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</row>
    <row r="178" spans="26:55" ht="15" customHeight="1" x14ac:dyDescent="0.25"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</row>
    <row r="179" spans="26:55" ht="15" customHeight="1" x14ac:dyDescent="0.25"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</row>
    <row r="180" spans="26:55" ht="15" customHeight="1" x14ac:dyDescent="0.25"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</row>
    <row r="181" spans="26:55" ht="15" customHeight="1" x14ac:dyDescent="0.25"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</row>
    <row r="182" spans="26:55" ht="15" customHeight="1" x14ac:dyDescent="0.25"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</row>
    <row r="183" spans="26:55" ht="15" customHeight="1" x14ac:dyDescent="0.25"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</row>
    <row r="184" spans="26:55" ht="15" customHeight="1" x14ac:dyDescent="0.25"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</row>
    <row r="185" spans="26:55" ht="15" customHeight="1" x14ac:dyDescent="0.25">
      <c r="AG185" s="26"/>
      <c r="AH185" s="59"/>
      <c r="AI185" s="38"/>
      <c r="AJ185" s="38"/>
    </row>
    <row r="186" spans="26:55" ht="15" customHeight="1" x14ac:dyDescent="0.25">
      <c r="AG186" s="26"/>
      <c r="AH186" s="59"/>
      <c r="AI186" s="38"/>
      <c r="AJ186" s="38"/>
    </row>
    <row r="187" spans="26:55" ht="15" customHeight="1" x14ac:dyDescent="0.25">
      <c r="AG187" s="26"/>
      <c r="AH187" s="59"/>
      <c r="AI187" s="38"/>
      <c r="AJ187" s="38"/>
    </row>
    <row r="188" spans="26:55" ht="15" customHeight="1" x14ac:dyDescent="0.25">
      <c r="AG188" s="26"/>
      <c r="AH188" s="59"/>
      <c r="AI188" s="38"/>
      <c r="AJ188" s="38"/>
    </row>
    <row r="189" spans="26:55" ht="15" customHeight="1" x14ac:dyDescent="0.25">
      <c r="AG189" s="26"/>
      <c r="AH189" s="59"/>
      <c r="AI189" s="38"/>
      <c r="AJ189" s="38"/>
    </row>
    <row r="190" spans="26:55" ht="15" customHeight="1" x14ac:dyDescent="0.25">
      <c r="AG190" s="26"/>
      <c r="AH190" s="59"/>
      <c r="AI190" s="38"/>
      <c r="AJ190" s="38"/>
    </row>
    <row r="191" spans="26:55" ht="15" customHeight="1" x14ac:dyDescent="0.25">
      <c r="AG191" s="26"/>
      <c r="AH191" s="59"/>
      <c r="AI191" s="38"/>
      <c r="AJ191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159" t="s">
        <v>111</v>
      </c>
      <c r="C1" s="86"/>
      <c r="D1" s="87"/>
      <c r="E1" s="160" t="s">
        <v>112</v>
      </c>
      <c r="F1" s="168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8"/>
      <c r="AB1" s="168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61" t="s">
        <v>110</v>
      </c>
      <c r="C2" s="70"/>
      <c r="D2" s="162"/>
      <c r="E2" s="15" t="s">
        <v>13</v>
      </c>
      <c r="F2" s="16"/>
      <c r="G2" s="16"/>
      <c r="H2" s="16"/>
      <c r="I2" s="22"/>
      <c r="J2" s="17"/>
      <c r="K2" s="91"/>
      <c r="L2" s="24" t="s">
        <v>178</v>
      </c>
      <c r="M2" s="16"/>
      <c r="N2" s="16"/>
      <c r="O2" s="23"/>
      <c r="P2" s="21"/>
      <c r="Q2" s="24" t="s">
        <v>179</v>
      </c>
      <c r="R2" s="16"/>
      <c r="S2" s="16"/>
      <c r="T2" s="16"/>
      <c r="U2" s="22"/>
      <c r="V2" s="23"/>
      <c r="W2" s="21"/>
      <c r="X2" s="169" t="s">
        <v>180</v>
      </c>
      <c r="Y2" s="170"/>
      <c r="Z2" s="171"/>
      <c r="AA2" s="15" t="s">
        <v>13</v>
      </c>
      <c r="AB2" s="16"/>
      <c r="AC2" s="16"/>
      <c r="AD2" s="16"/>
      <c r="AE2" s="22"/>
      <c r="AF2" s="17"/>
      <c r="AG2" s="91"/>
      <c r="AH2" s="24" t="s">
        <v>181</v>
      </c>
      <c r="AI2" s="16"/>
      <c r="AJ2" s="16"/>
      <c r="AK2" s="23"/>
      <c r="AL2" s="21"/>
      <c r="AM2" s="24" t="s">
        <v>179</v>
      </c>
      <c r="AN2" s="16"/>
      <c r="AO2" s="16"/>
      <c r="AP2" s="16"/>
      <c r="AQ2" s="22"/>
      <c r="AR2" s="23"/>
      <c r="AS2" s="17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72"/>
      <c r="L3" s="20" t="s">
        <v>5</v>
      </c>
      <c r="M3" s="20" t="s">
        <v>6</v>
      </c>
      <c r="N3" s="20" t="s">
        <v>55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7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72"/>
      <c r="AH3" s="20" t="s">
        <v>5</v>
      </c>
      <c r="AI3" s="20" t="s">
        <v>6</v>
      </c>
      <c r="AJ3" s="20" t="s">
        <v>55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7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1983</v>
      </c>
      <c r="C4" s="27" t="s">
        <v>36</v>
      </c>
      <c r="D4" s="34" t="s">
        <v>91</v>
      </c>
      <c r="E4" s="27">
        <v>10</v>
      </c>
      <c r="F4" s="27">
        <v>2</v>
      </c>
      <c r="G4" s="27">
        <v>10</v>
      </c>
      <c r="H4" s="27">
        <v>13</v>
      </c>
      <c r="I4" s="27"/>
      <c r="J4" s="32"/>
      <c r="K4" s="26"/>
      <c r="L4" s="20"/>
      <c r="M4" s="27" t="s">
        <v>186</v>
      </c>
      <c r="N4" s="27" t="s">
        <v>36</v>
      </c>
      <c r="O4" s="20"/>
      <c r="P4" s="26"/>
      <c r="Q4" s="27">
        <v>10</v>
      </c>
      <c r="R4" s="27">
        <v>1</v>
      </c>
      <c r="S4" s="27">
        <v>7</v>
      </c>
      <c r="T4" s="27">
        <v>17</v>
      </c>
      <c r="U4" s="27"/>
      <c r="V4" s="173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76"/>
      <c r="AI4" s="20"/>
      <c r="AJ4" s="20"/>
      <c r="AK4" s="20"/>
      <c r="AL4" s="26"/>
      <c r="AM4" s="27"/>
      <c r="AN4" s="27"/>
      <c r="AO4" s="28"/>
      <c r="AP4" s="27"/>
      <c r="AQ4" s="27"/>
      <c r="AR4" s="28"/>
      <c r="AS4" s="3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190"/>
      <c r="C5" s="190"/>
      <c r="D5" s="191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173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76"/>
      <c r="AI5" s="20"/>
      <c r="AJ5" s="20"/>
      <c r="AK5" s="20"/>
      <c r="AL5" s="26"/>
      <c r="AM5" s="27"/>
      <c r="AN5" s="27"/>
      <c r="AO5" s="28"/>
      <c r="AP5" s="27"/>
      <c r="AQ5" s="27"/>
      <c r="AR5" s="28"/>
      <c r="AS5" s="3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1987</v>
      </c>
      <c r="C6" s="27" t="s">
        <v>37</v>
      </c>
      <c r="D6" s="34" t="s">
        <v>91</v>
      </c>
      <c r="E6" s="27">
        <v>22</v>
      </c>
      <c r="F6" s="27">
        <v>5</v>
      </c>
      <c r="G6" s="27">
        <v>32</v>
      </c>
      <c r="H6" s="27">
        <v>31</v>
      </c>
      <c r="I6" s="27"/>
      <c r="J6" s="32"/>
      <c r="K6" s="26"/>
      <c r="L6" s="27" t="s">
        <v>186</v>
      </c>
      <c r="M6" s="20" t="s">
        <v>39</v>
      </c>
      <c r="N6" s="27" t="s">
        <v>37</v>
      </c>
      <c r="O6" s="20"/>
      <c r="P6" s="26"/>
      <c r="Q6" s="27"/>
      <c r="R6" s="27"/>
      <c r="S6" s="27"/>
      <c r="T6" s="27"/>
      <c r="U6" s="27"/>
      <c r="V6" s="28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76"/>
      <c r="AI6" s="20"/>
      <c r="AJ6" s="20"/>
      <c r="AK6" s="20"/>
      <c r="AL6" s="26"/>
      <c r="AM6" s="27"/>
      <c r="AN6" s="27"/>
      <c r="AO6" s="28"/>
      <c r="AP6" s="27"/>
      <c r="AQ6" s="27"/>
      <c r="AR6" s="28"/>
      <c r="AS6" s="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18" t="s">
        <v>182</v>
      </c>
      <c r="C7" s="19"/>
      <c r="D7" s="17"/>
      <c r="E7" s="67">
        <f>SUM(E4:E6)</f>
        <v>32</v>
      </c>
      <c r="F7" s="67">
        <f>SUM(F4:F6)</f>
        <v>7</v>
      </c>
      <c r="G7" s="67">
        <f>SUM(G4:G6)</f>
        <v>42</v>
      </c>
      <c r="H7" s="67">
        <f>SUM(H4:H6)</f>
        <v>44</v>
      </c>
      <c r="I7" s="67">
        <f>SUM(I4:I6)</f>
        <v>0</v>
      </c>
      <c r="J7" s="174">
        <v>0</v>
      </c>
      <c r="K7" s="91">
        <f>SUM(K4:K6)</f>
        <v>0</v>
      </c>
      <c r="L7" s="24"/>
      <c r="M7" s="22"/>
      <c r="N7" s="95"/>
      <c r="O7" s="96"/>
      <c r="P7" s="26"/>
      <c r="Q7" s="67">
        <f>SUM(Q4:Q6)</f>
        <v>10</v>
      </c>
      <c r="R7" s="67">
        <f>SUM(R4:R6)</f>
        <v>1</v>
      </c>
      <c r="S7" s="67">
        <f>SUM(S4:S6)</f>
        <v>7</v>
      </c>
      <c r="T7" s="67">
        <f>SUM(T4:T6)</f>
        <v>17</v>
      </c>
      <c r="U7" s="67">
        <f>SUM(U4:U6)</f>
        <v>0</v>
      </c>
      <c r="V7" s="36">
        <v>0</v>
      </c>
      <c r="W7" s="91">
        <f>SUM(W4:W6)</f>
        <v>0</v>
      </c>
      <c r="X7" s="18" t="s">
        <v>182</v>
      </c>
      <c r="Y7" s="19"/>
      <c r="Z7" s="17"/>
      <c r="AA7" s="67">
        <f>SUM(AA4:AA6)</f>
        <v>0</v>
      </c>
      <c r="AB7" s="67">
        <f>SUM(AB4:AB6)</f>
        <v>0</v>
      </c>
      <c r="AC7" s="67">
        <f>SUM(AC4:AC6)</f>
        <v>0</v>
      </c>
      <c r="AD7" s="67">
        <f>SUM(AD4:AD6)</f>
        <v>0</v>
      </c>
      <c r="AE7" s="67">
        <f>SUM(AE4:AE6)</f>
        <v>0</v>
      </c>
      <c r="AF7" s="174">
        <v>0</v>
      </c>
      <c r="AG7" s="91">
        <f>SUM(AG4:AG6)</f>
        <v>0</v>
      </c>
      <c r="AH7" s="24"/>
      <c r="AI7" s="22"/>
      <c r="AJ7" s="95"/>
      <c r="AK7" s="96"/>
      <c r="AL7" s="26"/>
      <c r="AM7" s="67">
        <f>SUM(AM4:AM6)</f>
        <v>0</v>
      </c>
      <c r="AN7" s="67">
        <f>SUM(AN4:AN6)</f>
        <v>0</v>
      </c>
      <c r="AO7" s="67">
        <f>SUM(AO4:AO6)</f>
        <v>0</v>
      </c>
      <c r="AP7" s="67">
        <f>SUM(AP4:AP6)</f>
        <v>0</v>
      </c>
      <c r="AQ7" s="67">
        <f>SUM(AQ4:AQ6)</f>
        <v>0</v>
      </c>
      <c r="AR7" s="36">
        <v>0</v>
      </c>
      <c r="AS7" s="172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0"/>
      <c r="L8" s="26"/>
      <c r="M8" s="26"/>
      <c r="N8" s="26"/>
      <c r="O8" s="26"/>
      <c r="P8" s="38"/>
      <c r="Q8" s="38"/>
      <c r="R8" s="40"/>
      <c r="S8" s="38"/>
      <c r="T8" s="38"/>
      <c r="U8" s="26"/>
      <c r="V8" s="26"/>
      <c r="W8" s="30"/>
      <c r="X8" s="38"/>
      <c r="Y8" s="38"/>
      <c r="Z8" s="38"/>
      <c r="AA8" s="38"/>
      <c r="AB8" s="38"/>
      <c r="AC8" s="38"/>
      <c r="AD8" s="38"/>
      <c r="AE8" s="38"/>
      <c r="AF8" s="39"/>
      <c r="AG8" s="30"/>
      <c r="AH8" s="26"/>
      <c r="AI8" s="26"/>
      <c r="AJ8" s="26"/>
      <c r="AK8" s="26"/>
      <c r="AL8" s="38"/>
      <c r="AM8" s="38"/>
      <c r="AN8" s="40"/>
      <c r="AO8" s="38"/>
      <c r="AP8" s="38"/>
      <c r="AQ8" s="26"/>
      <c r="AR8" s="26"/>
      <c r="AS8" s="3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75" t="s">
        <v>183</v>
      </c>
      <c r="C9" s="176"/>
      <c r="D9" s="177"/>
      <c r="E9" s="17" t="s">
        <v>3</v>
      </c>
      <c r="F9" s="20" t="s">
        <v>8</v>
      </c>
      <c r="G9" s="17" t="s">
        <v>5</v>
      </c>
      <c r="H9" s="20" t="s">
        <v>6</v>
      </c>
      <c r="I9" s="20" t="s">
        <v>17</v>
      </c>
      <c r="J9" s="20" t="s">
        <v>22</v>
      </c>
      <c r="K9" s="26"/>
      <c r="L9" s="20" t="s">
        <v>27</v>
      </c>
      <c r="M9" s="20" t="s">
        <v>28</v>
      </c>
      <c r="N9" s="20" t="s">
        <v>184</v>
      </c>
      <c r="O9" s="20" t="s">
        <v>185</v>
      </c>
      <c r="Q9" s="40"/>
      <c r="R9" s="40" t="s">
        <v>40</v>
      </c>
      <c r="S9" s="40"/>
      <c r="T9" s="38" t="s">
        <v>93</v>
      </c>
      <c r="U9" s="26"/>
      <c r="V9" s="30"/>
      <c r="W9" s="30"/>
      <c r="X9" s="178"/>
      <c r="Y9" s="178"/>
      <c r="Z9" s="178"/>
      <c r="AA9" s="178"/>
      <c r="AB9" s="178"/>
      <c r="AC9" s="38"/>
      <c r="AD9" s="38"/>
      <c r="AE9" s="38"/>
      <c r="AF9" s="38"/>
      <c r="AG9" s="38"/>
      <c r="AH9" s="38"/>
      <c r="AI9" s="38"/>
      <c r="AJ9" s="38"/>
      <c r="AK9" s="38"/>
      <c r="AM9" s="30"/>
      <c r="AN9" s="178"/>
      <c r="AO9" s="178"/>
      <c r="AP9" s="178"/>
      <c r="AQ9" s="178"/>
      <c r="AR9" s="178"/>
      <c r="AS9" s="17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3" t="s">
        <v>12</v>
      </c>
      <c r="C10" s="14"/>
      <c r="D10" s="45"/>
      <c r="E10" s="179">
        <v>297</v>
      </c>
      <c r="F10" s="179">
        <v>21</v>
      </c>
      <c r="G10" s="179">
        <v>176</v>
      </c>
      <c r="H10" s="179">
        <v>213</v>
      </c>
      <c r="I10" s="179">
        <v>1218</v>
      </c>
      <c r="J10" s="180">
        <v>0.49</v>
      </c>
      <c r="K10" s="38">
        <f>PRODUCT(I10/J10)</f>
        <v>2485.7142857142858</v>
      </c>
      <c r="L10" s="181">
        <f>PRODUCT((F10+G10)/E10)</f>
        <v>0.66329966329966328</v>
      </c>
      <c r="M10" s="181">
        <f>PRODUCT(H10/E10)</f>
        <v>0.71717171717171713</v>
      </c>
      <c r="N10" s="181">
        <f>PRODUCT((F10+G10+H10)/E10)</f>
        <v>1.3804713804713804</v>
      </c>
      <c r="O10" s="181">
        <f>PRODUCT(I10/E10)</f>
        <v>4.1010101010101012</v>
      </c>
      <c r="Q10" s="40"/>
      <c r="R10" s="40"/>
      <c r="S10" s="40"/>
      <c r="T10" s="38"/>
      <c r="U10" s="38"/>
      <c r="V10" s="38"/>
      <c r="W10" s="38"/>
      <c r="X10" s="40"/>
      <c r="Y10" s="40"/>
      <c r="Z10" s="40"/>
      <c r="AA10" s="40"/>
      <c r="AB10" s="40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0"/>
      <c r="AO10" s="40"/>
      <c r="AP10" s="40"/>
      <c r="AQ10" s="40"/>
      <c r="AR10" s="40"/>
      <c r="AS10" s="4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82" t="s">
        <v>110</v>
      </c>
      <c r="C11" s="183"/>
      <c r="D11" s="184"/>
      <c r="E11" s="179">
        <f>PRODUCT(E7+Q7)</f>
        <v>42</v>
      </c>
      <c r="F11" s="179">
        <f>PRODUCT(F7+R7)</f>
        <v>8</v>
      </c>
      <c r="G11" s="179">
        <f>PRODUCT(G7+S7)</f>
        <v>49</v>
      </c>
      <c r="H11" s="179">
        <f>PRODUCT(H7+T7)</f>
        <v>61</v>
      </c>
      <c r="I11" s="179">
        <f>PRODUCT(I7+U7)</f>
        <v>0</v>
      </c>
      <c r="J11" s="180">
        <v>0</v>
      </c>
      <c r="K11" s="38">
        <f>PRODUCT(K7+W7)</f>
        <v>0</v>
      </c>
      <c r="L11" s="181">
        <f>PRODUCT((F11+G11)/E11)</f>
        <v>1.3571428571428572</v>
      </c>
      <c r="M11" s="181">
        <f>PRODUCT(H11/E11)</f>
        <v>1.4523809523809523</v>
      </c>
      <c r="N11" s="181">
        <f>PRODUCT((F11+G11+H11)/E11)</f>
        <v>2.8095238095238093</v>
      </c>
      <c r="O11" s="181">
        <v>0</v>
      </c>
      <c r="Q11" s="40"/>
      <c r="R11" s="40"/>
      <c r="S11" s="40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85" t="s">
        <v>180</v>
      </c>
      <c r="C12" s="186"/>
      <c r="D12" s="187"/>
      <c r="E12" s="179">
        <f>PRODUCT(AA7+AM7)</f>
        <v>0</v>
      </c>
      <c r="F12" s="179">
        <f>PRODUCT(AB7+AN7)</f>
        <v>0</v>
      </c>
      <c r="G12" s="179">
        <f>PRODUCT(AC7+AO7)</f>
        <v>0</v>
      </c>
      <c r="H12" s="179">
        <f>PRODUCT(AD7+AP7)</f>
        <v>0</v>
      </c>
      <c r="I12" s="179">
        <f>PRODUCT(AE7+AQ7)</f>
        <v>0</v>
      </c>
      <c r="J12" s="180">
        <v>0</v>
      </c>
      <c r="K12" s="26">
        <f>PRODUCT(AG7+AS7)</f>
        <v>0</v>
      </c>
      <c r="L12" s="181">
        <v>0</v>
      </c>
      <c r="M12" s="181">
        <v>0</v>
      </c>
      <c r="N12" s="181">
        <v>0</v>
      </c>
      <c r="O12" s="181">
        <v>0</v>
      </c>
      <c r="Q12" s="40"/>
      <c r="R12" s="4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26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88" t="s">
        <v>182</v>
      </c>
      <c r="C13" s="79"/>
      <c r="D13" s="189"/>
      <c r="E13" s="179">
        <f>SUM(E10:E12)</f>
        <v>339</v>
      </c>
      <c r="F13" s="179">
        <f t="shared" ref="F13:I13" si="0">SUM(F10:F12)</f>
        <v>29</v>
      </c>
      <c r="G13" s="179">
        <f t="shared" si="0"/>
        <v>225</v>
      </c>
      <c r="H13" s="179">
        <f t="shared" si="0"/>
        <v>274</v>
      </c>
      <c r="I13" s="179">
        <f t="shared" si="0"/>
        <v>1218</v>
      </c>
      <c r="J13" s="180">
        <f>PRODUCT(I13/K13)</f>
        <v>0.49</v>
      </c>
      <c r="K13" s="38">
        <f>SUM(K10:K12)</f>
        <v>2485.7142857142858</v>
      </c>
      <c r="L13" s="181">
        <f>PRODUCT((F13+G13)/E13)</f>
        <v>0.74926253687315636</v>
      </c>
      <c r="M13" s="181">
        <f>PRODUCT(H13/E13)</f>
        <v>0.80825958702064893</v>
      </c>
      <c r="N13" s="181">
        <f>PRODUCT((F13+G13+H13)/E13)</f>
        <v>1.5575221238938053</v>
      </c>
      <c r="O13" s="181">
        <v>4.0999999999999996</v>
      </c>
      <c r="Q13" s="26"/>
      <c r="R13" s="26"/>
      <c r="S13" s="2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6"/>
      <c r="F14" s="26"/>
      <c r="G14" s="26"/>
      <c r="H14" s="26"/>
      <c r="I14" s="26"/>
      <c r="J14" s="38"/>
      <c r="K14" s="38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26"/>
      <c r="U169" s="26"/>
      <c r="V169" s="26"/>
      <c r="AC169" s="38"/>
      <c r="AD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26"/>
      <c r="U170" s="26"/>
      <c r="V170" s="26"/>
      <c r="AC170" s="38"/>
      <c r="AD170" s="38"/>
      <c r="AH170" s="38"/>
      <c r="AI170" s="38"/>
      <c r="AJ170" s="38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26"/>
      <c r="U171" s="26"/>
      <c r="V171" s="26"/>
      <c r="AH171" s="38"/>
      <c r="AI171" s="38"/>
      <c r="AJ171" s="38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26"/>
      <c r="U172" s="26"/>
      <c r="V172" s="26"/>
      <c r="AH172" s="38"/>
      <c r="AI172" s="38"/>
      <c r="AJ172" s="38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26"/>
      <c r="U173" s="26"/>
      <c r="V173" s="26"/>
      <c r="AH173" s="38"/>
      <c r="AI173" s="38"/>
      <c r="AJ173" s="38"/>
      <c r="AK173" s="38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26"/>
      <c r="U174" s="26"/>
      <c r="V174" s="26"/>
      <c r="AH174" s="38"/>
      <c r="AI174" s="38"/>
      <c r="AJ174" s="38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AH175" s="38"/>
      <c r="AI175" s="38"/>
      <c r="AJ175" s="38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AH176" s="38"/>
      <c r="AI176" s="38"/>
      <c r="AJ176" s="38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AH177" s="38"/>
      <c r="AI177" s="38"/>
      <c r="AJ177" s="38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AH178" s="26"/>
      <c r="AI178" s="26"/>
      <c r="AJ178" s="26"/>
      <c r="AK178" s="26"/>
      <c r="AL178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0.42578125" style="61" customWidth="1"/>
    <col min="3" max="3" width="21" style="60" customWidth="1"/>
    <col min="4" max="4" width="10.5703125" style="84" customWidth="1"/>
    <col min="5" max="5" width="8" style="84" customWidth="1"/>
    <col min="6" max="6" width="1.140625" style="30" customWidth="1"/>
    <col min="7" max="11" width="5.28515625" style="60" customWidth="1"/>
    <col min="12" max="12" width="5.7109375" style="60" customWidth="1"/>
    <col min="13" max="16" width="5.28515625" style="60" customWidth="1"/>
    <col min="17" max="21" width="6.7109375" style="106" customWidth="1"/>
    <col min="22" max="22" width="11.140625" style="60" customWidth="1"/>
    <col min="23" max="23" width="22.140625" style="84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0"/>
      <c r="B1" s="90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0"/>
      <c r="R1" s="100"/>
      <c r="S1" s="100"/>
      <c r="T1" s="100"/>
      <c r="U1" s="100"/>
      <c r="V1" s="70"/>
      <c r="W1" s="71"/>
      <c r="X1" s="35"/>
      <c r="Y1" s="72"/>
      <c r="Z1" s="72"/>
      <c r="AA1" s="72"/>
      <c r="AB1" s="72"/>
      <c r="AC1" s="72"/>
      <c r="AD1" s="72"/>
    </row>
    <row r="2" spans="1:30" ht="15.75" x14ac:dyDescent="0.25">
      <c r="A2" s="10"/>
      <c r="B2" s="146" t="s">
        <v>111</v>
      </c>
      <c r="C2" s="111" t="s">
        <v>112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1"/>
      <c r="R2" s="101"/>
      <c r="S2" s="101"/>
      <c r="T2" s="101"/>
      <c r="U2" s="101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41</v>
      </c>
      <c r="C3" s="24" t="s">
        <v>42</v>
      </c>
      <c r="D3" s="65" t="s">
        <v>43</v>
      </c>
      <c r="E3" s="68" t="s">
        <v>1</v>
      </c>
      <c r="F3" s="26"/>
      <c r="G3" s="67" t="s">
        <v>44</v>
      </c>
      <c r="H3" s="64" t="s">
        <v>45</v>
      </c>
      <c r="I3" s="64" t="s">
        <v>32</v>
      </c>
      <c r="J3" s="19" t="s">
        <v>46</v>
      </c>
      <c r="K3" s="66" t="s">
        <v>47</v>
      </c>
      <c r="L3" s="66" t="s">
        <v>48</v>
      </c>
      <c r="M3" s="67" t="s">
        <v>49</v>
      </c>
      <c r="N3" s="67" t="s">
        <v>31</v>
      </c>
      <c r="O3" s="64" t="s">
        <v>50</v>
      </c>
      <c r="P3" s="67" t="s">
        <v>45</v>
      </c>
      <c r="Q3" s="102" t="s">
        <v>17</v>
      </c>
      <c r="R3" s="102">
        <v>1</v>
      </c>
      <c r="S3" s="102">
        <v>2</v>
      </c>
      <c r="T3" s="102">
        <v>3</v>
      </c>
      <c r="U3" s="102" t="s">
        <v>51</v>
      </c>
      <c r="V3" s="19" t="s">
        <v>22</v>
      </c>
      <c r="W3" s="18" t="s">
        <v>52</v>
      </c>
      <c r="X3" s="18" t="s">
        <v>53</v>
      </c>
      <c r="Y3" s="72"/>
      <c r="Z3" s="72"/>
      <c r="AA3" s="72"/>
      <c r="AB3" s="72"/>
      <c r="AC3" s="72"/>
      <c r="AD3" s="72"/>
    </row>
    <row r="4" spans="1:30" x14ac:dyDescent="0.25">
      <c r="A4" s="25"/>
      <c r="B4" s="124" t="s">
        <v>123</v>
      </c>
      <c r="C4" s="125" t="s">
        <v>124</v>
      </c>
      <c r="D4" s="126" t="s">
        <v>97</v>
      </c>
      <c r="E4" s="127" t="s">
        <v>91</v>
      </c>
      <c r="F4" s="26"/>
      <c r="G4" s="128"/>
      <c r="H4" s="128"/>
      <c r="I4" s="129">
        <v>1</v>
      </c>
      <c r="J4" s="130" t="s">
        <v>81</v>
      </c>
      <c r="K4" s="130">
        <v>6</v>
      </c>
      <c r="L4" s="130" t="s">
        <v>102</v>
      </c>
      <c r="M4" s="130">
        <v>1</v>
      </c>
      <c r="N4" s="130"/>
      <c r="O4" s="128"/>
      <c r="P4" s="129"/>
      <c r="Q4" s="133" t="s">
        <v>108</v>
      </c>
      <c r="R4" s="141" t="s">
        <v>65</v>
      </c>
      <c r="S4" s="141" t="s">
        <v>109</v>
      </c>
      <c r="T4" s="141"/>
      <c r="U4" s="141" t="s">
        <v>107</v>
      </c>
      <c r="V4" s="131">
        <v>0.8</v>
      </c>
      <c r="W4" s="125" t="s">
        <v>125</v>
      </c>
      <c r="X4" s="132">
        <v>3826</v>
      </c>
      <c r="Y4" s="72"/>
      <c r="Z4" s="72"/>
      <c r="AA4" s="72"/>
      <c r="AB4" s="72"/>
      <c r="AC4" s="72"/>
      <c r="AD4" s="72"/>
    </row>
    <row r="5" spans="1:30" x14ac:dyDescent="0.25">
      <c r="A5" s="25"/>
      <c r="B5" s="124" t="s">
        <v>95</v>
      </c>
      <c r="C5" s="125" t="s">
        <v>96</v>
      </c>
      <c r="D5" s="126" t="s">
        <v>97</v>
      </c>
      <c r="E5" s="127" t="s">
        <v>91</v>
      </c>
      <c r="F5" s="26"/>
      <c r="G5" s="128">
        <v>1</v>
      </c>
      <c r="H5" s="128"/>
      <c r="I5" s="129"/>
      <c r="J5" s="130"/>
      <c r="K5" s="130" t="s">
        <v>94</v>
      </c>
      <c r="L5" s="130"/>
      <c r="M5" s="130">
        <v>1</v>
      </c>
      <c r="N5" s="130"/>
      <c r="O5" s="128"/>
      <c r="P5" s="129">
        <v>2</v>
      </c>
      <c r="Q5" s="133" t="s">
        <v>90</v>
      </c>
      <c r="R5" s="141" t="s">
        <v>64</v>
      </c>
      <c r="S5" s="141" t="s">
        <v>106</v>
      </c>
      <c r="T5" s="141" t="s">
        <v>106</v>
      </c>
      <c r="U5" s="141" t="s">
        <v>107</v>
      </c>
      <c r="V5" s="131">
        <v>0.71399999999999997</v>
      </c>
      <c r="W5" s="125" t="s">
        <v>126</v>
      </c>
      <c r="X5" s="132">
        <v>12200</v>
      </c>
      <c r="Y5" s="72"/>
      <c r="Z5" s="72"/>
      <c r="AA5" s="72"/>
      <c r="AB5" s="72"/>
      <c r="AC5" s="72"/>
      <c r="AD5" s="72"/>
    </row>
    <row r="6" spans="1:30" x14ac:dyDescent="0.25">
      <c r="A6" s="25"/>
      <c r="B6" s="124" t="s">
        <v>127</v>
      </c>
      <c r="C6" s="125" t="s">
        <v>128</v>
      </c>
      <c r="D6" s="126" t="s">
        <v>97</v>
      </c>
      <c r="E6" s="127" t="s">
        <v>91</v>
      </c>
      <c r="F6" s="26"/>
      <c r="G6" s="128">
        <v>1</v>
      </c>
      <c r="H6" s="129"/>
      <c r="I6" s="129"/>
      <c r="J6" s="130" t="s">
        <v>81</v>
      </c>
      <c r="K6" s="130">
        <v>8</v>
      </c>
      <c r="L6" s="130"/>
      <c r="M6" s="130">
        <v>1</v>
      </c>
      <c r="N6" s="130"/>
      <c r="O6" s="128"/>
      <c r="P6" s="129">
        <v>1</v>
      </c>
      <c r="Q6" s="133" t="s">
        <v>152</v>
      </c>
      <c r="R6" s="141"/>
      <c r="S6" s="141" t="s">
        <v>152</v>
      </c>
      <c r="T6" s="141"/>
      <c r="U6" s="141"/>
      <c r="V6" s="131">
        <v>0.57099999999999995</v>
      </c>
      <c r="W6" s="125" t="s">
        <v>129</v>
      </c>
      <c r="X6" s="132">
        <v>7090</v>
      </c>
      <c r="Y6" s="72"/>
      <c r="Z6" s="72"/>
      <c r="AA6" s="72"/>
      <c r="AB6" s="72"/>
      <c r="AC6" s="72"/>
      <c r="AD6" s="72"/>
    </row>
    <row r="7" spans="1:30" x14ac:dyDescent="0.25">
      <c r="A7" s="25"/>
      <c r="B7" s="124" t="s">
        <v>98</v>
      </c>
      <c r="C7" s="125" t="s">
        <v>99</v>
      </c>
      <c r="D7" s="126" t="s">
        <v>97</v>
      </c>
      <c r="E7" s="127" t="s">
        <v>91</v>
      </c>
      <c r="F7" s="26"/>
      <c r="G7" s="128">
        <v>1</v>
      </c>
      <c r="H7" s="128"/>
      <c r="I7" s="129"/>
      <c r="J7" s="130" t="s">
        <v>81</v>
      </c>
      <c r="K7" s="130">
        <v>5</v>
      </c>
      <c r="L7" s="130"/>
      <c r="M7" s="130">
        <v>1</v>
      </c>
      <c r="N7" s="130"/>
      <c r="O7" s="128"/>
      <c r="P7" s="129"/>
      <c r="Q7" s="133" t="s">
        <v>153</v>
      </c>
      <c r="R7" s="141" t="s">
        <v>107</v>
      </c>
      <c r="S7" s="141" t="s">
        <v>66</v>
      </c>
      <c r="T7" s="141" t="s">
        <v>80</v>
      </c>
      <c r="U7" s="141" t="s">
        <v>72</v>
      </c>
      <c r="V7" s="131">
        <v>0.41699999999999998</v>
      </c>
      <c r="W7" s="125" t="s">
        <v>100</v>
      </c>
      <c r="X7" s="132">
        <v>6187</v>
      </c>
      <c r="Y7" s="72"/>
      <c r="Z7" s="72"/>
      <c r="AA7" s="72"/>
      <c r="AB7" s="72"/>
      <c r="AC7" s="72"/>
      <c r="AD7" s="72"/>
    </row>
    <row r="8" spans="1:30" x14ac:dyDescent="0.25">
      <c r="A8" s="25"/>
      <c r="B8" s="124" t="s">
        <v>130</v>
      </c>
      <c r="C8" s="125" t="s">
        <v>101</v>
      </c>
      <c r="D8" s="126" t="s">
        <v>97</v>
      </c>
      <c r="E8" s="127" t="s">
        <v>91</v>
      </c>
      <c r="F8" s="26"/>
      <c r="G8" s="128"/>
      <c r="H8" s="129"/>
      <c r="I8" s="129">
        <v>1</v>
      </c>
      <c r="J8" s="130"/>
      <c r="K8" s="130" t="s">
        <v>85</v>
      </c>
      <c r="L8" s="130"/>
      <c r="M8" s="130">
        <v>1</v>
      </c>
      <c r="N8" s="130"/>
      <c r="O8" s="128"/>
      <c r="P8" s="129"/>
      <c r="Q8" s="133" t="s">
        <v>107</v>
      </c>
      <c r="R8" s="141" t="s">
        <v>107</v>
      </c>
      <c r="S8" s="141"/>
      <c r="T8" s="141"/>
      <c r="U8" s="141"/>
      <c r="V8" s="131">
        <v>0</v>
      </c>
      <c r="W8" s="125" t="s">
        <v>86</v>
      </c>
      <c r="X8" s="132">
        <v>5572</v>
      </c>
      <c r="Y8" s="72"/>
      <c r="Z8" s="72"/>
      <c r="AA8" s="72"/>
      <c r="AB8" s="72"/>
      <c r="AC8" s="72"/>
      <c r="AD8" s="72"/>
    </row>
    <row r="9" spans="1:30" x14ac:dyDescent="0.25">
      <c r="A9" s="25"/>
      <c r="B9" s="24" t="s">
        <v>7</v>
      </c>
      <c r="C9" s="19"/>
      <c r="D9" s="18"/>
      <c r="E9" s="73"/>
      <c r="F9" s="74"/>
      <c r="G9" s="20">
        <f>SUM(G4:G8)</f>
        <v>3</v>
      </c>
      <c r="H9" s="20"/>
      <c r="I9" s="20">
        <f>SUM(I4:I8)</f>
        <v>2</v>
      </c>
      <c r="J9" s="19"/>
      <c r="K9" s="19"/>
      <c r="L9" s="19"/>
      <c r="M9" s="20">
        <f t="shared" ref="M9:P9" si="0">SUM(M4:M8)</f>
        <v>5</v>
      </c>
      <c r="N9" s="20"/>
      <c r="O9" s="20"/>
      <c r="P9" s="20">
        <f t="shared" si="0"/>
        <v>3</v>
      </c>
      <c r="Q9" s="76" t="s">
        <v>156</v>
      </c>
      <c r="R9" s="76" t="s">
        <v>80</v>
      </c>
      <c r="S9" s="76" t="s">
        <v>157</v>
      </c>
      <c r="T9" s="76" t="s">
        <v>152</v>
      </c>
      <c r="U9" s="76" t="s">
        <v>158</v>
      </c>
      <c r="V9" s="36">
        <v>0.56299999999999994</v>
      </c>
      <c r="W9" s="75"/>
      <c r="X9" s="76"/>
      <c r="Y9" s="72"/>
      <c r="Z9" s="72"/>
      <c r="AA9" s="72"/>
      <c r="AB9" s="72"/>
      <c r="AC9" s="72"/>
      <c r="AD9" s="72"/>
    </row>
    <row r="10" spans="1:30" x14ac:dyDescent="0.25">
      <c r="A10" s="25"/>
      <c r="B10" s="112" t="s">
        <v>54</v>
      </c>
      <c r="C10" s="85" t="s">
        <v>131</v>
      </c>
      <c r="D10" s="117"/>
      <c r="E10" s="86"/>
      <c r="F10" s="87"/>
      <c r="G10" s="113"/>
      <c r="H10" s="86"/>
      <c r="I10" s="88"/>
      <c r="J10" s="86"/>
      <c r="K10" s="86"/>
      <c r="L10" s="86"/>
      <c r="M10" s="86"/>
      <c r="N10" s="86"/>
      <c r="O10" s="86"/>
      <c r="P10" s="86"/>
      <c r="Q10" s="118"/>
      <c r="R10" s="103"/>
      <c r="S10" s="118"/>
      <c r="T10" s="118"/>
      <c r="U10" s="118"/>
      <c r="V10" s="86"/>
      <c r="W10" s="85"/>
      <c r="X10" s="89"/>
      <c r="Y10" s="72"/>
      <c r="Z10" s="72"/>
      <c r="AA10" s="72"/>
      <c r="AB10" s="72"/>
      <c r="AC10" s="72"/>
      <c r="AD10" s="72"/>
    </row>
    <row r="11" spans="1:30" x14ac:dyDescent="0.25">
      <c r="A11" s="147"/>
      <c r="B11" s="114"/>
      <c r="C11" s="115"/>
      <c r="D11" s="115"/>
      <c r="E11" s="79"/>
      <c r="F11" s="79"/>
      <c r="G11" s="80"/>
      <c r="H11" s="81"/>
      <c r="I11" s="78"/>
      <c r="J11" s="81"/>
      <c r="K11" s="78"/>
      <c r="L11" s="81"/>
      <c r="M11" s="78"/>
      <c r="N11" s="78"/>
      <c r="O11" s="78"/>
      <c r="P11" s="78"/>
      <c r="Q11" s="119"/>
      <c r="R11" s="119"/>
      <c r="S11" s="119"/>
      <c r="T11" s="119"/>
      <c r="U11" s="119"/>
      <c r="V11" s="78"/>
      <c r="W11" s="78"/>
      <c r="X11" s="82"/>
      <c r="Y11" s="72"/>
      <c r="Z11" s="77"/>
      <c r="AA11" s="77"/>
      <c r="AB11" s="77"/>
      <c r="AC11" s="72"/>
      <c r="AD11" s="72"/>
    </row>
    <row r="12" spans="1:30" x14ac:dyDescent="0.25">
      <c r="A12" s="10"/>
      <c r="B12" s="69" t="s">
        <v>75</v>
      </c>
      <c r="C12" s="24" t="s">
        <v>42</v>
      </c>
      <c r="D12" s="65" t="s">
        <v>43</v>
      </c>
      <c r="E12" s="68" t="s">
        <v>1</v>
      </c>
      <c r="F12" s="26"/>
      <c r="G12" s="67" t="s">
        <v>44</v>
      </c>
      <c r="H12" s="64" t="s">
        <v>45</v>
      </c>
      <c r="I12" s="64" t="s">
        <v>32</v>
      </c>
      <c r="J12" s="19" t="s">
        <v>46</v>
      </c>
      <c r="K12" s="66" t="s">
        <v>47</v>
      </c>
      <c r="L12" s="66" t="s">
        <v>48</v>
      </c>
      <c r="M12" s="67" t="s">
        <v>49</v>
      </c>
      <c r="N12" s="67" t="s">
        <v>31</v>
      </c>
      <c r="O12" s="64" t="s">
        <v>50</v>
      </c>
      <c r="P12" s="67" t="s">
        <v>45</v>
      </c>
      <c r="Q12" s="102" t="s">
        <v>17</v>
      </c>
      <c r="R12" s="102">
        <v>1</v>
      </c>
      <c r="S12" s="102">
        <v>2</v>
      </c>
      <c r="T12" s="102">
        <v>3</v>
      </c>
      <c r="U12" s="102" t="s">
        <v>51</v>
      </c>
      <c r="V12" s="19" t="s">
        <v>22</v>
      </c>
      <c r="W12" s="18" t="s">
        <v>52</v>
      </c>
      <c r="X12" s="18" t="s">
        <v>53</v>
      </c>
      <c r="Y12" s="72"/>
      <c r="Z12" s="72"/>
      <c r="AA12" s="72"/>
      <c r="AB12" s="72"/>
      <c r="AC12" s="72"/>
      <c r="AD12" s="72"/>
    </row>
    <row r="13" spans="1:30" x14ac:dyDescent="0.25">
      <c r="A13" s="10"/>
      <c r="B13" s="148" t="s">
        <v>132</v>
      </c>
      <c r="C13" s="149" t="s">
        <v>133</v>
      </c>
      <c r="D13" s="150" t="s">
        <v>97</v>
      </c>
      <c r="E13" s="151" t="s">
        <v>91</v>
      </c>
      <c r="F13" s="152"/>
      <c r="G13" s="153">
        <v>1</v>
      </c>
      <c r="H13" s="154"/>
      <c r="I13" s="154"/>
      <c r="J13" s="155"/>
      <c r="K13" s="155" t="s">
        <v>94</v>
      </c>
      <c r="L13" s="130"/>
      <c r="M13" s="155">
        <v>1</v>
      </c>
      <c r="N13" s="153"/>
      <c r="O13" s="154"/>
      <c r="P13" s="154"/>
      <c r="Q13" s="164"/>
      <c r="R13" s="164"/>
      <c r="S13" s="164"/>
      <c r="T13" s="164"/>
      <c r="U13" s="164"/>
      <c r="V13" s="156"/>
      <c r="W13" s="149" t="s">
        <v>134</v>
      </c>
      <c r="X13" s="157">
        <v>390</v>
      </c>
      <c r="Y13" s="72"/>
      <c r="Z13" s="72"/>
      <c r="AA13" s="72"/>
      <c r="AB13" s="72"/>
      <c r="AC13" s="72"/>
      <c r="AD13" s="72"/>
    </row>
    <row r="14" spans="1:30" x14ac:dyDescent="0.25">
      <c r="A14" s="10"/>
      <c r="B14" s="148" t="s">
        <v>135</v>
      </c>
      <c r="C14" s="149" t="s">
        <v>136</v>
      </c>
      <c r="D14" s="150" t="s">
        <v>97</v>
      </c>
      <c r="E14" s="151" t="s">
        <v>91</v>
      </c>
      <c r="F14" s="158"/>
      <c r="G14" s="128">
        <v>1</v>
      </c>
      <c r="H14" s="154"/>
      <c r="I14" s="154"/>
      <c r="J14" s="155"/>
      <c r="K14" s="155" t="s">
        <v>94</v>
      </c>
      <c r="L14" s="130"/>
      <c r="M14" s="155">
        <v>1</v>
      </c>
      <c r="N14" s="153"/>
      <c r="O14" s="154"/>
      <c r="P14" s="154"/>
      <c r="Q14" s="164"/>
      <c r="R14" s="164"/>
      <c r="S14" s="164"/>
      <c r="T14" s="164"/>
      <c r="U14" s="164"/>
      <c r="V14" s="156"/>
      <c r="W14" s="149" t="s">
        <v>137</v>
      </c>
      <c r="X14" s="157"/>
      <c r="Y14" s="72"/>
      <c r="Z14" s="72"/>
      <c r="AA14" s="72"/>
      <c r="AB14" s="72"/>
      <c r="AC14" s="72"/>
      <c r="AD14" s="72"/>
    </row>
    <row r="15" spans="1:30" x14ac:dyDescent="0.25">
      <c r="A15" s="25"/>
      <c r="B15" s="124" t="s">
        <v>138</v>
      </c>
      <c r="C15" s="125" t="s">
        <v>139</v>
      </c>
      <c r="D15" s="126" t="s">
        <v>97</v>
      </c>
      <c r="E15" s="127" t="s">
        <v>91</v>
      </c>
      <c r="F15" s="74"/>
      <c r="G15" s="128">
        <v>1</v>
      </c>
      <c r="H15" s="129"/>
      <c r="I15" s="128"/>
      <c r="J15" s="130"/>
      <c r="K15" s="130" t="s">
        <v>94</v>
      </c>
      <c r="L15" s="130"/>
      <c r="M15" s="130">
        <v>1</v>
      </c>
      <c r="N15" s="128"/>
      <c r="O15" s="129"/>
      <c r="P15" s="128"/>
      <c r="Q15" s="141"/>
      <c r="R15" s="141"/>
      <c r="S15" s="141"/>
      <c r="T15" s="141"/>
      <c r="U15" s="141"/>
      <c r="V15" s="131"/>
      <c r="W15" s="124" t="s">
        <v>140</v>
      </c>
      <c r="X15" s="128"/>
      <c r="Y15" s="72"/>
      <c r="Z15" s="72"/>
      <c r="AA15" s="72"/>
      <c r="AB15" s="72"/>
      <c r="AC15" s="72"/>
      <c r="AD15" s="72"/>
    </row>
    <row r="16" spans="1:30" x14ac:dyDescent="0.25">
      <c r="A16" s="147"/>
      <c r="B16" s="114"/>
      <c r="C16" s="115"/>
      <c r="D16" s="115"/>
      <c r="E16" s="79"/>
      <c r="F16" s="79"/>
      <c r="G16" s="80"/>
      <c r="H16" s="81"/>
      <c r="I16" s="78"/>
      <c r="J16" s="81"/>
      <c r="K16" s="78"/>
      <c r="L16" s="81"/>
      <c r="M16" s="78"/>
      <c r="N16" s="78"/>
      <c r="O16" s="78"/>
      <c r="P16" s="78"/>
      <c r="Q16" s="119"/>
      <c r="R16" s="119"/>
      <c r="S16" s="119"/>
      <c r="T16" s="119"/>
      <c r="U16" s="119"/>
      <c r="V16" s="78"/>
      <c r="W16" s="78"/>
      <c r="X16" s="82"/>
      <c r="Y16" s="72"/>
      <c r="Z16" s="77"/>
      <c r="AA16" s="77"/>
      <c r="AB16" s="77"/>
      <c r="AC16" s="72"/>
      <c r="AD16" s="72"/>
    </row>
    <row r="17" spans="1:30" ht="18.75" x14ac:dyDescent="0.25">
      <c r="A17" s="147"/>
      <c r="B17" s="116" t="s">
        <v>76</v>
      </c>
      <c r="C17" s="70"/>
      <c r="D17" s="71"/>
      <c r="E17" s="71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100"/>
      <c r="R17" s="100"/>
      <c r="S17" s="100"/>
      <c r="T17" s="100"/>
      <c r="U17" s="100"/>
      <c r="V17" s="70"/>
      <c r="W17" s="71"/>
      <c r="X17" s="35"/>
      <c r="Y17" s="72"/>
      <c r="Z17" s="77"/>
      <c r="AA17" s="77"/>
      <c r="AB17" s="77"/>
      <c r="AC17" s="72"/>
      <c r="AD17" s="72"/>
    </row>
    <row r="18" spans="1:30" x14ac:dyDescent="0.25">
      <c r="A18" s="147"/>
      <c r="B18" s="69" t="s">
        <v>41</v>
      </c>
      <c r="C18" s="24" t="s">
        <v>77</v>
      </c>
      <c r="D18" s="65" t="s">
        <v>43</v>
      </c>
      <c r="E18" s="68" t="s">
        <v>1</v>
      </c>
      <c r="F18" s="40"/>
      <c r="G18" s="67" t="s">
        <v>44</v>
      </c>
      <c r="H18" s="64" t="s">
        <v>45</v>
      </c>
      <c r="I18" s="64" t="s">
        <v>32</v>
      </c>
      <c r="J18" s="19" t="s">
        <v>46</v>
      </c>
      <c r="K18" s="66" t="s">
        <v>47</v>
      </c>
      <c r="L18" s="66" t="s">
        <v>48</v>
      </c>
      <c r="M18" s="67" t="s">
        <v>49</v>
      </c>
      <c r="N18" s="67" t="s">
        <v>31</v>
      </c>
      <c r="O18" s="64" t="s">
        <v>50</v>
      </c>
      <c r="P18" s="67" t="s">
        <v>45</v>
      </c>
      <c r="Q18" s="102" t="s">
        <v>17</v>
      </c>
      <c r="R18" s="102">
        <v>1</v>
      </c>
      <c r="S18" s="102">
        <v>2</v>
      </c>
      <c r="T18" s="102">
        <v>3</v>
      </c>
      <c r="U18" s="102" t="s">
        <v>51</v>
      </c>
      <c r="V18" s="19" t="s">
        <v>78</v>
      </c>
      <c r="W18" s="18" t="s">
        <v>52</v>
      </c>
      <c r="X18" s="18" t="s">
        <v>53</v>
      </c>
      <c r="Y18" s="40"/>
      <c r="Z18" s="38"/>
      <c r="AA18" s="26"/>
      <c r="AB18" s="26"/>
      <c r="AC18" s="72"/>
      <c r="AD18" s="72"/>
    </row>
    <row r="19" spans="1:30" x14ac:dyDescent="0.25">
      <c r="A19" s="25"/>
      <c r="B19" s="134" t="s">
        <v>141</v>
      </c>
      <c r="C19" s="135" t="s">
        <v>142</v>
      </c>
      <c r="D19" s="134" t="s">
        <v>103</v>
      </c>
      <c r="E19" s="136" t="s">
        <v>91</v>
      </c>
      <c r="F19" s="40"/>
      <c r="G19" s="137"/>
      <c r="H19" s="137"/>
      <c r="I19" s="137">
        <v>1</v>
      </c>
      <c r="J19" s="139" t="s">
        <v>81</v>
      </c>
      <c r="K19" s="139">
        <v>8</v>
      </c>
      <c r="L19" s="138"/>
      <c r="M19" s="138">
        <v>1</v>
      </c>
      <c r="N19" s="139"/>
      <c r="O19" s="138"/>
      <c r="P19" s="138"/>
      <c r="Q19" s="139"/>
      <c r="R19" s="139"/>
      <c r="S19" s="139"/>
      <c r="T19" s="139"/>
      <c r="U19" s="139"/>
      <c r="V19" s="140"/>
      <c r="W19" s="136" t="s">
        <v>143</v>
      </c>
      <c r="X19" s="33">
        <v>1340</v>
      </c>
      <c r="Y19" s="72"/>
      <c r="Z19" s="72"/>
      <c r="AA19" s="72"/>
      <c r="AB19" s="72"/>
      <c r="AC19" s="72"/>
      <c r="AD19" s="72"/>
    </row>
    <row r="20" spans="1:30" x14ac:dyDescent="0.25">
      <c r="A20" s="25"/>
      <c r="B20" s="134" t="s">
        <v>144</v>
      </c>
      <c r="C20" s="135" t="s">
        <v>145</v>
      </c>
      <c r="D20" s="134" t="s">
        <v>103</v>
      </c>
      <c r="E20" s="136" t="s">
        <v>91</v>
      </c>
      <c r="F20" s="40"/>
      <c r="G20" s="137"/>
      <c r="H20" s="137"/>
      <c r="I20" s="137">
        <v>1</v>
      </c>
      <c r="J20" s="139"/>
      <c r="K20" s="139" t="s">
        <v>94</v>
      </c>
      <c r="L20" s="138"/>
      <c r="M20" s="138">
        <v>1</v>
      </c>
      <c r="N20" s="139"/>
      <c r="O20" s="138"/>
      <c r="P20" s="138"/>
      <c r="Q20" s="139"/>
      <c r="R20" s="139"/>
      <c r="S20" s="139"/>
      <c r="T20" s="139"/>
      <c r="U20" s="139"/>
      <c r="V20" s="140"/>
      <c r="W20" s="136" t="s">
        <v>146</v>
      </c>
      <c r="X20" s="33">
        <v>1340</v>
      </c>
      <c r="Y20" s="72"/>
      <c r="Z20" s="72"/>
      <c r="AA20" s="72"/>
      <c r="AB20" s="72"/>
      <c r="AC20" s="72"/>
      <c r="AD20" s="72"/>
    </row>
    <row r="21" spans="1:30" x14ac:dyDescent="0.25">
      <c r="A21" s="25"/>
      <c r="B21" s="134" t="s">
        <v>147</v>
      </c>
      <c r="C21" s="135" t="s">
        <v>105</v>
      </c>
      <c r="D21" s="134" t="s">
        <v>103</v>
      </c>
      <c r="E21" s="136" t="s">
        <v>91</v>
      </c>
      <c r="F21" s="40"/>
      <c r="G21" s="137"/>
      <c r="H21" s="137"/>
      <c r="I21" s="137">
        <v>1</v>
      </c>
      <c r="J21" s="139" t="s">
        <v>81</v>
      </c>
      <c r="K21" s="139">
        <v>7</v>
      </c>
      <c r="L21" s="138"/>
      <c r="M21" s="138">
        <v>1</v>
      </c>
      <c r="N21" s="139"/>
      <c r="O21" s="138">
        <v>1</v>
      </c>
      <c r="P21" s="138"/>
      <c r="Q21" s="139" t="s">
        <v>161</v>
      </c>
      <c r="R21" s="139" t="s">
        <v>72</v>
      </c>
      <c r="S21" s="139" t="s">
        <v>107</v>
      </c>
      <c r="T21" s="139" t="s">
        <v>162</v>
      </c>
      <c r="U21" s="139" t="s">
        <v>64</v>
      </c>
      <c r="V21" s="140">
        <v>0.33300000000000002</v>
      </c>
      <c r="W21" s="167" t="s">
        <v>143</v>
      </c>
      <c r="X21" s="33">
        <v>2177</v>
      </c>
      <c r="Y21" s="72"/>
      <c r="Z21" s="72"/>
      <c r="AA21" s="72"/>
      <c r="AB21" s="72"/>
      <c r="AC21" s="72"/>
      <c r="AD21" s="72"/>
    </row>
    <row r="22" spans="1:30" x14ac:dyDescent="0.25">
      <c r="A22" s="25"/>
      <c r="B22" s="134" t="s">
        <v>84</v>
      </c>
      <c r="C22" s="135" t="s">
        <v>148</v>
      </c>
      <c r="D22" s="134" t="s">
        <v>103</v>
      </c>
      <c r="E22" s="136" t="s">
        <v>91</v>
      </c>
      <c r="F22" s="40"/>
      <c r="G22" s="137">
        <v>1</v>
      </c>
      <c r="H22" s="137"/>
      <c r="I22" s="137"/>
      <c r="J22" s="33"/>
      <c r="K22" s="33" t="s">
        <v>85</v>
      </c>
      <c r="L22" s="138"/>
      <c r="M22" s="138">
        <v>1</v>
      </c>
      <c r="N22" s="139"/>
      <c r="O22" s="138"/>
      <c r="P22" s="138">
        <v>1</v>
      </c>
      <c r="Q22" s="139" t="s">
        <v>163</v>
      </c>
      <c r="R22" s="139"/>
      <c r="S22" s="139" t="s">
        <v>66</v>
      </c>
      <c r="T22" s="139" t="s">
        <v>64</v>
      </c>
      <c r="U22" s="139"/>
      <c r="V22" s="140">
        <v>0.66666666666666663</v>
      </c>
      <c r="W22" s="167" t="s">
        <v>88</v>
      </c>
      <c r="X22" s="33">
        <v>1506</v>
      </c>
      <c r="Y22" s="72"/>
      <c r="Z22" s="72"/>
      <c r="AA22" s="72"/>
      <c r="AB22" s="72"/>
      <c r="AC22" s="72"/>
      <c r="AD22" s="72"/>
    </row>
    <row r="23" spans="1:30" x14ac:dyDescent="0.25">
      <c r="A23" s="25"/>
      <c r="B23" s="134" t="s">
        <v>87</v>
      </c>
      <c r="C23" s="135" t="s">
        <v>104</v>
      </c>
      <c r="D23" s="134" t="s">
        <v>103</v>
      </c>
      <c r="E23" s="136" t="s">
        <v>91</v>
      </c>
      <c r="F23" s="40"/>
      <c r="G23" s="137">
        <v>1</v>
      </c>
      <c r="H23" s="137"/>
      <c r="I23" s="137"/>
      <c r="J23" s="139" t="s">
        <v>81</v>
      </c>
      <c r="K23" s="139">
        <v>6</v>
      </c>
      <c r="L23" s="138"/>
      <c r="M23" s="138">
        <v>1</v>
      </c>
      <c r="N23" s="139"/>
      <c r="O23" s="138"/>
      <c r="P23" s="138"/>
      <c r="Q23" s="139" t="s">
        <v>161</v>
      </c>
      <c r="R23" s="139" t="s">
        <v>164</v>
      </c>
      <c r="S23" s="139" t="s">
        <v>72</v>
      </c>
      <c r="T23" s="139" t="s">
        <v>165</v>
      </c>
      <c r="U23" s="139"/>
      <c r="V23" s="140">
        <v>0.33333333333333331</v>
      </c>
      <c r="W23" s="167" t="s">
        <v>86</v>
      </c>
      <c r="X23" s="33">
        <v>1110</v>
      </c>
      <c r="Y23" s="72"/>
      <c r="Z23" s="72"/>
      <c r="AA23" s="72"/>
      <c r="AB23" s="72"/>
      <c r="AC23" s="72"/>
      <c r="AD23" s="72"/>
    </row>
    <row r="24" spans="1:30" x14ac:dyDescent="0.25">
      <c r="A24" s="25"/>
      <c r="B24" s="134" t="s">
        <v>89</v>
      </c>
      <c r="C24" s="135" t="s">
        <v>149</v>
      </c>
      <c r="D24" s="134" t="s">
        <v>103</v>
      </c>
      <c r="E24" s="136" t="s">
        <v>91</v>
      </c>
      <c r="F24" s="40"/>
      <c r="G24" s="137">
        <v>1</v>
      </c>
      <c r="H24" s="137"/>
      <c r="I24" s="137"/>
      <c r="J24" s="33"/>
      <c r="K24" s="33" t="s">
        <v>85</v>
      </c>
      <c r="L24" s="138"/>
      <c r="M24" s="138">
        <v>1</v>
      </c>
      <c r="N24" s="139"/>
      <c r="O24" s="138"/>
      <c r="P24" s="138">
        <v>1</v>
      </c>
      <c r="Q24" s="139" t="s">
        <v>162</v>
      </c>
      <c r="R24" s="139" t="s">
        <v>107</v>
      </c>
      <c r="S24" s="139" t="s">
        <v>65</v>
      </c>
      <c r="T24" s="139" t="s">
        <v>65</v>
      </c>
      <c r="U24" s="139" t="s">
        <v>107</v>
      </c>
      <c r="V24" s="140">
        <v>0.5</v>
      </c>
      <c r="W24" s="167" t="s">
        <v>150</v>
      </c>
      <c r="X24" s="33">
        <v>1480</v>
      </c>
      <c r="Y24" s="72"/>
      <c r="Z24" s="72"/>
      <c r="AA24" s="72"/>
      <c r="AB24" s="72"/>
      <c r="AC24" s="72"/>
      <c r="AD24" s="72"/>
    </row>
    <row r="25" spans="1:30" x14ac:dyDescent="0.25">
      <c r="A25" s="25"/>
      <c r="B25" s="24" t="s">
        <v>7</v>
      </c>
      <c r="C25" s="19"/>
      <c r="D25" s="18"/>
      <c r="E25" s="73"/>
      <c r="F25" s="40"/>
      <c r="G25" s="20">
        <f>SUM(G19:G24)</f>
        <v>3</v>
      </c>
      <c r="H25" s="20"/>
      <c r="I25" s="20">
        <f>SUM(I19:I24)</f>
        <v>3</v>
      </c>
      <c r="J25" s="19"/>
      <c r="K25" s="19"/>
      <c r="L25" s="19"/>
      <c r="M25" s="20">
        <f t="shared" ref="M25:P25" si="1">SUM(M19:M24)</f>
        <v>6</v>
      </c>
      <c r="N25" s="20"/>
      <c r="O25" s="20">
        <f t="shared" si="1"/>
        <v>1</v>
      </c>
      <c r="P25" s="20">
        <f t="shared" si="1"/>
        <v>2</v>
      </c>
      <c r="Q25" s="76" t="s">
        <v>170</v>
      </c>
      <c r="R25" s="76" t="s">
        <v>169</v>
      </c>
      <c r="S25" s="76" t="s">
        <v>168</v>
      </c>
      <c r="T25" s="76" t="s">
        <v>167</v>
      </c>
      <c r="U25" s="76" t="s">
        <v>166</v>
      </c>
      <c r="V25" s="36">
        <v>0.42899999999999999</v>
      </c>
      <c r="W25" s="75"/>
      <c r="X25" s="76"/>
      <c r="Y25" s="72"/>
      <c r="Z25" s="72"/>
      <c r="AA25" s="72"/>
      <c r="AB25" s="72"/>
      <c r="AC25" s="72"/>
      <c r="AD25" s="72"/>
    </row>
    <row r="26" spans="1:30" x14ac:dyDescent="0.25">
      <c r="A26" s="25"/>
      <c r="B26" s="112" t="s">
        <v>54</v>
      </c>
      <c r="C26" s="85" t="s">
        <v>151</v>
      </c>
      <c r="D26" s="117"/>
      <c r="E26" s="86"/>
      <c r="F26" s="87"/>
      <c r="G26" s="113"/>
      <c r="H26" s="86"/>
      <c r="I26" s="88"/>
      <c r="J26" s="86"/>
      <c r="K26" s="86"/>
      <c r="L26" s="86"/>
      <c r="M26" s="86"/>
      <c r="N26" s="86"/>
      <c r="O26" s="86"/>
      <c r="P26" s="86"/>
      <c r="Q26" s="118"/>
      <c r="R26" s="103"/>
      <c r="S26" s="118"/>
      <c r="T26" s="118"/>
      <c r="U26" s="118"/>
      <c r="V26" s="86"/>
      <c r="W26" s="85"/>
      <c r="X26" s="89"/>
      <c r="Y26" s="72"/>
      <c r="Z26" s="72"/>
      <c r="AA26" s="72"/>
      <c r="AB26" s="72"/>
      <c r="AC26" s="72"/>
      <c r="AD26" s="72"/>
    </row>
    <row r="27" spans="1:30" x14ac:dyDescent="0.25">
      <c r="A27" s="147"/>
      <c r="B27" s="114"/>
      <c r="C27" s="115"/>
      <c r="D27" s="115"/>
      <c r="E27" s="79"/>
      <c r="F27" s="79"/>
      <c r="G27" s="80"/>
      <c r="H27" s="81"/>
      <c r="I27" s="78"/>
      <c r="J27" s="81"/>
      <c r="K27" s="78"/>
      <c r="L27" s="81"/>
      <c r="M27" s="78"/>
      <c r="N27" s="78"/>
      <c r="O27" s="78"/>
      <c r="P27" s="78"/>
      <c r="Q27" s="119"/>
      <c r="R27" s="119"/>
      <c r="S27" s="119"/>
      <c r="T27" s="119"/>
      <c r="U27" s="119"/>
      <c r="V27" s="78"/>
      <c r="W27" s="78"/>
      <c r="X27" s="82"/>
      <c r="Y27" s="72"/>
      <c r="Z27" s="77"/>
      <c r="AA27" s="77"/>
      <c r="AB27" s="77"/>
      <c r="AC27" s="72"/>
      <c r="AD27" s="72"/>
    </row>
    <row r="28" spans="1:30" x14ac:dyDescent="0.25">
      <c r="A28" s="25"/>
      <c r="B28" s="77"/>
      <c r="C28" s="38"/>
      <c r="D28" s="77"/>
      <c r="E28" s="83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4"/>
      <c r="R28" s="104"/>
      <c r="S28" s="104"/>
      <c r="T28" s="104"/>
      <c r="U28" s="104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3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4"/>
      <c r="R29" s="104"/>
      <c r="S29" s="104"/>
      <c r="T29" s="104"/>
      <c r="U29" s="104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3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4"/>
      <c r="R30" s="104"/>
      <c r="S30" s="104"/>
      <c r="T30" s="104"/>
      <c r="U30" s="104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3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4"/>
      <c r="R31" s="104"/>
      <c r="S31" s="104"/>
      <c r="T31" s="104"/>
      <c r="U31" s="104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3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4"/>
      <c r="R32" s="104"/>
      <c r="S32" s="104"/>
      <c r="T32" s="104"/>
      <c r="U32" s="104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3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4"/>
      <c r="R33" s="104"/>
      <c r="S33" s="104"/>
      <c r="T33" s="104"/>
      <c r="U33" s="104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3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4"/>
      <c r="R34" s="104"/>
      <c r="S34" s="104"/>
      <c r="T34" s="104"/>
      <c r="U34" s="104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3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4"/>
      <c r="R35" s="104"/>
      <c r="S35" s="104"/>
      <c r="T35" s="104"/>
      <c r="U35" s="104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3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4"/>
      <c r="R36" s="104"/>
      <c r="S36" s="104"/>
      <c r="T36" s="104"/>
      <c r="U36" s="104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3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4"/>
      <c r="R37" s="104"/>
      <c r="S37" s="104"/>
      <c r="T37" s="104"/>
      <c r="U37" s="104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3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4"/>
      <c r="R38" s="104"/>
      <c r="S38" s="104"/>
      <c r="T38" s="104"/>
      <c r="U38" s="104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3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4"/>
      <c r="R39" s="104"/>
      <c r="S39" s="104"/>
      <c r="T39" s="104"/>
      <c r="U39" s="104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3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4"/>
      <c r="R40" s="104"/>
      <c r="S40" s="104"/>
      <c r="T40" s="104"/>
      <c r="U40" s="104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3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4"/>
      <c r="R41" s="104"/>
      <c r="S41" s="104"/>
      <c r="T41" s="104"/>
      <c r="U41" s="104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3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4"/>
      <c r="R42" s="104"/>
      <c r="S42" s="104"/>
      <c r="T42" s="104"/>
      <c r="U42" s="104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3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4"/>
      <c r="R43" s="104"/>
      <c r="S43" s="104"/>
      <c r="T43" s="104"/>
      <c r="U43" s="104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3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4"/>
      <c r="R44" s="104"/>
      <c r="S44" s="104"/>
      <c r="T44" s="104"/>
      <c r="U44" s="104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3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4"/>
      <c r="R45" s="104"/>
      <c r="S45" s="104"/>
      <c r="T45" s="104"/>
      <c r="U45" s="104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3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4"/>
      <c r="R46" s="104"/>
      <c r="S46" s="104"/>
      <c r="T46" s="104"/>
      <c r="U46" s="104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83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4"/>
      <c r="R47" s="104"/>
      <c r="S47" s="104"/>
      <c r="T47" s="104"/>
      <c r="U47" s="104"/>
      <c r="V47" s="38"/>
      <c r="W47" s="77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83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4"/>
      <c r="R48" s="104"/>
      <c r="S48" s="104"/>
      <c r="T48" s="104"/>
      <c r="U48" s="104"/>
      <c r="V48" s="38"/>
      <c r="W48" s="77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83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4"/>
      <c r="R49" s="104"/>
      <c r="S49" s="104"/>
      <c r="T49" s="104"/>
      <c r="U49" s="104"/>
      <c r="V49" s="38"/>
      <c r="W49" s="77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83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4"/>
      <c r="R50" s="104"/>
      <c r="S50" s="104"/>
      <c r="T50" s="104"/>
      <c r="U50" s="104"/>
      <c r="V50" s="38"/>
      <c r="W50" s="77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7"/>
      <c r="C51" s="38"/>
      <c r="D51" s="77"/>
      <c r="E51" s="83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4"/>
      <c r="R51" s="104"/>
      <c r="S51" s="104"/>
      <c r="T51" s="104"/>
      <c r="U51" s="104"/>
      <c r="V51" s="38"/>
      <c r="W51" s="77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7"/>
      <c r="C52" s="38"/>
      <c r="D52" s="77"/>
      <c r="E52" s="83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4"/>
      <c r="R52" s="104"/>
      <c r="S52" s="104"/>
      <c r="T52" s="104"/>
      <c r="U52" s="104"/>
      <c r="V52" s="38"/>
      <c r="W52" s="77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7"/>
      <c r="C53" s="38"/>
      <c r="D53" s="77"/>
      <c r="E53" s="83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4"/>
      <c r="R53" s="104"/>
      <c r="S53" s="104"/>
      <c r="T53" s="104"/>
      <c r="U53" s="104"/>
      <c r="V53" s="38"/>
      <c r="W53" s="77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7"/>
      <c r="C54" s="38"/>
      <c r="D54" s="77"/>
      <c r="E54" s="83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4"/>
      <c r="R54" s="104"/>
      <c r="S54" s="104"/>
      <c r="T54" s="104"/>
      <c r="U54" s="104"/>
      <c r="V54" s="38"/>
      <c r="W54" s="77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7"/>
      <c r="C55" s="38"/>
      <c r="D55" s="77"/>
      <c r="E55" s="83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4"/>
      <c r="R55" s="104"/>
      <c r="S55" s="104"/>
      <c r="T55" s="104"/>
      <c r="U55" s="104"/>
      <c r="V55" s="38"/>
      <c r="W55" s="77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7"/>
      <c r="C56" s="38"/>
      <c r="D56" s="77"/>
      <c r="E56" s="83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4"/>
      <c r="R56" s="104"/>
      <c r="S56" s="104"/>
      <c r="T56" s="104"/>
      <c r="U56" s="104"/>
      <c r="V56" s="38"/>
      <c r="W56" s="77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7"/>
      <c r="C57" s="38"/>
      <c r="D57" s="77"/>
      <c r="E57" s="83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4"/>
      <c r="R57" s="104"/>
      <c r="S57" s="104"/>
      <c r="T57" s="104"/>
      <c r="U57" s="104"/>
      <c r="V57" s="38"/>
      <c r="W57" s="77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7"/>
      <c r="C58" s="38"/>
      <c r="D58" s="77"/>
      <c r="E58" s="83"/>
      <c r="G58" s="38"/>
      <c r="H58" s="40"/>
      <c r="I58" s="38"/>
      <c r="J58" s="26"/>
      <c r="K58" s="26"/>
      <c r="L58" s="26"/>
      <c r="M58" s="38"/>
      <c r="N58" s="38"/>
      <c r="O58" s="38"/>
      <c r="P58" s="38"/>
      <c r="Q58" s="104"/>
      <c r="R58" s="104"/>
      <c r="S58" s="104"/>
      <c r="T58" s="104"/>
      <c r="U58" s="104"/>
      <c r="V58" s="38"/>
      <c r="W58" s="77"/>
      <c r="X58" s="38"/>
      <c r="Y58" s="72"/>
      <c r="Z58" s="72"/>
      <c r="AA58" s="72"/>
      <c r="AB58" s="72"/>
      <c r="AC58" s="72"/>
      <c r="AD58" s="72"/>
    </row>
    <row r="59" spans="1:30" x14ac:dyDescent="0.25">
      <c r="A59" s="25"/>
      <c r="B59" s="77"/>
      <c r="C59" s="38"/>
      <c r="D59" s="77"/>
      <c r="E59" s="77"/>
      <c r="F59" s="26"/>
      <c r="G59" s="38"/>
      <c r="H59" s="40"/>
      <c r="I59" s="38"/>
      <c r="J59" s="26"/>
      <c r="K59" s="26"/>
      <c r="L59" s="26"/>
      <c r="M59" s="26"/>
      <c r="N59" s="59"/>
      <c r="O59" s="59"/>
      <c r="P59" s="26"/>
      <c r="Q59" s="105"/>
      <c r="R59" s="105"/>
      <c r="S59" s="105"/>
      <c r="T59" s="105"/>
      <c r="U59" s="105"/>
      <c r="V59" s="26"/>
      <c r="W59" s="77"/>
      <c r="X59" s="26"/>
      <c r="Y59" s="72"/>
      <c r="Z59" s="72"/>
      <c r="AA59" s="72"/>
      <c r="AB59" s="72"/>
      <c r="AC59" s="72"/>
      <c r="AD59" s="72"/>
    </row>
    <row r="60" spans="1:30" x14ac:dyDescent="0.25">
      <c r="A60" s="25"/>
      <c r="B60" s="77"/>
      <c r="C60" s="38"/>
      <c r="D60" s="77"/>
      <c r="E60" s="77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05"/>
      <c r="R60" s="105"/>
      <c r="S60" s="105"/>
      <c r="T60" s="105"/>
      <c r="U60" s="105"/>
      <c r="V60" s="26"/>
      <c r="W60" s="77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7"/>
      <c r="C61" s="38"/>
      <c r="D61" s="77"/>
      <c r="E61" s="77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05"/>
      <c r="R61" s="105"/>
      <c r="S61" s="105"/>
      <c r="T61" s="105"/>
      <c r="U61" s="105"/>
      <c r="V61" s="26"/>
      <c r="W61" s="77"/>
      <c r="X61" s="26"/>
      <c r="Y61" s="72"/>
      <c r="Z61" s="72"/>
      <c r="AA61" s="72"/>
      <c r="AB61" s="72"/>
      <c r="AC61" s="72"/>
      <c r="AD61" s="72"/>
    </row>
    <row r="62" spans="1:30" x14ac:dyDescent="0.25">
      <c r="A62" s="25"/>
      <c r="B62" s="77"/>
      <c r="C62" s="38"/>
      <c r="D62" s="77"/>
      <c r="E62" s="77"/>
      <c r="F62" s="26"/>
      <c r="G62" s="38"/>
      <c r="H62" s="40"/>
      <c r="I62" s="38"/>
      <c r="J62" s="26"/>
      <c r="K62" s="26"/>
      <c r="L62" s="26"/>
      <c r="M62" s="26"/>
      <c r="N62" s="59"/>
      <c r="O62" s="59"/>
      <c r="P62" s="26"/>
      <c r="Q62" s="105"/>
      <c r="R62" s="105"/>
      <c r="S62" s="105"/>
      <c r="T62" s="105"/>
      <c r="U62" s="105"/>
      <c r="V62" s="26"/>
      <c r="W62" s="77"/>
      <c r="X62" s="26"/>
      <c r="Y62" s="72"/>
      <c r="Z62" s="72"/>
      <c r="AA62" s="72"/>
      <c r="AB62" s="72"/>
      <c r="AC62" s="72"/>
      <c r="AD62" s="72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65"/>
      <c r="R65" s="165"/>
      <c r="S65" s="165"/>
      <c r="T65" s="165"/>
      <c r="U65" s="1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65"/>
      <c r="R66" s="165"/>
      <c r="S66" s="165"/>
      <c r="T66" s="165"/>
      <c r="U66" s="16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65"/>
      <c r="R67" s="165"/>
      <c r="S67" s="165"/>
      <c r="T67" s="165"/>
      <c r="U67" s="16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65"/>
      <c r="R68" s="165"/>
      <c r="S68" s="165"/>
      <c r="T68" s="165"/>
      <c r="U68" s="165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2020-09-12T13:04:40Z</dcterms:modified>
</cp:coreProperties>
</file>