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K20" i="2" s="1"/>
  <c r="I14" i="2"/>
  <c r="I18" i="2" s="1"/>
  <c r="H14" i="2"/>
  <c r="H18" i="2" s="1"/>
  <c r="M18" i="2" s="1"/>
  <c r="G14" i="2"/>
  <c r="G18" i="2" s="1"/>
  <c r="G20" i="2" s="1"/>
  <c r="F14" i="2"/>
  <c r="F18" i="2" s="1"/>
  <c r="N18" i="2" s="1"/>
  <c r="E14" i="2"/>
  <c r="E18" i="2" s="1"/>
  <c r="E20" i="2" s="1"/>
  <c r="AR14" i="2" l="1"/>
  <c r="L18" i="2"/>
  <c r="J14" i="2"/>
  <c r="F19" i="2"/>
  <c r="L19" i="2" s="1"/>
  <c r="H19" i="2"/>
  <c r="H20" i="2" s="1"/>
  <c r="M20" i="2" s="1"/>
  <c r="J18" i="2"/>
  <c r="I20" i="2"/>
  <c r="O19" i="2"/>
  <c r="J19" i="2"/>
  <c r="AF14" i="2"/>
  <c r="M19" i="2" l="1"/>
  <c r="N19" i="2"/>
  <c r="F20" i="2"/>
  <c r="O20" i="2"/>
  <c r="J20" i="2"/>
  <c r="L20" i="2" l="1"/>
  <c r="N20" i="2"/>
</calcChain>
</file>

<file path=xl/sharedStrings.xml><?xml version="1.0" encoding="utf-8"?>
<sst xmlns="http://schemas.openxmlformats.org/spreadsheetml/2006/main" count="102" uniqueCount="40">
  <si>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</si>
  <si>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</si>
  <si>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</si>
  <si>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</si>
  <si>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</si>
  <si>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</si>
  <si>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</si>
  <si>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</si>
  <si>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</si>
  <si>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</si>
  <si>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</si>
  <si>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</si>
  <si>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1.</t>
  </si>
  <si>
    <t>7.</t>
  </si>
  <si>
    <t>Seurat</t>
  </si>
  <si>
    <t>Lauri Helin</t>
  </si>
  <si>
    <t>YKKÖSPESIS</t>
  </si>
  <si>
    <t>PuMu</t>
  </si>
  <si>
    <t>9.</t>
  </si>
  <si>
    <t>PuMu  2</t>
  </si>
  <si>
    <t>Espoo = Espoon Pesis  (1996),  kasvattajaseura</t>
  </si>
  <si>
    <t>21.6.1992   Espoo</t>
  </si>
  <si>
    <t>3.</t>
  </si>
  <si>
    <t>2.</t>
  </si>
  <si>
    <t>L+T</t>
  </si>
  <si>
    <t>SUOMENSARJA</t>
  </si>
  <si>
    <t>KAIKKI OTTELUT</t>
  </si>
  <si>
    <t>SUPERPESIS</t>
  </si>
  <si>
    <t>YHTEENSÄ</t>
  </si>
  <si>
    <t>10.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</si>
  <si>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</si>
  <si>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</si>
  <si>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</si>
  <si>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</si>
  <si>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</si>
  <si>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</si>
  <si>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</si>
  <si>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6.</t>
  </si>
  <si>
    <t>PuMu = Helsingin Puna-Mustat  (1941)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</si>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</sst>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21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16</v>
      </c>
      <c r="C2" s="58"/>
      <c r="D2" s="59"/>
      <c r="E2" s="8" t="s">
        <v>7</v>
      </c>
      <c r="F2" s="28"/>
      <c r="G2" s="28"/>
      <c r="H2" s="28"/>
      <c r="I2" s="35"/>
      <c r="J2" s="9"/>
      <c r="K2" s="27"/>
      <c r="L2" s="23" t="s">
        <v>31</v>
      </c>
      <c r="M2" s="28"/>
      <c r="N2" s="28"/>
      <c r="O2" s="34"/>
      <c r="P2" s="6"/>
      <c r="Q2" s="23" t="s">
        <v>32</v>
      </c>
      <c r="R2" s="28"/>
      <c r="S2" s="28"/>
      <c r="T2" s="28"/>
      <c r="U2" s="35"/>
      <c r="V2" s="34"/>
      <c r="W2" s="6"/>
      <c r="X2" s="60" t="s">
        <v>25</v>
      </c>
      <c r="Y2" s="61"/>
      <c r="Z2" s="33"/>
      <c r="AA2" s="8" t="s">
        <v>7</v>
      </c>
      <c r="AB2" s="28"/>
      <c r="AC2" s="28"/>
      <c r="AD2" s="28"/>
      <c r="AE2" s="35"/>
      <c r="AF2" s="9"/>
      <c r="AG2" s="27"/>
      <c r="AH2" s="23" t="s">
        <v>33</v>
      </c>
      <c r="AI2" s="28"/>
      <c r="AJ2" s="28"/>
      <c r="AK2" s="34"/>
      <c r="AL2" s="6"/>
      <c r="AM2" s="23" t="s">
        <v>32</v>
      </c>
      <c r="AN2" s="28"/>
      <c r="AO2" s="28"/>
      <c r="AP2" s="28"/>
      <c r="AQ2" s="35"/>
      <c r="AR2" s="34"/>
      <c r="AS2" s="36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6"/>
      <c r="L3" s="7" t="s">
        <v>4</v>
      </c>
      <c r="M3" s="7" t="s">
        <v>5</v>
      </c>
      <c r="N3" s="7" t="s">
        <v>24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6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6"/>
      <c r="AH3" s="7" t="s">
        <v>4</v>
      </c>
      <c r="AI3" s="7" t="s">
        <v>5</v>
      </c>
      <c r="AJ3" s="7" t="s">
        <v>24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6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6"/>
      <c r="D4" s="1"/>
      <c r="E4" s="14"/>
      <c r="F4" s="14"/>
      <c r="G4" s="14"/>
      <c r="H4" s="15"/>
      <c r="I4" s="14"/>
      <c r="J4" s="26"/>
      <c r="K4" s="13"/>
      <c r="L4" s="38"/>
      <c r="M4" s="7"/>
      <c r="N4" s="7"/>
      <c r="O4" s="7"/>
      <c r="P4" s="10"/>
      <c r="Q4" s="14"/>
      <c r="R4" s="14"/>
      <c r="S4" s="15"/>
      <c r="T4" s="14"/>
      <c r="U4" s="14"/>
      <c r="V4" s="62"/>
      <c r="W4" s="13"/>
      <c r="X4" s="14">
        <v>2010</v>
      </c>
      <c r="Y4" s="14" t="s">
        <v>12</v>
      </c>
      <c r="Z4" s="1" t="s">
        <v>17</v>
      </c>
      <c r="AA4" s="14">
        <v>14</v>
      </c>
      <c r="AB4" s="14">
        <v>2</v>
      </c>
      <c r="AC4" s="14">
        <v>19</v>
      </c>
      <c r="AD4" s="14">
        <v>4</v>
      </c>
      <c r="AE4" s="14">
        <v>49</v>
      </c>
      <c r="AF4" s="67">
        <v>0.47110000000000002</v>
      </c>
      <c r="AG4" s="10">
        <v>104</v>
      </c>
      <c r="AH4" s="18"/>
      <c r="AI4" s="18"/>
      <c r="AJ4" s="18"/>
      <c r="AK4" s="7"/>
      <c r="AL4" s="10"/>
      <c r="AM4" s="14"/>
      <c r="AN4" s="14"/>
      <c r="AO4" s="14"/>
      <c r="AP4" s="14"/>
      <c r="AQ4" s="14"/>
      <c r="AR4" s="56"/>
      <c r="AS4" s="5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>
        <v>2011</v>
      </c>
      <c r="C5" s="14" t="s">
        <v>13</v>
      </c>
      <c r="D5" s="1" t="s">
        <v>17</v>
      </c>
      <c r="E5" s="14">
        <v>7</v>
      </c>
      <c r="F5" s="14">
        <v>1</v>
      </c>
      <c r="G5" s="14">
        <v>4</v>
      </c>
      <c r="H5" s="14">
        <v>1</v>
      </c>
      <c r="I5" s="14">
        <v>12</v>
      </c>
      <c r="J5" s="26">
        <v>0.36399999999999999</v>
      </c>
      <c r="K5" s="10">
        <v>33</v>
      </c>
      <c r="L5" s="18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2011</v>
      </c>
      <c r="Y5" s="14" t="s">
        <v>18</v>
      </c>
      <c r="Z5" s="1" t="s">
        <v>19</v>
      </c>
      <c r="AA5" s="14">
        <v>10</v>
      </c>
      <c r="AB5" s="14">
        <v>1</v>
      </c>
      <c r="AC5" s="14">
        <v>8</v>
      </c>
      <c r="AD5" s="14">
        <v>1</v>
      </c>
      <c r="AE5" s="14">
        <v>24</v>
      </c>
      <c r="AF5" s="67">
        <v>0.39340000000000003</v>
      </c>
      <c r="AG5" s="10">
        <v>61</v>
      </c>
      <c r="AH5" s="18"/>
      <c r="AI5" s="18"/>
      <c r="AJ5" s="18"/>
      <c r="AK5" s="7"/>
      <c r="AL5" s="10"/>
      <c r="AM5" s="14"/>
      <c r="AN5" s="14"/>
      <c r="AO5" s="14"/>
      <c r="AP5" s="14"/>
      <c r="AQ5" s="14"/>
      <c r="AR5" s="56"/>
      <c r="AS5" s="5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6"/>
      <c r="D6" s="1"/>
      <c r="E6" s="14"/>
      <c r="F6" s="14"/>
      <c r="G6" s="14"/>
      <c r="H6" s="15"/>
      <c r="I6" s="14"/>
      <c r="J6" s="26"/>
      <c r="K6" s="13"/>
      <c r="L6" s="38"/>
      <c r="M6" s="7"/>
      <c r="N6" s="7"/>
      <c r="O6" s="7"/>
      <c r="Q6" s="14"/>
      <c r="R6" s="14"/>
      <c r="S6" s="15"/>
      <c r="T6" s="14"/>
      <c r="U6" s="14"/>
      <c r="V6" s="15"/>
      <c r="W6" s="13"/>
      <c r="X6" s="14"/>
      <c r="Y6" s="14"/>
      <c r="Z6" s="1"/>
      <c r="AA6" s="14"/>
      <c r="AB6" s="17"/>
      <c r="AC6" s="14"/>
      <c r="AD6" s="14"/>
      <c r="AE6" s="14"/>
      <c r="AF6" s="26"/>
      <c r="AG6" s="10"/>
      <c r="AH6" s="18"/>
      <c r="AI6" s="18"/>
      <c r="AJ6" s="18"/>
      <c r="AK6" s="7"/>
      <c r="AL6" s="10"/>
      <c r="AM6" s="14"/>
      <c r="AN6" s="14"/>
      <c r="AO6" s="14"/>
      <c r="AP6" s="14"/>
      <c r="AQ6" s="14"/>
      <c r="AR6" s="56"/>
      <c r="AS6" s="5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/>
      <c r="C7" s="16"/>
      <c r="D7" s="1"/>
      <c r="E7" s="14"/>
      <c r="F7" s="14"/>
      <c r="G7" s="14"/>
      <c r="H7" s="15"/>
      <c r="I7" s="14"/>
      <c r="J7" s="26"/>
      <c r="K7" s="13"/>
      <c r="L7" s="38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2014</v>
      </c>
      <c r="Y7" s="14" t="s">
        <v>22</v>
      </c>
      <c r="Z7" s="1" t="s">
        <v>17</v>
      </c>
      <c r="AA7" s="14">
        <v>18</v>
      </c>
      <c r="AB7" s="14">
        <v>1</v>
      </c>
      <c r="AC7" s="14">
        <v>50</v>
      </c>
      <c r="AD7" s="14">
        <v>2</v>
      </c>
      <c r="AE7" s="14">
        <v>78</v>
      </c>
      <c r="AF7" s="67">
        <v>0.53059999999999996</v>
      </c>
      <c r="AG7" s="10">
        <v>147</v>
      </c>
      <c r="AH7" s="14" t="s">
        <v>22</v>
      </c>
      <c r="AI7" s="18"/>
      <c r="AJ7" s="7" t="s">
        <v>29</v>
      </c>
      <c r="AK7" s="7"/>
      <c r="AL7" s="10"/>
      <c r="AM7" s="14">
        <v>2</v>
      </c>
      <c r="AN7" s="14">
        <v>0</v>
      </c>
      <c r="AO7" s="14">
        <v>4</v>
      </c>
      <c r="AP7" s="14">
        <v>0</v>
      </c>
      <c r="AQ7" s="14">
        <v>9</v>
      </c>
      <c r="AR7" s="56">
        <v>0.5625</v>
      </c>
      <c r="AS7" s="57">
        <v>16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/>
      <c r="C8" s="16"/>
      <c r="D8" s="1"/>
      <c r="E8" s="14"/>
      <c r="F8" s="14"/>
      <c r="G8" s="14"/>
      <c r="H8" s="15"/>
      <c r="I8" s="14"/>
      <c r="J8" s="26"/>
      <c r="K8" s="13"/>
      <c r="L8" s="38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2015</v>
      </c>
      <c r="Y8" s="14" t="s">
        <v>23</v>
      </c>
      <c r="Z8" s="1" t="s">
        <v>17</v>
      </c>
      <c r="AA8" s="14">
        <v>17</v>
      </c>
      <c r="AB8" s="14">
        <v>3</v>
      </c>
      <c r="AC8" s="14">
        <v>48</v>
      </c>
      <c r="AD8" s="14">
        <v>5</v>
      </c>
      <c r="AE8" s="14">
        <v>74</v>
      </c>
      <c r="AF8" s="67">
        <v>0.53620000000000001</v>
      </c>
      <c r="AG8" s="10">
        <v>138</v>
      </c>
      <c r="AH8" s="14" t="s">
        <v>22</v>
      </c>
      <c r="AI8" s="18"/>
      <c r="AJ8" s="7" t="s">
        <v>30</v>
      </c>
      <c r="AK8" s="7"/>
      <c r="AL8" s="10"/>
      <c r="AM8" s="14">
        <v>5</v>
      </c>
      <c r="AN8" s="14">
        <v>1</v>
      </c>
      <c r="AO8" s="14">
        <v>5</v>
      </c>
      <c r="AP8" s="14">
        <v>4</v>
      </c>
      <c r="AQ8" s="14">
        <v>29</v>
      </c>
      <c r="AR8" s="56">
        <v>0.63039999999999996</v>
      </c>
      <c r="AS8" s="57">
        <v>46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/>
      <c r="C9" s="16"/>
      <c r="D9" s="1"/>
      <c r="E9" s="14"/>
      <c r="F9" s="14"/>
      <c r="G9" s="14"/>
      <c r="H9" s="15"/>
      <c r="I9" s="14"/>
      <c r="J9" s="26"/>
      <c r="K9" s="13"/>
      <c r="L9" s="38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2016</v>
      </c>
      <c r="Y9" s="14" t="s">
        <v>12</v>
      </c>
      <c r="Z9" s="1" t="s">
        <v>17</v>
      </c>
      <c r="AA9" s="14">
        <v>15</v>
      </c>
      <c r="AB9" s="14">
        <v>4</v>
      </c>
      <c r="AC9" s="14">
        <v>54</v>
      </c>
      <c r="AD9" s="14">
        <v>12</v>
      </c>
      <c r="AE9" s="14">
        <v>78</v>
      </c>
      <c r="AF9" s="67">
        <v>0.6724</v>
      </c>
      <c r="AG9" s="10">
        <v>116</v>
      </c>
      <c r="AH9" s="14" t="s">
        <v>23</v>
      </c>
      <c r="AI9" s="18"/>
      <c r="AJ9" s="14" t="s">
        <v>23</v>
      </c>
      <c r="AK9" s="7"/>
      <c r="AL9" s="10"/>
      <c r="AM9" s="14">
        <v>8</v>
      </c>
      <c r="AN9" s="14">
        <v>0</v>
      </c>
      <c r="AO9" s="14">
        <v>11</v>
      </c>
      <c r="AP9" s="14">
        <v>2</v>
      </c>
      <c r="AQ9" s="14">
        <v>26</v>
      </c>
      <c r="AR9" s="56">
        <v>0.4642</v>
      </c>
      <c r="AS9" s="57">
        <v>56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/>
      <c r="C10" s="16"/>
      <c r="D10" s="1"/>
      <c r="E10" s="14"/>
      <c r="F10" s="14"/>
      <c r="G10" s="14"/>
      <c r="H10" s="15"/>
      <c r="I10" s="14"/>
      <c r="J10" s="26"/>
      <c r="K10" s="13"/>
      <c r="L10" s="38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>
        <v>2017</v>
      </c>
      <c r="Y10" s="14" t="s">
        <v>23</v>
      </c>
      <c r="Z10" s="1" t="s">
        <v>17</v>
      </c>
      <c r="AA10" s="14">
        <v>15</v>
      </c>
      <c r="AB10" s="14">
        <v>4</v>
      </c>
      <c r="AC10" s="14">
        <v>49</v>
      </c>
      <c r="AD10" s="14">
        <v>10</v>
      </c>
      <c r="AE10" s="14">
        <v>72</v>
      </c>
      <c r="AF10" s="67">
        <v>0.57140000000000002</v>
      </c>
      <c r="AG10" s="10">
        <v>126</v>
      </c>
      <c r="AH10" s="14" t="s">
        <v>23</v>
      </c>
      <c r="AI10" s="18"/>
      <c r="AJ10" s="14" t="s">
        <v>22</v>
      </c>
      <c r="AK10" s="7"/>
      <c r="AL10" s="10"/>
      <c r="AM10" s="14">
        <v>6</v>
      </c>
      <c r="AN10" s="14">
        <v>0</v>
      </c>
      <c r="AO10" s="14">
        <v>9</v>
      </c>
      <c r="AP10" s="14">
        <v>1</v>
      </c>
      <c r="AQ10" s="14">
        <v>19</v>
      </c>
      <c r="AR10" s="56">
        <v>0.42220000000000002</v>
      </c>
      <c r="AS10" s="47">
        <v>45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4"/>
      <c r="C11" s="16"/>
      <c r="D11" s="1"/>
      <c r="E11" s="14"/>
      <c r="F11" s="14"/>
      <c r="G11" s="14"/>
      <c r="H11" s="15"/>
      <c r="I11" s="14"/>
      <c r="J11" s="26"/>
      <c r="K11" s="13"/>
      <c r="L11" s="38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>
        <v>2018</v>
      </c>
      <c r="Y11" s="14" t="s">
        <v>23</v>
      </c>
      <c r="Z11" s="1" t="s">
        <v>17</v>
      </c>
      <c r="AA11" s="14">
        <v>12</v>
      </c>
      <c r="AB11" s="14">
        <v>1</v>
      </c>
      <c r="AC11" s="14">
        <v>43</v>
      </c>
      <c r="AD11" s="14">
        <v>1</v>
      </c>
      <c r="AE11" s="14">
        <v>61</v>
      </c>
      <c r="AF11" s="67">
        <v>0.67030000000000001</v>
      </c>
      <c r="AG11" s="10">
        <v>91</v>
      </c>
      <c r="AH11" s="14" t="s">
        <v>12</v>
      </c>
      <c r="AI11" s="7"/>
      <c r="AJ11" s="7" t="s">
        <v>36</v>
      </c>
      <c r="AK11" s="7"/>
      <c r="AL11" s="10"/>
      <c r="AM11" s="14">
        <v>6</v>
      </c>
      <c r="AN11" s="14">
        <v>0</v>
      </c>
      <c r="AO11" s="15">
        <v>14</v>
      </c>
      <c r="AP11" s="14">
        <v>0</v>
      </c>
      <c r="AQ11" s="14">
        <v>19</v>
      </c>
      <c r="AR11" s="62">
        <v>0.46339999999999998</v>
      </c>
      <c r="AS11" s="10">
        <v>41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4"/>
      <c r="C12" s="16"/>
      <c r="D12" s="1"/>
      <c r="E12" s="14"/>
      <c r="F12" s="14"/>
      <c r="G12" s="14"/>
      <c r="H12" s="15"/>
      <c r="I12" s="14"/>
      <c r="J12" s="26"/>
      <c r="K12" s="13"/>
      <c r="L12" s="38"/>
      <c r="M12" s="7"/>
      <c r="N12" s="7"/>
      <c r="O12" s="7"/>
      <c r="Q12" s="14"/>
      <c r="R12" s="14"/>
      <c r="S12" s="15"/>
      <c r="T12" s="14"/>
      <c r="U12" s="14"/>
      <c r="V12" s="15"/>
      <c r="W12" s="13"/>
      <c r="X12" s="14">
        <v>2019</v>
      </c>
      <c r="Y12" s="14" t="s">
        <v>23</v>
      </c>
      <c r="Z12" s="1" t="s">
        <v>17</v>
      </c>
      <c r="AA12" s="14">
        <v>16</v>
      </c>
      <c r="AB12" s="14">
        <v>2</v>
      </c>
      <c r="AC12" s="14">
        <v>57</v>
      </c>
      <c r="AD12" s="14">
        <v>7</v>
      </c>
      <c r="AE12" s="14">
        <v>88</v>
      </c>
      <c r="AF12" s="67">
        <v>0.64700000000000002</v>
      </c>
      <c r="AG12" s="13">
        <v>136</v>
      </c>
      <c r="AH12" s="68" t="s">
        <v>12</v>
      </c>
      <c r="AI12" s="7"/>
      <c r="AJ12" s="68" t="s">
        <v>12</v>
      </c>
      <c r="AK12" s="7" t="s">
        <v>37</v>
      </c>
      <c r="AM12" s="14">
        <v>5</v>
      </c>
      <c r="AN12" s="14">
        <v>0</v>
      </c>
      <c r="AO12" s="15">
        <v>11</v>
      </c>
      <c r="AP12" s="14">
        <v>0</v>
      </c>
      <c r="AQ12" s="14">
        <v>18</v>
      </c>
      <c r="AR12" s="56">
        <v>0.41860000000000003</v>
      </c>
      <c r="AS12" s="13">
        <v>43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/>
      <c r="C13" s="16"/>
      <c r="D13" s="1"/>
      <c r="E13" s="14"/>
      <c r="F13" s="14"/>
      <c r="G13" s="14"/>
      <c r="H13" s="15"/>
      <c r="I13" s="14"/>
      <c r="J13" s="26"/>
      <c r="K13" s="13"/>
      <c r="L13" s="38"/>
      <c r="M13" s="7"/>
      <c r="N13" s="7"/>
      <c r="O13" s="7"/>
      <c r="Q13" s="14"/>
      <c r="R13" s="14"/>
      <c r="S13" s="15"/>
      <c r="T13" s="14"/>
      <c r="U13" s="14"/>
      <c r="V13" s="15"/>
      <c r="W13" s="13"/>
      <c r="X13" s="14">
        <v>2020</v>
      </c>
      <c r="Y13" s="14" t="s">
        <v>22</v>
      </c>
      <c r="Z13" s="1" t="s">
        <v>17</v>
      </c>
      <c r="AA13" s="14">
        <v>10</v>
      </c>
      <c r="AB13" s="14">
        <v>0</v>
      </c>
      <c r="AC13" s="14">
        <v>20</v>
      </c>
      <c r="AD13" s="14">
        <v>2</v>
      </c>
      <c r="AE13" s="14">
        <v>28</v>
      </c>
      <c r="AF13" s="26">
        <v>0.49120000000000003</v>
      </c>
      <c r="AG13" s="13">
        <v>57</v>
      </c>
      <c r="AH13" s="38" t="s">
        <v>39</v>
      </c>
      <c r="AI13" s="7"/>
      <c r="AJ13" s="7"/>
      <c r="AK13" s="7"/>
      <c r="AL13" s="10"/>
      <c r="AM13" s="14"/>
      <c r="AN13" s="14"/>
      <c r="AO13" s="14"/>
      <c r="AP13" s="14"/>
      <c r="AQ13" s="14"/>
      <c r="AR13" s="62"/>
      <c r="AS13" s="1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63" t="s">
        <v>28</v>
      </c>
      <c r="C14" s="64"/>
      <c r="D14" s="65"/>
      <c r="E14" s="42">
        <f>SUM(E4:E13)</f>
        <v>7</v>
      </c>
      <c r="F14" s="42">
        <f>SUM(F4:F13)</f>
        <v>1</v>
      </c>
      <c r="G14" s="42">
        <f>SUM(G4:G13)</f>
        <v>4</v>
      </c>
      <c r="H14" s="42">
        <f>SUM(H4:H13)</f>
        <v>1</v>
      </c>
      <c r="I14" s="42">
        <f>SUM(I4:I13)</f>
        <v>12</v>
      </c>
      <c r="J14" s="43">
        <f>PRODUCT(I14/K14)</f>
        <v>0.36363636363636365</v>
      </c>
      <c r="K14" s="27">
        <f>SUM(K4:K13)</f>
        <v>33</v>
      </c>
      <c r="L14" s="23"/>
      <c r="M14" s="35"/>
      <c r="N14" s="44"/>
      <c r="O14" s="45"/>
      <c r="P14" s="10"/>
      <c r="Q14" s="42">
        <f>SUM(Q4:Q13)</f>
        <v>0</v>
      </c>
      <c r="R14" s="42">
        <f>SUM(R4:R13)</f>
        <v>0</v>
      </c>
      <c r="S14" s="42">
        <f>SUM(S4:S13)</f>
        <v>0</v>
      </c>
      <c r="T14" s="42">
        <f>SUM(T4:T13)</f>
        <v>0</v>
      </c>
      <c r="U14" s="42">
        <f>SUM(U4:U13)</f>
        <v>0</v>
      </c>
      <c r="V14" s="19">
        <v>0</v>
      </c>
      <c r="W14" s="27">
        <f>SUM(W4:W13)</f>
        <v>0</v>
      </c>
      <c r="X14" s="18" t="s">
        <v>28</v>
      </c>
      <c r="Y14" s="11"/>
      <c r="Z14" s="9"/>
      <c r="AA14" s="42">
        <f>SUM(AA4:AA13)</f>
        <v>127</v>
      </c>
      <c r="AB14" s="42">
        <f>SUM(AB4:AB13)</f>
        <v>18</v>
      </c>
      <c r="AC14" s="42">
        <f>SUM(AC4:AC13)</f>
        <v>348</v>
      </c>
      <c r="AD14" s="42">
        <f>SUM(AD4:AD13)</f>
        <v>44</v>
      </c>
      <c r="AE14" s="42">
        <f>SUM(AE4:AE13)</f>
        <v>552</v>
      </c>
      <c r="AF14" s="43">
        <f>PRODUCT(AE14/AG14)</f>
        <v>0.56557377049180324</v>
      </c>
      <c r="AG14" s="27">
        <f>SUM(AG4:AG13)</f>
        <v>976</v>
      </c>
      <c r="AH14" s="23"/>
      <c r="AI14" s="35"/>
      <c r="AJ14" s="44"/>
      <c r="AK14" s="45"/>
      <c r="AL14" s="10"/>
      <c r="AM14" s="42">
        <f>SUM(AM4:AM13)</f>
        <v>32</v>
      </c>
      <c r="AN14" s="42">
        <f>SUM(AN4:AN13)</f>
        <v>1</v>
      </c>
      <c r="AO14" s="42">
        <f>SUM(AO4:AO13)</f>
        <v>54</v>
      </c>
      <c r="AP14" s="42">
        <f>SUM(AP4:AP13)</f>
        <v>7</v>
      </c>
      <c r="AQ14" s="42">
        <f>SUM(AQ4:AQ13)</f>
        <v>120</v>
      </c>
      <c r="AR14" s="43">
        <f>PRODUCT(AQ14/AS14)</f>
        <v>0.48582995951417002</v>
      </c>
      <c r="AS14" s="36">
        <f>SUM(AS4:AS13)</f>
        <v>247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13"/>
      <c r="L15" s="10"/>
      <c r="M15" s="10"/>
      <c r="N15" s="10"/>
      <c r="O15" s="10"/>
      <c r="P15" s="20"/>
      <c r="Q15" s="20"/>
      <c r="R15" s="22"/>
      <c r="S15" s="20"/>
      <c r="T15" s="20"/>
      <c r="U15" s="10"/>
      <c r="V15" s="10"/>
      <c r="W15" s="13"/>
      <c r="X15" s="20"/>
      <c r="Y15" s="20"/>
      <c r="Z15" s="20"/>
      <c r="AA15" s="20"/>
      <c r="AB15" s="20"/>
      <c r="AC15" s="20"/>
      <c r="AD15" s="20"/>
      <c r="AE15" s="20"/>
      <c r="AF15" s="21"/>
      <c r="AG15" s="13"/>
      <c r="AH15" s="10"/>
      <c r="AI15" s="10"/>
      <c r="AJ15" s="10"/>
      <c r="AK15" s="10"/>
      <c r="AL15" s="20"/>
      <c r="AM15" s="20"/>
      <c r="AN15" s="22"/>
      <c r="AO15" s="20"/>
      <c r="AP15" s="20"/>
      <c r="AQ15" s="10"/>
      <c r="AR15" s="10"/>
      <c r="AS15" s="13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48" t="s">
        <v>26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10</v>
      </c>
      <c r="M16" s="7" t="s">
        <v>11</v>
      </c>
      <c r="N16" s="7" t="s">
        <v>34</v>
      </c>
      <c r="O16" s="7" t="s">
        <v>35</v>
      </c>
      <c r="Q16" s="22"/>
      <c r="R16" s="22" t="s">
        <v>14</v>
      </c>
      <c r="S16" s="22"/>
      <c r="T16" s="20" t="s">
        <v>20</v>
      </c>
      <c r="U16" s="10"/>
      <c r="V16" s="13"/>
      <c r="W16" s="13"/>
      <c r="X16" s="47"/>
      <c r="Y16" s="47"/>
      <c r="Z16" s="47"/>
      <c r="AA16" s="47"/>
      <c r="AB16" s="47"/>
      <c r="AC16" s="20"/>
      <c r="AD16" s="20"/>
      <c r="AE16" s="20"/>
      <c r="AF16" s="20"/>
      <c r="AG16" s="20"/>
      <c r="AH16" s="20"/>
      <c r="AI16" s="20"/>
      <c r="AJ16" s="20"/>
      <c r="AK16" s="20"/>
      <c r="AM16" s="13"/>
      <c r="AN16" s="47"/>
      <c r="AO16" s="47"/>
      <c r="AP16" s="47"/>
      <c r="AQ16" s="47"/>
      <c r="AR16" s="47"/>
      <c r="AS16" s="47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4" t="s">
        <v>27</v>
      </c>
      <c r="C17" s="3"/>
      <c r="D17" s="25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66">
        <v>0</v>
      </c>
      <c r="K17" s="20">
        <v>0</v>
      </c>
      <c r="L17" s="52">
        <v>0</v>
      </c>
      <c r="M17" s="52">
        <v>0</v>
      </c>
      <c r="N17" s="52">
        <v>0</v>
      </c>
      <c r="O17" s="52">
        <v>0</v>
      </c>
      <c r="Q17" s="22"/>
      <c r="R17" s="22"/>
      <c r="S17" s="22"/>
      <c r="T17" s="20" t="s">
        <v>38</v>
      </c>
      <c r="U17" s="20"/>
      <c r="V17" s="20"/>
      <c r="W17" s="20"/>
      <c r="X17" s="22"/>
      <c r="Y17" s="22"/>
      <c r="Z17" s="22"/>
      <c r="AA17" s="22"/>
      <c r="AB17" s="22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2"/>
      <c r="AO17" s="22"/>
      <c r="AP17" s="22"/>
      <c r="AQ17" s="22"/>
      <c r="AR17" s="22"/>
      <c r="AS17" s="22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39" t="s">
        <v>16</v>
      </c>
      <c r="C18" s="40"/>
      <c r="D18" s="41"/>
      <c r="E18" s="51">
        <f>PRODUCT(E14+Q14)</f>
        <v>7</v>
      </c>
      <c r="F18" s="51">
        <f>PRODUCT(F14+R14)</f>
        <v>1</v>
      </c>
      <c r="G18" s="51">
        <f>PRODUCT(G14+S14)</f>
        <v>4</v>
      </c>
      <c r="H18" s="51">
        <f>PRODUCT(H14+T14)</f>
        <v>1</v>
      </c>
      <c r="I18" s="51">
        <f>PRODUCT(I14+U14)</f>
        <v>12</v>
      </c>
      <c r="J18" s="66">
        <f>PRODUCT(I18/K18)</f>
        <v>0.36363636363636365</v>
      </c>
      <c r="K18" s="20">
        <f>PRODUCT(K14+W14)</f>
        <v>33</v>
      </c>
      <c r="L18" s="52">
        <f>PRODUCT((F18+G18)/E18)</f>
        <v>0.7142857142857143</v>
      </c>
      <c r="M18" s="52">
        <f>PRODUCT(H18/E18)</f>
        <v>0.14285714285714285</v>
      </c>
      <c r="N18" s="52">
        <f>PRODUCT((F18+G18+H18)/E18)</f>
        <v>0.8571428571428571</v>
      </c>
      <c r="O18" s="52">
        <f>PRODUCT(I18/E18)</f>
        <v>1.7142857142857142</v>
      </c>
      <c r="Q18" s="22"/>
      <c r="R18" s="22"/>
      <c r="S18" s="22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2" t="s">
        <v>25</v>
      </c>
      <c r="C19" s="46"/>
      <c r="D19" s="37"/>
      <c r="E19" s="51">
        <f>PRODUCT(AA14+AM14)</f>
        <v>159</v>
      </c>
      <c r="F19" s="51">
        <f>PRODUCT(AB14+AN14)</f>
        <v>19</v>
      </c>
      <c r="G19" s="51">
        <f>PRODUCT(AC14+AO14)</f>
        <v>402</v>
      </c>
      <c r="H19" s="51">
        <f>PRODUCT(AD14+AP14)</f>
        <v>51</v>
      </c>
      <c r="I19" s="51">
        <f>PRODUCT(AE14+AQ14)</f>
        <v>672</v>
      </c>
      <c r="J19" s="66">
        <f>PRODUCT(I19/K19)</f>
        <v>0.54946852003270641</v>
      </c>
      <c r="K19" s="10">
        <f>PRODUCT(AG14+AS14)</f>
        <v>1223</v>
      </c>
      <c r="L19" s="52">
        <f>PRODUCT((F19+G19)/E19)</f>
        <v>2.6477987421383649</v>
      </c>
      <c r="M19" s="52">
        <f>PRODUCT(H19/E19)</f>
        <v>0.32075471698113206</v>
      </c>
      <c r="N19" s="52">
        <f>PRODUCT((F19+G19+H19)/E19)</f>
        <v>2.9685534591194966</v>
      </c>
      <c r="O19" s="52">
        <f>PRODUCT(I19/E19)</f>
        <v>4.2264150943396226</v>
      </c>
      <c r="Q19" s="22"/>
      <c r="R19" s="22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1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53" t="s">
        <v>28</v>
      </c>
      <c r="C20" s="54"/>
      <c r="D20" s="55"/>
      <c r="E20" s="51">
        <f>SUM(E17:E19)</f>
        <v>166</v>
      </c>
      <c r="F20" s="51">
        <f t="shared" ref="F20:I20" si="0">SUM(F17:F19)</f>
        <v>20</v>
      </c>
      <c r="G20" s="51">
        <f t="shared" si="0"/>
        <v>406</v>
      </c>
      <c r="H20" s="51">
        <f t="shared" si="0"/>
        <v>52</v>
      </c>
      <c r="I20" s="51">
        <f t="shared" si="0"/>
        <v>684</v>
      </c>
      <c r="J20" s="66">
        <f>PRODUCT(I20/K20)</f>
        <v>0.54458598726114649</v>
      </c>
      <c r="K20" s="20">
        <f>SUM(K17:K19)</f>
        <v>1256</v>
      </c>
      <c r="L20" s="52">
        <f>PRODUCT((F20+G20)/E20)</f>
        <v>2.5662650602409638</v>
      </c>
      <c r="M20" s="52">
        <f>PRODUCT(H20/E20)</f>
        <v>0.31325301204819278</v>
      </c>
      <c r="N20" s="52">
        <f>PRODUCT((F20+G20+H20)/E20)</f>
        <v>2.8795180722891565</v>
      </c>
      <c r="O20" s="52">
        <f>PRODUCT(I20/E20)</f>
        <v>4.1204819277108431</v>
      </c>
      <c r="Q20" s="10"/>
      <c r="R20" s="10"/>
      <c r="S20" s="1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10"/>
      <c r="F21" s="10"/>
      <c r="G21" s="10"/>
      <c r="H21" s="10"/>
      <c r="I21" s="10"/>
      <c r="J21" s="20"/>
      <c r="K21" s="20"/>
      <c r="L21" s="10"/>
      <c r="M21" s="10"/>
      <c r="N21" s="10"/>
      <c r="O21" s="1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0"/>
      <c r="R93" s="10"/>
      <c r="S93" s="1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0"/>
      <c r="R94" s="10"/>
      <c r="S94" s="1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0"/>
      <c r="R95" s="10"/>
      <c r="S95" s="1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0"/>
      <c r="R96" s="10"/>
      <c r="S96" s="1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0"/>
      <c r="R97" s="10"/>
      <c r="S97" s="1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0"/>
      <c r="R98" s="10"/>
      <c r="S98" s="1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0"/>
      <c r="R99" s="10"/>
      <c r="S99" s="1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0"/>
      <c r="R100" s="10"/>
      <c r="S100" s="1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0"/>
      <c r="R101" s="10"/>
      <c r="S101" s="1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0"/>
      <c r="R102" s="10"/>
      <c r="S102" s="1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0"/>
      <c r="R103" s="10"/>
      <c r="S103" s="1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0"/>
      <c r="R104" s="10"/>
      <c r="S104" s="1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0"/>
      <c r="R105" s="10"/>
      <c r="S105" s="1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0"/>
      <c r="R106" s="10"/>
      <c r="S106" s="1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0"/>
      <c r="R107" s="10"/>
      <c r="S107" s="1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0"/>
      <c r="R108" s="10"/>
      <c r="S108" s="1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0"/>
      <c r="R109" s="10"/>
      <c r="S109" s="1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0"/>
      <c r="R110" s="10"/>
      <c r="S110" s="1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0"/>
      <c r="R111" s="10"/>
      <c r="S111" s="1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0"/>
      <c r="R112" s="10"/>
      <c r="S112" s="1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0"/>
      <c r="R113" s="10"/>
      <c r="S113" s="1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0"/>
      <c r="R114" s="10"/>
      <c r="S114" s="1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0"/>
      <c r="R115" s="10"/>
      <c r="S115" s="1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0"/>
      <c r="R116" s="10"/>
      <c r="S116" s="1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0"/>
      <c r="R117" s="10"/>
      <c r="S117" s="1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0"/>
      <c r="R118" s="10"/>
      <c r="S118" s="1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0"/>
      <c r="R119" s="10"/>
      <c r="S119" s="1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0"/>
      <c r="R120" s="10"/>
      <c r="S120" s="1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0"/>
      <c r="R121" s="10"/>
      <c r="S121" s="1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0"/>
      <c r="R122" s="10"/>
      <c r="S122" s="1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0"/>
      <c r="R123" s="10"/>
      <c r="S123" s="1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0"/>
      <c r="R124" s="10"/>
      <c r="S124" s="1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0"/>
      <c r="R125" s="10"/>
      <c r="S125" s="1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0"/>
      <c r="R126" s="10"/>
      <c r="S126" s="1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0"/>
      <c r="R127" s="10"/>
      <c r="S127" s="1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0"/>
      <c r="R128" s="10"/>
      <c r="S128" s="1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0"/>
      <c r="R129" s="10"/>
      <c r="S129" s="1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0"/>
      <c r="R130" s="10"/>
      <c r="S130" s="1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0"/>
      <c r="R131" s="10"/>
      <c r="S131" s="1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0"/>
      <c r="R132" s="10"/>
      <c r="S132" s="1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0"/>
      <c r="R133" s="10"/>
      <c r="S133" s="1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0"/>
      <c r="R134" s="10"/>
      <c r="S134" s="1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0"/>
      <c r="R135" s="10"/>
      <c r="S135" s="1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0"/>
      <c r="R136" s="10"/>
      <c r="S136" s="1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0"/>
      <c r="R137" s="10"/>
      <c r="S137" s="1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0"/>
      <c r="R138" s="10"/>
      <c r="S138" s="1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0"/>
      <c r="R139" s="10"/>
      <c r="S139" s="1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0"/>
      <c r="R140" s="10"/>
      <c r="S140" s="1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0"/>
      <c r="R141" s="10"/>
      <c r="S141" s="1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0"/>
      <c r="R142" s="10"/>
      <c r="S142" s="1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0"/>
      <c r="R143" s="10"/>
      <c r="S143" s="1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0"/>
      <c r="R144" s="10"/>
      <c r="S144" s="1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0"/>
      <c r="R145" s="10"/>
      <c r="S145" s="1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0"/>
      <c r="R146" s="10"/>
      <c r="S146" s="1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0"/>
      <c r="R147" s="10"/>
      <c r="S147" s="1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0"/>
      <c r="R148" s="10"/>
      <c r="S148" s="1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0"/>
      <c r="R149" s="10"/>
      <c r="S149" s="1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0"/>
      <c r="R150" s="10"/>
      <c r="S150" s="1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0"/>
      <c r="R151" s="10"/>
      <c r="S151" s="1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0"/>
      <c r="R152" s="10"/>
      <c r="S152" s="1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0"/>
      <c r="R153" s="10"/>
      <c r="S153" s="1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0"/>
      <c r="R154" s="10"/>
      <c r="S154" s="1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0"/>
      <c r="R155" s="10"/>
      <c r="S155" s="1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0"/>
      <c r="R156" s="10"/>
      <c r="S156" s="1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0"/>
      <c r="R157" s="10"/>
      <c r="S157" s="1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0"/>
      <c r="R158" s="10"/>
      <c r="S158" s="1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0"/>
      <c r="R159" s="10"/>
      <c r="S159" s="1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0"/>
      <c r="R160" s="10"/>
      <c r="S160" s="1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0"/>
      <c r="R161" s="10"/>
      <c r="S161" s="1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0"/>
      <c r="R162" s="10"/>
      <c r="S162" s="1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0"/>
      <c r="R163" s="10"/>
      <c r="S163" s="1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0"/>
      <c r="R164" s="10"/>
      <c r="S164" s="1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20"/>
      <c r="AD165" s="20"/>
      <c r="AH165" s="20"/>
      <c r="AI165" s="20"/>
      <c r="AJ165" s="20"/>
      <c r="AK165" s="20"/>
      <c r="AL165" s="1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20"/>
      <c r="AD166" s="20"/>
      <c r="AH166" s="20"/>
      <c r="AI166" s="20"/>
      <c r="AJ166" s="20"/>
      <c r="AK166" s="20"/>
      <c r="AL166" s="1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20"/>
      <c r="AD167" s="20"/>
      <c r="AH167" s="20"/>
      <c r="AI167" s="20"/>
      <c r="AJ167" s="20"/>
      <c r="AK167" s="20"/>
      <c r="AL167" s="1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20"/>
      <c r="AD168" s="20"/>
      <c r="AH168" s="20"/>
      <c r="AI168" s="20"/>
      <c r="AJ168" s="20"/>
      <c r="AK168" s="20"/>
      <c r="AL168" s="1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20"/>
      <c r="AD169" s="20"/>
      <c r="AH169" s="20"/>
      <c r="AI169" s="20"/>
      <c r="AJ169" s="20"/>
      <c r="AK169" s="20"/>
      <c r="AL169" s="1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20"/>
      <c r="AD170" s="20"/>
      <c r="AH170" s="20"/>
      <c r="AI170" s="20"/>
      <c r="AJ170" s="20"/>
      <c r="AK170" s="20"/>
      <c r="AL170" s="1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20"/>
      <c r="AD171" s="20"/>
      <c r="AH171" s="20"/>
      <c r="AI171" s="20"/>
      <c r="AJ171" s="20"/>
      <c r="AK171" s="20"/>
      <c r="AL171" s="1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20"/>
      <c r="AD172" s="20"/>
      <c r="AH172" s="20"/>
      <c r="AI172" s="20"/>
      <c r="AJ172" s="20"/>
      <c r="AK172" s="20"/>
      <c r="AL172" s="1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20"/>
      <c r="AD173" s="20"/>
      <c r="AH173" s="20"/>
      <c r="AI173" s="20"/>
      <c r="AJ173" s="20"/>
      <c r="AK173" s="20"/>
      <c r="AL173" s="1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20"/>
      <c r="AD174" s="20"/>
      <c r="AH174" s="20"/>
      <c r="AI174" s="20"/>
      <c r="AJ174" s="20"/>
      <c r="AK174" s="20"/>
      <c r="AL174" s="1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20"/>
      <c r="AD175" s="20"/>
      <c r="AH175" s="20"/>
      <c r="AI175" s="20"/>
      <c r="AJ175" s="20"/>
      <c r="AK175" s="20"/>
      <c r="AL175" s="1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20"/>
      <c r="AD176" s="20"/>
      <c r="AH176" s="20"/>
      <c r="AI176" s="20"/>
      <c r="AJ176" s="20"/>
      <c r="AK176" s="20"/>
      <c r="AL176" s="1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20"/>
      <c r="AD177" s="20"/>
      <c r="AH177" s="20"/>
      <c r="AI177" s="20"/>
      <c r="AJ177" s="20"/>
      <c r="AK177" s="20"/>
      <c r="AL177" s="1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20"/>
      <c r="AI178" s="20"/>
      <c r="AJ178" s="20"/>
      <c r="AK178" s="20"/>
      <c r="AL178" s="1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20"/>
      <c r="AI179" s="20"/>
      <c r="AJ179" s="20"/>
      <c r="AK179" s="20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20"/>
      <c r="AI180" s="20"/>
      <c r="AJ180" s="20"/>
      <c r="AK180" s="20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20"/>
      <c r="AI181" s="20"/>
      <c r="AJ181" s="20"/>
      <c r="AK181" s="20"/>
      <c r="AL181" s="10"/>
    </row>
    <row r="182" spans="1:57" ht="14.25" x14ac:dyDescent="0.2">
      <c r="L182" s="10"/>
      <c r="M182" s="10"/>
      <c r="N182" s="10"/>
      <c r="O182" s="10"/>
      <c r="P182" s="10"/>
      <c r="AH182" s="20"/>
      <c r="AI182" s="20"/>
      <c r="AJ182" s="20"/>
      <c r="AK182" s="20"/>
      <c r="AL182" s="10"/>
    </row>
    <row r="183" spans="1:57" ht="14.25" x14ac:dyDescent="0.2">
      <c r="L183" s="10"/>
      <c r="M183" s="10"/>
      <c r="N183" s="10"/>
      <c r="O183" s="10"/>
      <c r="P183" s="10"/>
      <c r="AH183" s="20"/>
      <c r="AI183" s="20"/>
      <c r="AJ183" s="20"/>
      <c r="AK183" s="20"/>
      <c r="AL183" s="10"/>
    </row>
    <row r="184" spans="1:57" ht="14.25" x14ac:dyDescent="0.2">
      <c r="L184" s="10"/>
      <c r="M184" s="10"/>
      <c r="N184" s="10"/>
      <c r="O184" s="10"/>
      <c r="P184" s="10"/>
      <c r="AH184" s="20"/>
      <c r="AI184" s="20"/>
      <c r="AJ184" s="20"/>
      <c r="AK184" s="20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sortState ref="X12:AT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2020-08-31T08:12:50Z</dcterms:modified>
</cp:coreProperties>
</file>