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4" i="2" l="1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K20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V14" i="2" l="1"/>
  <c r="O18" i="2"/>
  <c r="N18" i="2"/>
  <c r="M18" i="2"/>
  <c r="L18" i="2"/>
  <c r="J14" i="2"/>
  <c r="F19" i="2"/>
  <c r="N19" i="2" s="1"/>
  <c r="H19" i="2"/>
  <c r="H20" i="2" s="1"/>
  <c r="M20" i="2" s="1"/>
  <c r="I20" i="2"/>
  <c r="J18" i="2"/>
  <c r="J19" i="2"/>
  <c r="O19" i="2"/>
  <c r="L19" i="2"/>
  <c r="M19" i="2"/>
  <c r="AF14" i="2"/>
  <c r="F20" i="2" l="1"/>
  <c r="O20" i="2"/>
  <c r="J20" i="2"/>
  <c r="L20" i="2" l="1"/>
  <c r="N20" i="2"/>
</calcChain>
</file>

<file path=xl/sharedStrings.xml><?xml version="1.0" encoding="utf-8"?>
<sst xmlns="http://schemas.openxmlformats.org/spreadsheetml/2006/main" count="93" uniqueCount="44">
  <si>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</si>
  <si>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</si>
  <si>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</si>
  <si>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</si>
  <si>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</si>
  <si>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</si>
  <si>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</si>
  <si>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</si>
  <si>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</si>
  <si>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</si>
  <si>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</si>
  <si>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</si>
  <si>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8.</t>
  </si>
  <si>
    <t>Seurat</t>
  </si>
  <si>
    <t>Petrus Heinonen</t>
  </si>
  <si>
    <t>YKKÖSPESIS</t>
  </si>
  <si>
    <t>5.</t>
  </si>
  <si>
    <t>Valo</t>
  </si>
  <si>
    <t>LieKi</t>
  </si>
  <si>
    <t>Valo = Jyväskylän Valo  (1948)</t>
  </si>
  <si>
    <t>LieKi = Lievestuoreen Kisa  (1927)</t>
  </si>
  <si>
    <t>VM = Vaasan Maila  (1933),  kasvattajaseura</t>
  </si>
  <si>
    <t>15.3.1988   Vaasa</t>
  </si>
  <si>
    <t>11.</t>
  </si>
  <si>
    <t>Lohi</t>
  </si>
  <si>
    <t>Lohi = Jyväskylän Lohi  (1924)</t>
  </si>
  <si>
    <t>1.</t>
  </si>
  <si>
    <t>12.</t>
  </si>
  <si>
    <t>10.</t>
  </si>
  <si>
    <t>L+T</t>
  </si>
  <si>
    <t>SUOMENSARJA</t>
  </si>
  <si>
    <t>KAIKKI OTTELUT</t>
  </si>
  <si>
    <t>SUPERPESIS</t>
  </si>
  <si>
    <t>YHTEENSÄ</t>
  </si>
  <si>
    <t>6.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</si>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</sst>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14</v>
      </c>
      <c r="C1" s="2"/>
      <c r="D1" s="3"/>
      <c r="E1" s="4" t="s">
        <v>22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29" t="s">
        <v>15</v>
      </c>
      <c r="C2" s="56"/>
      <c r="D2" s="57"/>
      <c r="E2" s="8" t="s">
        <v>7</v>
      </c>
      <c r="F2" s="25"/>
      <c r="G2" s="25"/>
      <c r="H2" s="25"/>
      <c r="I2" s="32"/>
      <c r="J2" s="9"/>
      <c r="K2" s="23"/>
      <c r="L2" s="20" t="s">
        <v>36</v>
      </c>
      <c r="M2" s="25"/>
      <c r="N2" s="25"/>
      <c r="O2" s="31"/>
      <c r="P2" s="6"/>
      <c r="Q2" s="20" t="s">
        <v>37</v>
      </c>
      <c r="R2" s="25"/>
      <c r="S2" s="25"/>
      <c r="T2" s="25"/>
      <c r="U2" s="32"/>
      <c r="V2" s="31"/>
      <c r="W2" s="6"/>
      <c r="X2" s="58" t="s">
        <v>30</v>
      </c>
      <c r="Y2" s="59"/>
      <c r="Z2" s="30"/>
      <c r="AA2" s="8" t="s">
        <v>7</v>
      </c>
      <c r="AB2" s="25"/>
      <c r="AC2" s="25"/>
      <c r="AD2" s="25"/>
      <c r="AE2" s="32"/>
      <c r="AF2" s="9"/>
      <c r="AG2" s="23"/>
      <c r="AH2" s="20" t="s">
        <v>38</v>
      </c>
      <c r="AI2" s="25"/>
      <c r="AJ2" s="25"/>
      <c r="AK2" s="31"/>
      <c r="AL2" s="6"/>
      <c r="AM2" s="20" t="s">
        <v>37</v>
      </c>
      <c r="AN2" s="25"/>
      <c r="AO2" s="25"/>
      <c r="AP2" s="25"/>
      <c r="AQ2" s="32"/>
      <c r="AR2" s="31"/>
      <c r="AS2" s="33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5"/>
      <c r="K4" s="13"/>
      <c r="L4" s="34"/>
      <c r="M4" s="7"/>
      <c r="N4" s="7"/>
      <c r="O4" s="7"/>
      <c r="Q4" s="14"/>
      <c r="R4" s="14"/>
      <c r="S4" s="15"/>
      <c r="T4" s="14"/>
      <c r="U4" s="14"/>
      <c r="V4" s="15"/>
      <c r="W4" s="13"/>
      <c r="X4" s="14">
        <v>2010</v>
      </c>
      <c r="Y4" s="14" t="s">
        <v>16</v>
      </c>
      <c r="Z4" s="1" t="s">
        <v>17</v>
      </c>
      <c r="AA4" s="14">
        <v>15</v>
      </c>
      <c r="AB4" s="14">
        <v>1</v>
      </c>
      <c r="AC4" s="14">
        <v>4</v>
      </c>
      <c r="AD4" s="14">
        <v>17</v>
      </c>
      <c r="AE4" s="14">
        <v>52</v>
      </c>
      <c r="AF4" s="64">
        <v>0.62649999999999995</v>
      </c>
      <c r="AG4" s="10">
        <v>83</v>
      </c>
      <c r="AH4" s="17"/>
      <c r="AI4" s="7"/>
      <c r="AJ4" s="7"/>
      <c r="AK4" s="7"/>
      <c r="AL4" s="10"/>
      <c r="AM4" s="14"/>
      <c r="AN4" s="14"/>
      <c r="AO4" s="15"/>
      <c r="AP4" s="14"/>
      <c r="AQ4" s="14"/>
      <c r="AR4" s="15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>
        <v>2011</v>
      </c>
      <c r="C5" s="14" t="s">
        <v>12</v>
      </c>
      <c r="D5" s="1" t="s">
        <v>18</v>
      </c>
      <c r="E5" s="14">
        <v>22</v>
      </c>
      <c r="F5" s="14">
        <v>1</v>
      </c>
      <c r="G5" s="15">
        <v>2</v>
      </c>
      <c r="H5" s="14">
        <v>4</v>
      </c>
      <c r="I5" s="14">
        <v>41</v>
      </c>
      <c r="J5" s="64">
        <v>0.38300000000000001</v>
      </c>
      <c r="K5" s="13">
        <v>107</v>
      </c>
      <c r="L5" s="34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/>
      <c r="Y5" s="16"/>
      <c r="Z5" s="1"/>
      <c r="AA5" s="14"/>
      <c r="AB5" s="14"/>
      <c r="AC5" s="14"/>
      <c r="AD5" s="15"/>
      <c r="AE5" s="14"/>
      <c r="AF5" s="35"/>
      <c r="AG5" s="13"/>
      <c r="AH5" s="34"/>
      <c r="AI5" s="7"/>
      <c r="AJ5" s="7"/>
      <c r="AK5" s="7"/>
      <c r="AL5" s="10"/>
      <c r="AM5" s="14"/>
      <c r="AN5" s="14"/>
      <c r="AO5" s="15"/>
      <c r="AP5" s="14"/>
      <c r="AQ5" s="14"/>
      <c r="AR5" s="15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>
        <v>2012</v>
      </c>
      <c r="C6" s="14" t="s">
        <v>23</v>
      </c>
      <c r="D6" s="1" t="s">
        <v>18</v>
      </c>
      <c r="E6" s="14">
        <v>19</v>
      </c>
      <c r="F6" s="14">
        <v>0</v>
      </c>
      <c r="G6" s="15">
        <v>4</v>
      </c>
      <c r="H6" s="14">
        <v>4</v>
      </c>
      <c r="I6" s="14">
        <v>37</v>
      </c>
      <c r="J6" s="64">
        <v>0.38500000000000001</v>
      </c>
      <c r="K6" s="13">
        <v>96</v>
      </c>
      <c r="L6" s="34"/>
      <c r="M6" s="7"/>
      <c r="N6" s="7"/>
      <c r="O6" s="7"/>
      <c r="Q6" s="14">
        <v>4</v>
      </c>
      <c r="R6" s="15">
        <v>1</v>
      </c>
      <c r="S6" s="15">
        <v>0</v>
      </c>
      <c r="T6" s="15">
        <v>7</v>
      </c>
      <c r="U6" s="15">
        <v>17</v>
      </c>
      <c r="V6" s="64">
        <v>0.56699999999999995</v>
      </c>
      <c r="W6" s="13">
        <v>30</v>
      </c>
      <c r="X6" s="14"/>
      <c r="Y6" s="16"/>
      <c r="Z6" s="1"/>
      <c r="AA6" s="14"/>
      <c r="AB6" s="14"/>
      <c r="AC6" s="14"/>
      <c r="AD6" s="15"/>
      <c r="AE6" s="14"/>
      <c r="AF6" s="35"/>
      <c r="AG6" s="13"/>
      <c r="AH6" s="34"/>
      <c r="AI6" s="7"/>
      <c r="AJ6" s="7"/>
      <c r="AK6" s="7"/>
      <c r="AM6" s="14"/>
      <c r="AN6" s="14"/>
      <c r="AO6" s="15"/>
      <c r="AP6" s="14"/>
      <c r="AQ6" s="14"/>
      <c r="AR6" s="15"/>
      <c r="AS6" s="13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5"/>
      <c r="K7" s="13"/>
      <c r="L7" s="34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2013</v>
      </c>
      <c r="Y7" s="14" t="s">
        <v>26</v>
      </c>
      <c r="Z7" s="1" t="s">
        <v>24</v>
      </c>
      <c r="AA7" s="14">
        <v>16</v>
      </c>
      <c r="AB7" s="14">
        <v>0</v>
      </c>
      <c r="AC7" s="14">
        <v>7</v>
      </c>
      <c r="AD7" s="14">
        <v>23</v>
      </c>
      <c r="AE7" s="14">
        <v>61</v>
      </c>
      <c r="AF7" s="64">
        <v>0.65590000000000004</v>
      </c>
      <c r="AG7" s="10">
        <v>93</v>
      </c>
      <c r="AH7" s="17"/>
      <c r="AI7" s="7" t="s">
        <v>34</v>
      </c>
      <c r="AJ7" s="17"/>
      <c r="AK7" s="7"/>
      <c r="AL7" s="10"/>
      <c r="AM7" s="14">
        <v>6</v>
      </c>
      <c r="AN7" s="14">
        <v>0</v>
      </c>
      <c r="AO7" s="14">
        <v>0</v>
      </c>
      <c r="AP7" s="14">
        <v>3</v>
      </c>
      <c r="AQ7" s="14">
        <v>20</v>
      </c>
      <c r="AR7" s="65">
        <v>0.54049999999999998</v>
      </c>
      <c r="AS7" s="55">
        <v>37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5"/>
      <c r="K8" s="13"/>
      <c r="L8" s="34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2014</v>
      </c>
      <c r="Y8" s="14" t="s">
        <v>26</v>
      </c>
      <c r="Z8" s="1" t="s">
        <v>18</v>
      </c>
      <c r="AA8" s="14">
        <v>16</v>
      </c>
      <c r="AB8" s="14">
        <v>0</v>
      </c>
      <c r="AC8" s="14">
        <v>8</v>
      </c>
      <c r="AD8" s="14">
        <v>22</v>
      </c>
      <c r="AE8" s="14">
        <v>61</v>
      </c>
      <c r="AF8" s="64">
        <v>0.66300000000000003</v>
      </c>
      <c r="AG8" s="10">
        <v>92</v>
      </c>
      <c r="AH8" s="17"/>
      <c r="AI8" s="7" t="s">
        <v>35</v>
      </c>
      <c r="AJ8" s="17"/>
      <c r="AK8" s="7"/>
      <c r="AL8" s="10"/>
      <c r="AM8" s="14">
        <v>6</v>
      </c>
      <c r="AN8" s="14">
        <v>0</v>
      </c>
      <c r="AO8" s="14">
        <v>0</v>
      </c>
      <c r="AP8" s="14">
        <v>1</v>
      </c>
      <c r="AQ8" s="14">
        <v>15</v>
      </c>
      <c r="AR8" s="65">
        <v>0.51719999999999999</v>
      </c>
      <c r="AS8" s="55">
        <v>29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>
        <v>2015</v>
      </c>
      <c r="C9" s="14" t="s">
        <v>27</v>
      </c>
      <c r="D9" s="1" t="s">
        <v>18</v>
      </c>
      <c r="E9" s="14">
        <v>23</v>
      </c>
      <c r="F9" s="14">
        <v>0</v>
      </c>
      <c r="G9" s="14">
        <v>3</v>
      </c>
      <c r="H9" s="14">
        <v>6</v>
      </c>
      <c r="I9" s="14">
        <v>46</v>
      </c>
      <c r="J9" s="64">
        <v>0.4259</v>
      </c>
      <c r="K9" s="23">
        <v>108</v>
      </c>
      <c r="L9" s="34"/>
      <c r="M9" s="7"/>
      <c r="N9" s="7"/>
      <c r="O9" s="7"/>
      <c r="Q9" s="14">
        <v>2</v>
      </c>
      <c r="R9" s="15">
        <v>0</v>
      </c>
      <c r="S9" s="15">
        <v>2</v>
      </c>
      <c r="T9" s="15">
        <v>0</v>
      </c>
      <c r="U9" s="15">
        <v>12</v>
      </c>
      <c r="V9" s="64">
        <v>0.57099999999999995</v>
      </c>
      <c r="W9" s="13">
        <v>21</v>
      </c>
      <c r="X9" s="14"/>
      <c r="Y9" s="16"/>
      <c r="Z9" s="1"/>
      <c r="AA9" s="14"/>
      <c r="AB9" s="14"/>
      <c r="AC9" s="14"/>
      <c r="AD9" s="15"/>
      <c r="AE9" s="14"/>
      <c r="AF9" s="35"/>
      <c r="AG9" s="13"/>
      <c r="AH9" s="34"/>
      <c r="AI9" s="7"/>
      <c r="AJ9" s="7"/>
      <c r="AK9" s="7"/>
      <c r="AM9" s="14"/>
      <c r="AN9" s="14"/>
      <c r="AO9" s="15"/>
      <c r="AP9" s="14"/>
      <c r="AQ9" s="14"/>
      <c r="AR9" s="15"/>
      <c r="AS9" s="13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>
        <v>2016</v>
      </c>
      <c r="C10" s="14" t="s">
        <v>28</v>
      </c>
      <c r="D10" s="1" t="s">
        <v>18</v>
      </c>
      <c r="E10" s="14">
        <v>22</v>
      </c>
      <c r="F10" s="14">
        <v>2</v>
      </c>
      <c r="G10" s="15">
        <v>12</v>
      </c>
      <c r="H10" s="14">
        <v>14</v>
      </c>
      <c r="I10" s="14">
        <v>65</v>
      </c>
      <c r="J10" s="64">
        <v>0.50800000000000001</v>
      </c>
      <c r="K10" s="24">
        <v>128</v>
      </c>
      <c r="L10" s="34"/>
      <c r="M10" s="7"/>
      <c r="N10" s="7"/>
      <c r="O10" s="7"/>
      <c r="Q10" s="14">
        <v>2</v>
      </c>
      <c r="R10" s="15">
        <v>0</v>
      </c>
      <c r="S10" s="15">
        <v>1</v>
      </c>
      <c r="T10" s="15">
        <v>1</v>
      </c>
      <c r="U10" s="15">
        <v>5</v>
      </c>
      <c r="V10" s="64">
        <v>0.41699999999999998</v>
      </c>
      <c r="W10" s="13">
        <v>12</v>
      </c>
      <c r="X10" s="14"/>
      <c r="Y10" s="16"/>
      <c r="Z10" s="1"/>
      <c r="AA10" s="14"/>
      <c r="AB10" s="14"/>
      <c r="AC10" s="14"/>
      <c r="AD10" s="15"/>
      <c r="AE10" s="14"/>
      <c r="AF10" s="35"/>
      <c r="AG10" s="13"/>
      <c r="AH10" s="34"/>
      <c r="AI10" s="7"/>
      <c r="AJ10" s="7"/>
      <c r="AK10" s="7"/>
      <c r="AM10" s="14"/>
      <c r="AN10" s="14"/>
      <c r="AO10" s="15"/>
      <c r="AP10" s="14"/>
      <c r="AQ10" s="14"/>
      <c r="AR10" s="15"/>
      <c r="AS10" s="13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2017</v>
      </c>
      <c r="C11" s="14" t="s">
        <v>12</v>
      </c>
      <c r="D11" s="1" t="s">
        <v>18</v>
      </c>
      <c r="E11" s="14">
        <v>16</v>
      </c>
      <c r="F11" s="14">
        <v>0</v>
      </c>
      <c r="G11" s="14">
        <v>1</v>
      </c>
      <c r="H11" s="14">
        <v>4</v>
      </c>
      <c r="I11" s="14">
        <v>35</v>
      </c>
      <c r="J11" s="64">
        <v>0.41660000000000003</v>
      </c>
      <c r="K11" s="46">
        <v>84</v>
      </c>
      <c r="L11" s="34"/>
      <c r="M11" s="7"/>
      <c r="N11" s="7"/>
      <c r="O11" s="7"/>
      <c r="Q11" s="14"/>
      <c r="R11" s="14"/>
      <c r="S11" s="14"/>
      <c r="T11" s="14"/>
      <c r="U11" s="14"/>
      <c r="V11" s="15"/>
      <c r="W11" s="13"/>
      <c r="X11" s="14"/>
      <c r="Y11" s="16"/>
      <c r="Z11" s="1"/>
      <c r="AA11" s="14"/>
      <c r="AB11" s="14"/>
      <c r="AC11" s="14"/>
      <c r="AD11" s="15"/>
      <c r="AE11" s="14"/>
      <c r="AF11" s="35"/>
      <c r="AG11" s="13"/>
      <c r="AH11" s="34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>
        <v>2018</v>
      </c>
      <c r="C12" s="14" t="s">
        <v>28</v>
      </c>
      <c r="D12" s="1" t="s">
        <v>18</v>
      </c>
      <c r="E12" s="14">
        <v>11</v>
      </c>
      <c r="F12" s="14">
        <v>0</v>
      </c>
      <c r="G12" s="14">
        <v>2</v>
      </c>
      <c r="H12" s="14">
        <v>1</v>
      </c>
      <c r="I12" s="14">
        <v>27</v>
      </c>
      <c r="J12" s="64">
        <v>0.45</v>
      </c>
      <c r="K12" s="19">
        <v>60</v>
      </c>
      <c r="L12" s="34"/>
      <c r="M12" s="7"/>
      <c r="N12" s="7"/>
      <c r="O12" s="7"/>
      <c r="P12" s="18"/>
      <c r="Q12" s="14">
        <v>2</v>
      </c>
      <c r="R12" s="14">
        <v>0</v>
      </c>
      <c r="S12" s="15">
        <v>0</v>
      </c>
      <c r="T12" s="14">
        <v>1</v>
      </c>
      <c r="U12" s="14">
        <v>7</v>
      </c>
      <c r="V12" s="65">
        <v>0.7</v>
      </c>
      <c r="W12" s="10">
        <v>10</v>
      </c>
      <c r="X12" s="14"/>
      <c r="Y12" s="16"/>
      <c r="Z12" s="1"/>
      <c r="AA12" s="14"/>
      <c r="AB12" s="14"/>
      <c r="AC12" s="14"/>
      <c r="AD12" s="15"/>
      <c r="AE12" s="14"/>
      <c r="AF12" s="35"/>
      <c r="AG12" s="13"/>
      <c r="AH12" s="34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>
        <v>2019</v>
      </c>
      <c r="C13" s="14" t="s">
        <v>41</v>
      </c>
      <c r="D13" s="1" t="s">
        <v>42</v>
      </c>
      <c r="E13" s="14">
        <v>10</v>
      </c>
      <c r="F13" s="14">
        <v>0</v>
      </c>
      <c r="G13" s="14">
        <v>1</v>
      </c>
      <c r="H13" s="14">
        <v>2</v>
      </c>
      <c r="I13" s="14">
        <v>27</v>
      </c>
      <c r="J13" s="64">
        <v>0.54</v>
      </c>
      <c r="K13" s="66">
        <v>50</v>
      </c>
      <c r="L13" s="34"/>
      <c r="M13" s="7"/>
      <c r="N13" s="7"/>
      <c r="O13" s="7"/>
      <c r="Q13" s="14"/>
      <c r="R13" s="14"/>
      <c r="S13" s="15"/>
      <c r="T13" s="14"/>
      <c r="U13" s="14"/>
      <c r="V13" s="15"/>
      <c r="W13" s="13"/>
      <c r="X13" s="14"/>
      <c r="Y13" s="16"/>
      <c r="Z13" s="1"/>
      <c r="AA13" s="14"/>
      <c r="AB13" s="14"/>
      <c r="AC13" s="14"/>
      <c r="AD13" s="15"/>
      <c r="AE13" s="14"/>
      <c r="AF13" s="35"/>
      <c r="AG13" s="13"/>
      <c r="AH13" s="34"/>
      <c r="AI13" s="7"/>
      <c r="AJ13" s="7"/>
      <c r="AK13" s="7"/>
      <c r="AM13" s="14"/>
      <c r="AN13" s="14"/>
      <c r="AO13" s="15"/>
      <c r="AP13" s="14"/>
      <c r="AQ13" s="14"/>
      <c r="AR13" s="15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60" t="s">
        <v>33</v>
      </c>
      <c r="C14" s="61"/>
      <c r="D14" s="62"/>
      <c r="E14" s="39">
        <f>SUM(E4:E13)</f>
        <v>123</v>
      </c>
      <c r="F14" s="39">
        <f>SUM(F4:F13)</f>
        <v>3</v>
      </c>
      <c r="G14" s="39">
        <f>SUM(G4:G13)</f>
        <v>25</v>
      </c>
      <c r="H14" s="39">
        <f>SUM(H4:H13)</f>
        <v>35</v>
      </c>
      <c r="I14" s="39">
        <f>SUM(I4:I13)</f>
        <v>278</v>
      </c>
      <c r="J14" s="40">
        <f>PRODUCT(I14/K14)</f>
        <v>0.4391785150078989</v>
      </c>
      <c r="K14" s="23">
        <f>SUM(K4:K13)</f>
        <v>633</v>
      </c>
      <c r="L14" s="20"/>
      <c r="M14" s="32"/>
      <c r="N14" s="41"/>
      <c r="O14" s="42"/>
      <c r="P14" s="10"/>
      <c r="Q14" s="39">
        <f>SUM(Q4:Q13)</f>
        <v>10</v>
      </c>
      <c r="R14" s="39">
        <f>SUM(R4:R13)</f>
        <v>1</v>
      </c>
      <c r="S14" s="39">
        <f>SUM(S4:S13)</f>
        <v>3</v>
      </c>
      <c r="T14" s="39">
        <f>SUM(T4:T13)</f>
        <v>9</v>
      </c>
      <c r="U14" s="39">
        <f>SUM(U4:U13)</f>
        <v>41</v>
      </c>
      <c r="V14" s="40">
        <f>PRODUCT(U14/W14)</f>
        <v>0.56164383561643838</v>
      </c>
      <c r="W14" s="23">
        <f>SUM(W4:W13)</f>
        <v>73</v>
      </c>
      <c r="X14" s="17" t="s">
        <v>33</v>
      </c>
      <c r="Y14" s="11"/>
      <c r="Z14" s="9"/>
      <c r="AA14" s="39">
        <f>SUM(AA4:AA13)</f>
        <v>47</v>
      </c>
      <c r="AB14" s="39">
        <f>SUM(AB4:AB13)</f>
        <v>1</v>
      </c>
      <c r="AC14" s="39">
        <f>SUM(AC4:AC13)</f>
        <v>19</v>
      </c>
      <c r="AD14" s="39">
        <f>SUM(AD4:AD13)</f>
        <v>62</v>
      </c>
      <c r="AE14" s="39">
        <f>SUM(AE4:AE13)</f>
        <v>174</v>
      </c>
      <c r="AF14" s="40">
        <f>PRODUCT(AE14/AG14)</f>
        <v>0.64925373134328357</v>
      </c>
      <c r="AG14" s="23">
        <f>SUM(AG4:AG13)</f>
        <v>268</v>
      </c>
      <c r="AH14" s="20"/>
      <c r="AI14" s="32"/>
      <c r="AJ14" s="41"/>
      <c r="AK14" s="42"/>
      <c r="AL14" s="10"/>
      <c r="AM14" s="39">
        <f>SUM(AM4:AM13)</f>
        <v>12</v>
      </c>
      <c r="AN14" s="39">
        <f>SUM(AN4:AN13)</f>
        <v>0</v>
      </c>
      <c r="AO14" s="39">
        <f>SUM(AO4:AO13)</f>
        <v>0</v>
      </c>
      <c r="AP14" s="39">
        <f>SUM(AP4:AP13)</f>
        <v>4</v>
      </c>
      <c r="AQ14" s="39">
        <f>SUM(AQ4:AQ13)</f>
        <v>35</v>
      </c>
      <c r="AR14" s="40">
        <f>PRODUCT(AQ14/AS14)</f>
        <v>0.53030303030303028</v>
      </c>
      <c r="AS14" s="33">
        <f>SUM(AS4:AS13)</f>
        <v>66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45"/>
      <c r="K15" s="13"/>
      <c r="L15" s="10"/>
      <c r="M15" s="10"/>
      <c r="N15" s="10"/>
      <c r="O15" s="10"/>
      <c r="P15" s="18"/>
      <c r="Q15" s="18"/>
      <c r="R15" s="19"/>
      <c r="S15" s="18"/>
      <c r="T15" s="18"/>
      <c r="U15" s="10"/>
      <c r="V15" s="10"/>
      <c r="W15" s="13"/>
      <c r="X15" s="18"/>
      <c r="Y15" s="18"/>
      <c r="Z15" s="18"/>
      <c r="AA15" s="18"/>
      <c r="AB15" s="18"/>
      <c r="AC15" s="18"/>
      <c r="AD15" s="18"/>
      <c r="AE15" s="18"/>
      <c r="AF15" s="45"/>
      <c r="AG15" s="13"/>
      <c r="AH15" s="10"/>
      <c r="AI15" s="10"/>
      <c r="AJ15" s="10"/>
      <c r="AK15" s="10"/>
      <c r="AL15" s="18"/>
      <c r="AM15" s="18"/>
      <c r="AN15" s="19"/>
      <c r="AO15" s="18"/>
      <c r="AP15" s="18"/>
      <c r="AQ15" s="10"/>
      <c r="AR15" s="10"/>
      <c r="AS15" s="13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47" t="s">
        <v>31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10</v>
      </c>
      <c r="M16" s="7" t="s">
        <v>11</v>
      </c>
      <c r="N16" s="7" t="s">
        <v>39</v>
      </c>
      <c r="O16" s="7" t="s">
        <v>40</v>
      </c>
      <c r="Q16" s="19"/>
      <c r="R16" s="19" t="s">
        <v>13</v>
      </c>
      <c r="S16" s="19"/>
      <c r="T16" s="18" t="s">
        <v>21</v>
      </c>
      <c r="U16" s="10"/>
      <c r="V16" s="13"/>
      <c r="W16" s="13"/>
      <c r="X16" s="46"/>
      <c r="Y16" s="46"/>
      <c r="Z16" s="46"/>
      <c r="AA16" s="46"/>
      <c r="AB16" s="46"/>
      <c r="AC16" s="18"/>
      <c r="AD16" s="18"/>
      <c r="AE16" s="18"/>
      <c r="AF16" s="18"/>
      <c r="AG16" s="18"/>
      <c r="AH16" s="18"/>
      <c r="AI16" s="18"/>
      <c r="AJ16" s="18"/>
      <c r="AK16" s="18"/>
      <c r="AM16" s="13"/>
      <c r="AN16" s="46"/>
      <c r="AO16" s="46"/>
      <c r="AP16" s="46"/>
      <c r="AQ16" s="46"/>
      <c r="AR16" s="46"/>
      <c r="AS16" s="46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21" t="s">
        <v>32</v>
      </c>
      <c r="C17" s="3"/>
      <c r="D17" s="22"/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63">
        <v>0</v>
      </c>
      <c r="K17" s="18">
        <v>0</v>
      </c>
      <c r="L17" s="51">
        <v>0</v>
      </c>
      <c r="M17" s="51">
        <v>0</v>
      </c>
      <c r="N17" s="51">
        <v>0</v>
      </c>
      <c r="O17" s="51">
        <v>0</v>
      </c>
      <c r="Q17" s="19"/>
      <c r="R17" s="19"/>
      <c r="S17" s="19"/>
      <c r="T17" s="18" t="s">
        <v>19</v>
      </c>
      <c r="U17" s="18"/>
      <c r="V17" s="18"/>
      <c r="W17" s="18"/>
      <c r="X17" s="19"/>
      <c r="Y17" s="19"/>
      <c r="Z17" s="19"/>
      <c r="AA17" s="19"/>
      <c r="AB17" s="19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9"/>
      <c r="AO17" s="19"/>
      <c r="AP17" s="19"/>
      <c r="AQ17" s="19"/>
      <c r="AR17" s="19"/>
      <c r="AS17" s="19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36" t="s">
        <v>15</v>
      </c>
      <c r="C18" s="37"/>
      <c r="D18" s="38"/>
      <c r="E18" s="50">
        <f>PRODUCT(E14+Q14)</f>
        <v>133</v>
      </c>
      <c r="F18" s="50">
        <f>PRODUCT(F14+R14)</f>
        <v>4</v>
      </c>
      <c r="G18" s="50">
        <f>PRODUCT(G14+S14)</f>
        <v>28</v>
      </c>
      <c r="H18" s="50">
        <f>PRODUCT(H14+T14)</f>
        <v>44</v>
      </c>
      <c r="I18" s="50">
        <f>PRODUCT(I14+U14)</f>
        <v>319</v>
      </c>
      <c r="J18" s="63">
        <f>PRODUCT(I18/K18)</f>
        <v>0.45184135977337109</v>
      </c>
      <c r="K18" s="18">
        <f>PRODUCT(K14+W14)</f>
        <v>706</v>
      </c>
      <c r="L18" s="51">
        <f>PRODUCT((F18+G18)/E18)</f>
        <v>0.24060150375939848</v>
      </c>
      <c r="M18" s="51">
        <f>PRODUCT(H18/E18)</f>
        <v>0.33082706766917291</v>
      </c>
      <c r="N18" s="51">
        <f>PRODUCT((F18+G18+H18)/E18)</f>
        <v>0.5714285714285714</v>
      </c>
      <c r="O18" s="51">
        <f>PRODUCT(I18/E18)</f>
        <v>2.3984962406015038</v>
      </c>
      <c r="Q18" s="19"/>
      <c r="R18" s="19"/>
      <c r="S18" s="19"/>
      <c r="T18" s="19" t="s">
        <v>20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43" t="s">
        <v>30</v>
      </c>
      <c r="C19" s="44"/>
      <c r="D19" s="12"/>
      <c r="E19" s="50">
        <f>PRODUCT(AA14+AM14)</f>
        <v>59</v>
      </c>
      <c r="F19" s="50">
        <f>PRODUCT(AB14+AN14)</f>
        <v>1</v>
      </c>
      <c r="G19" s="50">
        <f>PRODUCT(AC14+AO14)</f>
        <v>19</v>
      </c>
      <c r="H19" s="50">
        <f>PRODUCT(AD14+AP14)</f>
        <v>66</v>
      </c>
      <c r="I19" s="50">
        <f>PRODUCT(AE14+AQ14)</f>
        <v>209</v>
      </c>
      <c r="J19" s="63">
        <f>PRODUCT(I19/K19)</f>
        <v>0.62574850299401197</v>
      </c>
      <c r="K19" s="10">
        <f>PRODUCT(AG14+AS14)</f>
        <v>334</v>
      </c>
      <c r="L19" s="51">
        <f>PRODUCT((F19+G19)/E19)</f>
        <v>0.33898305084745761</v>
      </c>
      <c r="M19" s="51">
        <f>PRODUCT(H19/E19)</f>
        <v>1.1186440677966101</v>
      </c>
      <c r="N19" s="51">
        <f>PRODUCT((F19+G19+H19)/E19)</f>
        <v>1.4576271186440677</v>
      </c>
      <c r="O19" s="51">
        <f>PRODUCT(I19/E19)</f>
        <v>3.5423728813559321</v>
      </c>
      <c r="Q19" s="19"/>
      <c r="R19" s="19"/>
      <c r="S19" s="18"/>
      <c r="T19" s="18" t="s">
        <v>25</v>
      </c>
      <c r="U19" s="10"/>
      <c r="V19" s="1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0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52" t="s">
        <v>33</v>
      </c>
      <c r="C20" s="53"/>
      <c r="D20" s="54"/>
      <c r="E20" s="50">
        <f>SUM(E17:E19)</f>
        <v>192</v>
      </c>
      <c r="F20" s="50">
        <f t="shared" ref="F20:I20" si="0">SUM(F17:F19)</f>
        <v>5</v>
      </c>
      <c r="G20" s="50">
        <f t="shared" si="0"/>
        <v>47</v>
      </c>
      <c r="H20" s="50">
        <f t="shared" si="0"/>
        <v>110</v>
      </c>
      <c r="I20" s="50">
        <f t="shared" si="0"/>
        <v>528</v>
      </c>
      <c r="J20" s="63">
        <f>PRODUCT(I20/K20)</f>
        <v>0.50769230769230766</v>
      </c>
      <c r="K20" s="18">
        <f>SUM(K17:K19)</f>
        <v>1040</v>
      </c>
      <c r="L20" s="51">
        <f>PRODUCT((F20+G20)/E20)</f>
        <v>0.27083333333333331</v>
      </c>
      <c r="M20" s="51">
        <f>PRODUCT(H20/E20)</f>
        <v>0.57291666666666663</v>
      </c>
      <c r="N20" s="51">
        <f>PRODUCT((F20+G20+H20)/E20)</f>
        <v>0.84375</v>
      </c>
      <c r="O20" s="51">
        <f>PRODUCT(I20/E20)</f>
        <v>2.75</v>
      </c>
      <c r="Q20" s="10"/>
      <c r="R20" s="10"/>
      <c r="S20" s="10"/>
      <c r="T20" s="67" t="s">
        <v>43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0"/>
      <c r="F21" s="10"/>
      <c r="G21" s="10"/>
      <c r="H21" s="10"/>
      <c r="I21" s="10"/>
      <c r="J21" s="18"/>
      <c r="K21" s="18"/>
      <c r="L21" s="10"/>
      <c r="M21" s="10"/>
      <c r="N21" s="10"/>
      <c r="O21" s="10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0"/>
    </row>
    <row r="182" spans="1:57" ht="14.25" x14ac:dyDescent="0.2">
      <c r="L182" s="10"/>
      <c r="M182" s="10"/>
      <c r="N182" s="10"/>
      <c r="O182" s="10"/>
      <c r="P182" s="10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0"/>
    </row>
    <row r="183" spans="1:57" ht="14.25" x14ac:dyDescent="0.2">
      <c r="L183" s="10"/>
      <c r="M183" s="10"/>
      <c r="N183" s="10"/>
      <c r="O183" s="10"/>
      <c r="P183" s="10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0"/>
    </row>
    <row r="184" spans="1:57" ht="14.25" x14ac:dyDescent="0.2">
      <c r="L184" s="10"/>
      <c r="M184" s="10"/>
      <c r="N184" s="10"/>
      <c r="O184" s="10"/>
      <c r="P184" s="10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0"/>
    </row>
    <row r="185" spans="1:57" ht="14.25" x14ac:dyDescent="0.2">
      <c r="L185" s="10"/>
      <c r="M185" s="10"/>
      <c r="N185" s="10"/>
      <c r="O185" s="10"/>
      <c r="P185" s="10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0"/>
      <c r="AJ185" s="10"/>
      <c r="AK185" s="10"/>
      <c r="AL185" s="10"/>
    </row>
    <row r="186" spans="1:57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</row>
    <row r="187" spans="1:57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</row>
    <row r="188" spans="1:57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</row>
  </sheetData>
  <sortState ref="B12:Y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2019-08-19T20:29:14Z</dcterms:modified>
</cp:coreProperties>
</file>