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9" i="5" l="1"/>
  <c r="O9" i="5"/>
  <c r="N9" i="5"/>
  <c r="M9" i="5"/>
  <c r="L9" i="5"/>
  <c r="AQ7" i="6"/>
  <c r="AP7" i="6"/>
  <c r="AO7" i="6"/>
  <c r="AN7" i="6"/>
  <c r="AM7" i="6"/>
  <c r="AL7" i="6"/>
  <c r="Z7" i="6"/>
  <c r="Y7" i="6"/>
  <c r="X7" i="6"/>
  <c r="W7" i="6"/>
  <c r="V7" i="6"/>
  <c r="U7" i="6"/>
  <c r="O7" i="6"/>
  <c r="O12" i="6" s="1"/>
  <c r="O15" i="6" s="1"/>
  <c r="O16" i="6" s="1"/>
  <c r="M7" i="6"/>
  <c r="L7" i="6"/>
  <c r="K7" i="6"/>
  <c r="J7" i="6"/>
  <c r="I7" i="6"/>
  <c r="H7" i="6"/>
  <c r="H12" i="6" s="1"/>
  <c r="G7" i="6"/>
  <c r="G12" i="6" s="1"/>
  <c r="G15" i="6" s="1"/>
  <c r="F7" i="6"/>
  <c r="F12" i="6" s="1"/>
  <c r="E7" i="6"/>
  <c r="E12" i="6" s="1"/>
  <c r="E15" i="6" s="1"/>
  <c r="D9" i="6" l="1"/>
  <c r="F15" i="6"/>
  <c r="K15" i="6" s="1"/>
  <c r="K12" i="6"/>
  <c r="H15" i="6"/>
  <c r="L15" i="6" s="1"/>
  <c r="L12" i="6"/>
  <c r="I12" i="6"/>
  <c r="N7" i="6"/>
  <c r="N12" i="6" s="1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M12" i="6" l="1"/>
  <c r="I15" i="6"/>
  <c r="AG6" i="5"/>
  <c r="AE6" i="5"/>
  <c r="AD6" i="5"/>
  <c r="AC6" i="5"/>
  <c r="AB6" i="5"/>
  <c r="AA6" i="5"/>
  <c r="M15" i="6" l="1"/>
  <c r="N15" i="6"/>
  <c r="AS6" i="5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<sst xmlns="http://schemas.openxmlformats.org/spreadsheetml/2006/main" count="176" uniqueCount="79">
  <si>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</si>
  <si>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</si>
  <si>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</si>
  <si>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</si>
  <si>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</si>
  <si>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</si>
  <si>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</si>
  <si>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</si>
  <si>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</si>
  <si>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</si>
  <si>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</si>
  <si>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</si>
  <si>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</si>
  <si>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</si>
  <si>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</si>
  <si>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</si>
  <si>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</si>
  <si>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</si>
  <si>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</si>
  <si>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</si>
  <si>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</si>
  <si>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</si>
  <si>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</si>
  <si>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</si>
  <si>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</si>
  <si>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27.7.2001   Ulvila</t>
  </si>
  <si>
    <t>UPV = Ulvilan Pesä-Veikot  (1957),  kasvattajaseura</t>
  </si>
  <si>
    <t>Santeri Heinimäki</t>
  </si>
  <si>
    <t>8.</t>
  </si>
  <si>
    <t>JoKo</t>
  </si>
  <si>
    <t>JoKo = Jokioisten Koetus  (1902)</t>
  </si>
  <si>
    <t>6.</t>
  </si>
  <si>
    <t>9.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</si>
  <si>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</si>
  <si>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</si>
  <si>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</si>
  <si>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</si>
  <si>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</si>
  <si>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</si>
  <si>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</si>
  <si>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</si>
  <si>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</si>
  <si>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</si>
  <si>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</si>
  <si>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</si>
  <si>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</si>
  <si>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</si>
  <si>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</si>
  <si>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</si>
  <si>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</si>
  <si>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</si>
  <si>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</si>
  <si>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</si>
  <si>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</si>
  <si>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</si>
  <si>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KaMa</t>
  </si>
  <si>
    <t>13.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</si>
  <si>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</si>
  <si>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</si>
  <si>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</si>
  <si>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</si>
  <si>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</si>
  <si>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</si>
  <si>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</si>
  <si>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</si>
  <si>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</si>
  <si>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</si>
  <si>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</si>
  <si>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</si>
  <si>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</si>
  <si>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</si>
  <si>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</si>
  <si>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</si>
  <si>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KaMa = Kankaanpään Maila  (1958)</t>
  </si>
  <si>
    <t>16.08. 2020  KoU - KaMa  2-0  (3-0, 5-3)</t>
  </si>
  <si>
    <t>2.  ottelu</t>
  </si>
  <si>
    <t>23.08. 2020  KaMa - Tahko  0-2  (3-6, 1-3)</t>
  </si>
  <si>
    <t xml:space="preserve">  19 v   0 kk 27 pv</t>
  </si>
  <si>
    <t xml:space="preserve">  19 v   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</si>
</sst>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25" customWidth="1"/>
    <col min="3" max="3" width="6.140625" style="126" customWidth="1"/>
    <col min="4" max="4" width="11.85546875" style="125" customWidth="1"/>
    <col min="5" max="12" width="5.7109375" style="126" customWidth="1"/>
    <col min="13" max="13" width="6" style="126" customWidth="1"/>
    <col min="14" max="14" width="8.85546875" style="126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6" customWidth="1"/>
    <col min="26" max="26" width="9.28515625" style="126" customWidth="1"/>
    <col min="27" max="27" width="0.7109375" style="126" customWidth="1"/>
    <col min="28" max="31" width="6.7109375" style="126" customWidth="1"/>
    <col min="32" max="32" width="0.7109375" style="126" customWidth="1"/>
    <col min="33" max="33" width="15.5703125" style="126" customWidth="1"/>
    <col min="34" max="34" width="13.140625" style="126" customWidth="1"/>
    <col min="35" max="35" width="12.85546875" style="126" customWidth="1"/>
    <col min="36" max="36" width="11.140625" style="126" customWidth="1"/>
    <col min="37" max="37" width="0.7109375" style="126" customWidth="1"/>
    <col min="38" max="40" width="6.7109375" style="126" customWidth="1"/>
    <col min="41" max="43" width="4.7109375" style="126" customWidth="1"/>
    <col min="44" max="44" width="51.42578125" style="71" customWidth="1"/>
    <col min="45" max="16384" width="9.140625" style="71"/>
  </cols>
  <sheetData>
    <row r="1" spans="1:44" ht="17.25" customHeight="1" x14ac:dyDescent="0.25">
      <c r="A1" s="70"/>
      <c r="B1" s="66" t="s">
        <v>27</v>
      </c>
      <c r="C1" s="2"/>
      <c r="D1" s="3"/>
      <c r="E1" s="4" t="s">
        <v>25</v>
      </c>
      <c r="F1" s="23"/>
      <c r="G1" s="23"/>
      <c r="H1" s="23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69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33</v>
      </c>
      <c r="J2" s="11"/>
      <c r="K2" s="22"/>
      <c r="L2" s="22"/>
      <c r="M2" s="22"/>
      <c r="N2" s="9"/>
      <c r="O2" s="6"/>
      <c r="P2" s="28" t="s">
        <v>34</v>
      </c>
      <c r="Q2" s="9"/>
      <c r="R2" s="9"/>
      <c r="S2" s="7"/>
      <c r="T2" s="6"/>
      <c r="U2" s="29" t="s">
        <v>35</v>
      </c>
      <c r="V2" s="22"/>
      <c r="W2" s="22"/>
      <c r="X2" s="29"/>
      <c r="Y2" s="41"/>
      <c r="Z2" s="42"/>
      <c r="AA2" s="6"/>
      <c r="AB2" s="18" t="s">
        <v>36</v>
      </c>
      <c r="AC2" s="29"/>
      <c r="AD2" s="22"/>
      <c r="AE2" s="28"/>
      <c r="AF2" s="6"/>
      <c r="AG2" s="18" t="s">
        <v>37</v>
      </c>
      <c r="AH2" s="22"/>
      <c r="AI2" s="22"/>
      <c r="AJ2" s="9"/>
      <c r="AK2" s="6"/>
      <c r="AL2" s="18" t="s">
        <v>38</v>
      </c>
      <c r="AM2" s="29"/>
      <c r="AN2" s="22"/>
      <c r="AO2" s="74" t="s">
        <v>39</v>
      </c>
      <c r="AP2" s="22"/>
      <c r="AQ2" s="9"/>
      <c r="AR2" s="69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51</v>
      </c>
      <c r="AP3" s="11" t="s">
        <v>52</v>
      </c>
      <c r="AQ3" s="7" t="s">
        <v>53</v>
      </c>
      <c r="AR3" s="69"/>
    </row>
    <row r="4" spans="1:44" s="75" customFormat="1" ht="15" customHeight="1" x14ac:dyDescent="0.25">
      <c r="A4" s="72"/>
      <c r="B4" s="76">
        <v>2019</v>
      </c>
      <c r="C4" s="76" t="s">
        <v>28</v>
      </c>
      <c r="D4" s="20" t="s">
        <v>29</v>
      </c>
      <c r="E4" s="76"/>
      <c r="F4" s="20" t="s">
        <v>54</v>
      </c>
      <c r="G4" s="76"/>
      <c r="H4" s="76"/>
      <c r="I4" s="76"/>
      <c r="J4" s="76"/>
      <c r="K4" s="76"/>
      <c r="L4" s="76"/>
      <c r="M4" s="31"/>
      <c r="N4" s="76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77"/>
      <c r="AN4" s="78"/>
      <c r="AO4" s="13"/>
      <c r="AP4" s="14"/>
      <c r="AQ4" s="12"/>
      <c r="AR4" s="69"/>
    </row>
    <row r="5" spans="1:44" s="75" customFormat="1" ht="15" customHeight="1" x14ac:dyDescent="0.25">
      <c r="A5" s="72"/>
      <c r="B5" s="76">
        <v>2020</v>
      </c>
      <c r="C5" s="76" t="s">
        <v>31</v>
      </c>
      <c r="D5" s="20" t="s">
        <v>29</v>
      </c>
      <c r="E5" s="76"/>
      <c r="F5" s="20" t="s">
        <v>54</v>
      </c>
      <c r="G5" s="76"/>
      <c r="H5" s="76"/>
      <c r="I5" s="76"/>
      <c r="J5" s="76"/>
      <c r="K5" s="76"/>
      <c r="L5" s="76"/>
      <c r="M5" s="31"/>
      <c r="N5" s="76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77"/>
      <c r="AN5" s="78"/>
      <c r="AO5" s="13"/>
      <c r="AP5" s="14"/>
      <c r="AQ5" s="12"/>
      <c r="AR5" s="69"/>
    </row>
    <row r="6" spans="1:44" s="75" customFormat="1" ht="15" customHeight="1" x14ac:dyDescent="0.25">
      <c r="A6" s="72"/>
      <c r="B6" s="12">
        <v>2020</v>
      </c>
      <c r="C6" s="12" t="s">
        <v>56</v>
      </c>
      <c r="D6" s="1" t="s">
        <v>55</v>
      </c>
      <c r="E6" s="12">
        <v>5</v>
      </c>
      <c r="F6" s="12">
        <v>0</v>
      </c>
      <c r="G6" s="12">
        <v>0</v>
      </c>
      <c r="H6" s="12">
        <v>1</v>
      </c>
      <c r="I6" s="12">
        <v>7</v>
      </c>
      <c r="J6" s="12">
        <v>7</v>
      </c>
      <c r="K6" s="12">
        <v>0</v>
      </c>
      <c r="L6" s="12">
        <v>0</v>
      </c>
      <c r="M6" s="12">
        <v>0</v>
      </c>
      <c r="N6" s="32">
        <v>0.28000000000000003</v>
      </c>
      <c r="O6" s="19">
        <v>25</v>
      </c>
      <c r="P6" s="40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77"/>
      <c r="AN6" s="78"/>
      <c r="AO6" s="13"/>
      <c r="AP6" s="14"/>
      <c r="AQ6" s="12"/>
      <c r="AR6" s="69"/>
    </row>
    <row r="7" spans="1:44" s="75" customFormat="1" ht="15" customHeight="1" x14ac:dyDescent="0.25">
      <c r="A7" s="67"/>
      <c r="B7" s="64" t="s">
        <v>57</v>
      </c>
      <c r="C7" s="11"/>
      <c r="D7" s="9"/>
      <c r="E7" s="7">
        <f>SUM(E4:E6)</f>
        <v>5</v>
      </c>
      <c r="F7" s="7">
        <f>SUM(F4:F6)</f>
        <v>0</v>
      </c>
      <c r="G7" s="7">
        <f>SUM(G4:G6)</f>
        <v>0</v>
      </c>
      <c r="H7" s="7">
        <f>SUM(H4:H6)</f>
        <v>1</v>
      </c>
      <c r="I7" s="7">
        <f>SUM(I4:I6)</f>
        <v>7</v>
      </c>
      <c r="J7" s="7">
        <f>SUM(J4:J6)</f>
        <v>7</v>
      </c>
      <c r="K7" s="7">
        <f>SUM(K4:K6)</f>
        <v>0</v>
      </c>
      <c r="L7" s="7">
        <f>SUM(L4:L6)</f>
        <v>0</v>
      </c>
      <c r="M7" s="11">
        <f>SUM(M4:M6)</f>
        <v>0</v>
      </c>
      <c r="N7" s="15">
        <f>PRODUCT(I7/O7)</f>
        <v>0.28000000000000003</v>
      </c>
      <c r="O7" s="79">
        <f>SUM(O3:O6)</f>
        <v>25</v>
      </c>
      <c r="P7" s="40" t="s">
        <v>58</v>
      </c>
      <c r="Q7" s="40" t="s">
        <v>58</v>
      </c>
      <c r="R7" s="40" t="s">
        <v>58</v>
      </c>
      <c r="S7" s="40" t="s">
        <v>58</v>
      </c>
      <c r="T7" s="10"/>
      <c r="U7" s="7">
        <f>SUM(U4:U6)</f>
        <v>0</v>
      </c>
      <c r="V7" s="7">
        <f>SUM(V4:V6)</f>
        <v>0</v>
      </c>
      <c r="W7" s="7">
        <f>SUM(W4:W6)</f>
        <v>0</v>
      </c>
      <c r="X7" s="7">
        <f>SUM(X4:X6)</f>
        <v>0</v>
      </c>
      <c r="Y7" s="7">
        <f>SUM(Y4:Y6)</f>
        <v>0</v>
      </c>
      <c r="Z7" s="15">
        <f>PRODUCT(N13)</f>
        <v>0</v>
      </c>
      <c r="AA7" s="79"/>
      <c r="AB7" s="40" t="s">
        <v>58</v>
      </c>
      <c r="AC7" s="40" t="s">
        <v>58</v>
      </c>
      <c r="AD7" s="40" t="s">
        <v>58</v>
      </c>
      <c r="AE7" s="40" t="s">
        <v>58</v>
      </c>
      <c r="AF7" s="10"/>
      <c r="AG7" s="40" t="s">
        <v>59</v>
      </c>
      <c r="AH7" s="40" t="s">
        <v>59</v>
      </c>
      <c r="AI7" s="40" t="s">
        <v>59</v>
      </c>
      <c r="AJ7" s="40" t="s">
        <v>59</v>
      </c>
      <c r="AK7" s="10"/>
      <c r="AL7" s="7">
        <f>SUM(AL4:AL6)</f>
        <v>0</v>
      </c>
      <c r="AM7" s="7">
        <f>SUM(AM4:AM6)</f>
        <v>0</v>
      </c>
      <c r="AN7" s="7">
        <f>SUM(AN4:AN6)</f>
        <v>0</v>
      </c>
      <c r="AO7" s="7">
        <f>SUM(AO4:AO6)</f>
        <v>0</v>
      </c>
      <c r="AP7" s="7">
        <f>SUM(AP4:AP6)</f>
        <v>0</v>
      </c>
      <c r="AQ7" s="7">
        <f>SUM(AQ4:AQ6)</f>
        <v>0</v>
      </c>
      <c r="AR7" s="69"/>
    </row>
    <row r="8" spans="1:44" s="75" customFormat="1" ht="15" customHeight="1" x14ac:dyDescent="0.25">
      <c r="A8" s="67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0"/>
      <c r="O8" s="10"/>
      <c r="P8" s="18"/>
      <c r="Q8" s="29"/>
      <c r="R8" s="41"/>
      <c r="S8" s="42"/>
      <c r="T8" s="10"/>
      <c r="U8" s="18"/>
      <c r="V8" s="29"/>
      <c r="W8" s="41"/>
      <c r="X8" s="29"/>
      <c r="Y8" s="41"/>
      <c r="Z8" s="42"/>
      <c r="AA8" s="10"/>
      <c r="AB8" s="81"/>
      <c r="AC8" s="82"/>
      <c r="AD8" s="41"/>
      <c r="AE8" s="42"/>
      <c r="AF8" s="10"/>
      <c r="AG8" s="83">
        <v>0</v>
      </c>
      <c r="AH8" s="83">
        <v>0</v>
      </c>
      <c r="AI8" s="83">
        <v>0</v>
      </c>
      <c r="AJ8" s="83">
        <v>0</v>
      </c>
      <c r="AK8" s="10"/>
      <c r="AL8" s="11"/>
      <c r="AM8" s="22"/>
      <c r="AN8" s="22"/>
      <c r="AO8" s="22"/>
      <c r="AP8" s="22"/>
      <c r="AQ8" s="9"/>
      <c r="AR8" s="69"/>
    </row>
    <row r="9" spans="1:44" ht="15" customHeight="1" x14ac:dyDescent="0.25">
      <c r="A9" s="72"/>
      <c r="B9" s="1" t="s">
        <v>60</v>
      </c>
      <c r="C9" s="14"/>
      <c r="D9" s="84">
        <f>SUM(F7:H7)+((I7-F7-G7)/3)+(E7/3)+(AL7*25)+(AM7*25)+(AN7*10)+(AO7*25)+(AP7*20)+(AQ7*15)</f>
        <v>5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69"/>
    </row>
    <row r="10" spans="1:44" s="75" customFormat="1" ht="15" customHeight="1" x14ac:dyDescent="0.25">
      <c r="A10" s="7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69"/>
    </row>
    <row r="11" spans="1:44" ht="15" customHeight="1" x14ac:dyDescent="0.25">
      <c r="A11" s="72"/>
      <c r="B11" s="18" t="s">
        <v>61</v>
      </c>
      <c r="C11" s="85"/>
      <c r="D11" s="85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62</v>
      </c>
      <c r="N11" s="7" t="s">
        <v>9</v>
      </c>
      <c r="O11" s="10"/>
      <c r="P11" s="51" t="s">
        <v>63</v>
      </c>
      <c r="Q11" s="3"/>
      <c r="R11" s="3"/>
      <c r="S11" s="3"/>
      <c r="T11" s="86"/>
      <c r="U11" s="86"/>
      <c r="V11" s="86"/>
      <c r="W11" s="86"/>
      <c r="X11" s="86"/>
      <c r="Y11" s="3"/>
      <c r="Z11" s="3"/>
      <c r="AA11" s="3"/>
      <c r="AB11" s="86"/>
      <c r="AC11" s="86"/>
      <c r="AD11" s="3"/>
      <c r="AE11" s="52"/>
      <c r="AF11" s="10"/>
      <c r="AG11" s="51" t="s">
        <v>64</v>
      </c>
      <c r="AH11" s="3"/>
      <c r="AI11" s="86"/>
      <c r="AJ11" s="52"/>
      <c r="AK11" s="10"/>
      <c r="AL11" s="73" t="s">
        <v>65</v>
      </c>
      <c r="AM11" s="3"/>
      <c r="AN11" s="3"/>
      <c r="AO11" s="3"/>
      <c r="AP11" s="3"/>
      <c r="AQ11" s="52"/>
      <c r="AR11" s="69"/>
    </row>
    <row r="12" spans="1:44" ht="15" customHeight="1" x14ac:dyDescent="0.25">
      <c r="A12" s="72"/>
      <c r="B12" s="51" t="s">
        <v>7</v>
      </c>
      <c r="C12" s="3"/>
      <c r="D12" s="52"/>
      <c r="E12" s="12">
        <f>PRODUCT(E7)</f>
        <v>5</v>
      </c>
      <c r="F12" s="12">
        <f>PRODUCT(F7)</f>
        <v>0</v>
      </c>
      <c r="G12" s="12">
        <f>PRODUCT(G7)</f>
        <v>0</v>
      </c>
      <c r="H12" s="12">
        <f>PRODUCT(H7)</f>
        <v>1</v>
      </c>
      <c r="I12" s="12">
        <f>PRODUCT(I7)</f>
        <v>7</v>
      </c>
      <c r="J12" s="16"/>
      <c r="K12" s="87">
        <f>PRODUCT((F12+G12)/E12)</f>
        <v>0</v>
      </c>
      <c r="L12" s="87">
        <f>PRODUCT(H12/E12)</f>
        <v>0.2</v>
      </c>
      <c r="M12" s="87">
        <f>PRODUCT(I12/E12)</f>
        <v>1.4</v>
      </c>
      <c r="N12" s="68">
        <f>PRODUCT(N7)</f>
        <v>0.28000000000000003</v>
      </c>
      <c r="O12" s="10">
        <f>PRODUCT(O7)</f>
        <v>25</v>
      </c>
      <c r="P12" s="48" t="s">
        <v>66</v>
      </c>
      <c r="Q12" s="88"/>
      <c r="R12" s="49" t="s">
        <v>74</v>
      </c>
      <c r="S12" s="49"/>
      <c r="T12" s="49"/>
      <c r="U12" s="49"/>
      <c r="V12" s="49"/>
      <c r="W12" s="49"/>
      <c r="X12" s="49"/>
      <c r="Y12" s="49"/>
      <c r="Z12" s="89" t="s">
        <v>67</v>
      </c>
      <c r="AA12" s="49"/>
      <c r="AB12" s="49"/>
      <c r="AC12" s="98" t="s">
        <v>78</v>
      </c>
      <c r="AD12" s="49"/>
      <c r="AE12" s="50"/>
      <c r="AF12" s="10"/>
      <c r="AG12" s="90"/>
      <c r="AH12" s="91"/>
      <c r="AI12" s="49"/>
      <c r="AJ12" s="50"/>
      <c r="AK12" s="10"/>
      <c r="AL12" s="48"/>
      <c r="AM12" s="89"/>
      <c r="AN12" s="49"/>
      <c r="AO12" s="49"/>
      <c r="AP12" s="49"/>
      <c r="AQ12" s="50"/>
      <c r="AR12" s="69"/>
    </row>
    <row r="13" spans="1:44" ht="15" customHeight="1" x14ac:dyDescent="0.25">
      <c r="A13" s="72"/>
      <c r="B13" s="92" t="s">
        <v>35</v>
      </c>
      <c r="C13" s="93"/>
      <c r="D13" s="94"/>
      <c r="E13" s="12"/>
      <c r="F13" s="12"/>
      <c r="G13" s="12"/>
      <c r="H13" s="12"/>
      <c r="I13" s="12"/>
      <c r="J13" s="16"/>
      <c r="K13" s="87"/>
      <c r="L13" s="87"/>
      <c r="M13" s="87"/>
      <c r="N13" s="68"/>
      <c r="O13" s="10"/>
      <c r="P13" s="90" t="s">
        <v>68</v>
      </c>
      <c r="Q13" s="95"/>
      <c r="R13" s="96"/>
      <c r="S13" s="96"/>
      <c r="T13" s="96"/>
      <c r="U13" s="96"/>
      <c r="V13" s="96"/>
      <c r="W13" s="96"/>
      <c r="X13" s="96"/>
      <c r="Y13" s="96"/>
      <c r="Z13" s="97"/>
      <c r="AA13" s="96"/>
      <c r="AB13" s="96"/>
      <c r="AC13" s="79"/>
      <c r="AD13" s="96"/>
      <c r="AE13" s="99"/>
      <c r="AF13" s="10"/>
      <c r="AG13" s="90"/>
      <c r="AH13" s="100"/>
      <c r="AI13" s="96"/>
      <c r="AJ13" s="99"/>
      <c r="AK13" s="10"/>
      <c r="AL13" s="90"/>
      <c r="AM13" s="97"/>
      <c r="AN13" s="96"/>
      <c r="AO13" s="96"/>
      <c r="AP13" s="96"/>
      <c r="AQ13" s="99"/>
      <c r="AR13" s="69"/>
    </row>
    <row r="14" spans="1:44" ht="15" customHeight="1" x14ac:dyDescent="0.25">
      <c r="A14" s="72"/>
      <c r="B14" s="101" t="s">
        <v>69</v>
      </c>
      <c r="C14" s="102"/>
      <c r="D14" s="103"/>
      <c r="E14" s="104"/>
      <c r="F14" s="104"/>
      <c r="G14" s="104"/>
      <c r="H14" s="104"/>
      <c r="I14" s="104"/>
      <c r="J14" s="16"/>
      <c r="K14" s="105"/>
      <c r="L14" s="105"/>
      <c r="M14" s="105"/>
      <c r="N14" s="106"/>
      <c r="O14" s="10"/>
      <c r="P14" s="90" t="s">
        <v>70</v>
      </c>
      <c r="Q14" s="95"/>
      <c r="R14" s="96" t="s">
        <v>76</v>
      </c>
      <c r="S14" s="96"/>
      <c r="T14" s="96"/>
      <c r="U14" s="96"/>
      <c r="V14" s="96"/>
      <c r="W14" s="96"/>
      <c r="X14" s="96"/>
      <c r="Y14" s="96"/>
      <c r="Z14" s="97" t="s">
        <v>75</v>
      </c>
      <c r="AA14" s="96"/>
      <c r="AB14" s="96"/>
      <c r="AC14" s="98" t="s">
        <v>77</v>
      </c>
      <c r="AD14" s="96"/>
      <c r="AE14" s="99"/>
      <c r="AF14" s="10"/>
      <c r="AG14" s="107"/>
      <c r="AH14" s="100"/>
      <c r="AI14" s="96"/>
      <c r="AJ14" s="99"/>
      <c r="AK14" s="10"/>
      <c r="AL14" s="90"/>
      <c r="AM14" s="97"/>
      <c r="AN14" s="96"/>
      <c r="AO14" s="96"/>
      <c r="AP14" s="96"/>
      <c r="AQ14" s="99"/>
      <c r="AR14" s="69"/>
    </row>
    <row r="15" spans="1:44" ht="15" customHeight="1" x14ac:dyDescent="0.25">
      <c r="A15" s="72"/>
      <c r="B15" s="108" t="s">
        <v>71</v>
      </c>
      <c r="C15" s="109"/>
      <c r="D15" s="110"/>
      <c r="E15" s="7">
        <f>SUM(E12:E14)</f>
        <v>5</v>
      </c>
      <c r="F15" s="7">
        <f>SUM(F12:F14)</f>
        <v>0</v>
      </c>
      <c r="G15" s="7">
        <f>SUM(G12:G14)</f>
        <v>0</v>
      </c>
      <c r="H15" s="7">
        <f>SUM(H12:H14)</f>
        <v>1</v>
      </c>
      <c r="I15" s="7">
        <f>SUM(I12:I14)</f>
        <v>7</v>
      </c>
      <c r="J15" s="16"/>
      <c r="K15" s="111">
        <f>PRODUCT((F15+G15)/E15)</f>
        <v>0</v>
      </c>
      <c r="L15" s="111">
        <f>PRODUCT(H15/E15)</f>
        <v>0.2</v>
      </c>
      <c r="M15" s="111">
        <f>PRODUCT(I15/E15)</f>
        <v>1.4</v>
      </c>
      <c r="N15" s="15">
        <f>PRODUCT(I15/O15)</f>
        <v>0.28000000000000003</v>
      </c>
      <c r="O15" s="10">
        <f>SUM(O12:O14)</f>
        <v>25</v>
      </c>
      <c r="P15" s="112" t="s">
        <v>72</v>
      </c>
      <c r="Q15" s="113"/>
      <c r="R15" s="114"/>
      <c r="S15" s="114"/>
      <c r="T15" s="114"/>
      <c r="U15" s="114"/>
      <c r="V15" s="114"/>
      <c r="W15" s="114"/>
      <c r="X15" s="114"/>
      <c r="Y15" s="114"/>
      <c r="Z15" s="115"/>
      <c r="AA15" s="114"/>
      <c r="AB15" s="114"/>
      <c r="AC15" s="127"/>
      <c r="AD15" s="114"/>
      <c r="AE15" s="116"/>
      <c r="AF15" s="10"/>
      <c r="AG15" s="117"/>
      <c r="AH15" s="118"/>
      <c r="AI15" s="119"/>
      <c r="AJ15" s="116"/>
      <c r="AK15" s="10"/>
      <c r="AL15" s="112"/>
      <c r="AM15" s="115"/>
      <c r="AN15" s="114"/>
      <c r="AO15" s="114"/>
      <c r="AP15" s="114"/>
      <c r="AQ15" s="116"/>
      <c r="AR15" s="69"/>
    </row>
    <row r="16" spans="1:44" ht="15" customHeight="1" x14ac:dyDescent="0.25">
      <c r="A16" s="72"/>
      <c r="B16" s="120"/>
      <c r="C16" s="120"/>
      <c r="D16" s="120"/>
      <c r="E16" s="120"/>
      <c r="F16" s="120"/>
      <c r="G16" s="120"/>
      <c r="H16" s="120"/>
      <c r="I16" s="120"/>
      <c r="J16" s="16"/>
      <c r="K16" s="120"/>
      <c r="L16" s="120"/>
      <c r="M16" s="120"/>
      <c r="N16" s="38"/>
      <c r="O16" s="10">
        <f>SUM(O13:O15)</f>
        <v>25</v>
      </c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21"/>
      <c r="AI16" s="16"/>
      <c r="AJ16" s="16"/>
      <c r="AK16" s="10"/>
      <c r="AL16" s="16"/>
      <c r="AM16" s="16"/>
      <c r="AN16" s="16"/>
      <c r="AO16" s="16"/>
      <c r="AP16" s="16"/>
      <c r="AQ16" s="16"/>
      <c r="AR16" s="69"/>
    </row>
    <row r="17" spans="1:45" ht="15" customHeight="1" x14ac:dyDescent="0.2">
      <c r="A17" s="72"/>
      <c r="B17" s="16" t="s">
        <v>10</v>
      </c>
      <c r="C17" s="16"/>
      <c r="D17" s="16" t="s">
        <v>26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 x14ac:dyDescent="0.2">
      <c r="A18" s="72"/>
      <c r="B18" s="16"/>
      <c r="C18" s="16"/>
      <c r="D18" s="54" t="s">
        <v>24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23" customFormat="1" ht="15" customHeight="1" x14ac:dyDescent="0.2">
      <c r="A19" s="122"/>
      <c r="B19" s="16"/>
      <c r="C19" s="16"/>
      <c r="D19" s="54" t="s">
        <v>30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3" customFormat="1" ht="15" customHeight="1" x14ac:dyDescent="0.25">
      <c r="A20" s="122"/>
      <c r="B20" s="10"/>
      <c r="C20" s="10"/>
      <c r="D20" s="16" t="s">
        <v>73</v>
      </c>
      <c r="E20" s="10"/>
      <c r="F20" s="10"/>
      <c r="G20" s="10"/>
      <c r="H20" s="17"/>
      <c r="I20" s="17"/>
      <c r="J20" s="16"/>
      <c r="K20" s="16"/>
      <c r="L20" s="16"/>
      <c r="M20" s="124"/>
      <c r="N20" s="17"/>
      <c r="O20" s="10"/>
      <c r="P20" s="16"/>
      <c r="Q20" s="17"/>
      <c r="R20" s="16"/>
      <c r="S20" s="16"/>
      <c r="T20" s="10"/>
      <c r="U20" s="10"/>
      <c r="V20" s="121"/>
      <c r="W20" s="16"/>
      <c r="X20" s="16"/>
      <c r="Y20" s="16"/>
      <c r="Z20" s="16"/>
      <c r="AA20" s="16"/>
      <c r="AB20" s="16"/>
      <c r="AC20" s="16"/>
      <c r="AD20" s="16"/>
      <c r="AE20" s="16"/>
      <c r="AF20" s="69"/>
      <c r="AG20" s="124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69"/>
    </row>
    <row r="21" spans="1:45" s="123" customFormat="1" ht="15" customHeight="1" x14ac:dyDescent="0.25">
      <c r="A21" s="122"/>
      <c r="B21" s="10"/>
      <c r="C21" s="10"/>
      <c r="D21" s="17"/>
      <c r="E21" s="10"/>
      <c r="F21" s="10"/>
      <c r="G21" s="10"/>
      <c r="H21" s="17"/>
      <c r="I21" s="17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21"/>
      <c r="W21" s="16"/>
      <c r="X21" s="16"/>
      <c r="Y21" s="16"/>
      <c r="Z21" s="16"/>
      <c r="AA21" s="16"/>
      <c r="AB21" s="16"/>
      <c r="AC21" s="16"/>
      <c r="AD21" s="16"/>
      <c r="AE21" s="16"/>
      <c r="AF21" s="69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69"/>
    </row>
    <row r="22" spans="1:45" s="123" customFormat="1" ht="15" customHeight="1" x14ac:dyDescent="0.25">
      <c r="A22" s="122"/>
      <c r="B22" s="10"/>
      <c r="C22" s="10"/>
      <c r="D22" s="17"/>
      <c r="E22" s="10"/>
      <c r="F22" s="10"/>
      <c r="G22" s="10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21"/>
      <c r="W22" s="16"/>
      <c r="X22" s="16"/>
      <c r="Y22" s="16"/>
      <c r="Z22" s="16"/>
      <c r="AA22" s="16"/>
      <c r="AB22" s="16"/>
      <c r="AC22" s="16"/>
      <c r="AD22" s="16"/>
      <c r="AE22" s="16"/>
      <c r="AF22" s="69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69"/>
    </row>
    <row r="23" spans="1:45" s="123" customFormat="1" ht="15" customHeight="1" x14ac:dyDescent="0.25">
      <c r="A23" s="122"/>
      <c r="B23" s="17"/>
      <c r="C23" s="17"/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69"/>
    </row>
    <row r="24" spans="1:45" s="123" customFormat="1" ht="15" customHeight="1" x14ac:dyDescent="0.25">
      <c r="A24" s="122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69"/>
    </row>
    <row r="25" spans="1:45" s="123" customFormat="1" ht="15" customHeight="1" x14ac:dyDescent="0.25">
      <c r="A25" s="12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69"/>
    </row>
    <row r="26" spans="1:45" s="123" customFormat="1" ht="15" customHeight="1" x14ac:dyDescent="0.25">
      <c r="A26" s="122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9"/>
    </row>
    <row r="27" spans="1:45" s="123" customFormat="1" ht="15" customHeight="1" x14ac:dyDescent="0.25">
      <c r="A27" s="12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9"/>
    </row>
    <row r="28" spans="1:45" s="123" customFormat="1" ht="15" customHeight="1" x14ac:dyDescent="0.25">
      <c r="A28" s="122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1"/>
      <c r="AI28" s="16"/>
      <c r="AJ28" s="16"/>
      <c r="AK28" s="16"/>
      <c r="AL28" s="16"/>
      <c r="AM28" s="16"/>
      <c r="AN28" s="16"/>
      <c r="AO28" s="16"/>
      <c r="AP28" s="16"/>
      <c r="AQ28" s="16"/>
      <c r="AR28" s="69"/>
    </row>
    <row r="29" spans="1:45" s="123" customFormat="1" ht="15" customHeight="1" x14ac:dyDescent="0.25">
      <c r="A29" s="12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1"/>
      <c r="AI29" s="16"/>
      <c r="AJ29" s="16"/>
      <c r="AK29" s="16"/>
      <c r="AL29" s="16"/>
      <c r="AM29" s="16"/>
      <c r="AN29" s="16"/>
      <c r="AO29" s="16"/>
      <c r="AP29" s="16"/>
      <c r="AQ29" s="16"/>
      <c r="AR29" s="69"/>
    </row>
    <row r="30" spans="1:45" s="123" customFormat="1" ht="15" customHeight="1" x14ac:dyDescent="0.25">
      <c r="A30" s="12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1"/>
      <c r="AI30" s="16"/>
      <c r="AJ30" s="16"/>
      <c r="AK30" s="16"/>
      <c r="AL30" s="16"/>
      <c r="AM30" s="16"/>
      <c r="AN30" s="16"/>
      <c r="AO30" s="16"/>
      <c r="AP30" s="16"/>
      <c r="AQ30" s="16"/>
      <c r="AR30" s="69"/>
    </row>
    <row r="31" spans="1:45" s="123" customFormat="1" ht="15" customHeight="1" x14ac:dyDescent="0.25">
      <c r="A31" s="12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1"/>
      <c r="AI31" s="16"/>
      <c r="AJ31" s="16"/>
      <c r="AK31" s="16"/>
      <c r="AL31" s="16"/>
      <c r="AM31" s="16"/>
      <c r="AN31" s="16"/>
      <c r="AO31" s="16"/>
      <c r="AP31" s="16"/>
      <c r="AQ31" s="16"/>
      <c r="AR31" s="69"/>
    </row>
    <row r="32" spans="1:45" s="123" customFormat="1" ht="15" customHeight="1" x14ac:dyDescent="0.25">
      <c r="A32" s="12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1"/>
      <c r="AI32" s="16"/>
      <c r="AJ32" s="16"/>
      <c r="AK32" s="16"/>
      <c r="AL32" s="16"/>
      <c r="AM32" s="16"/>
      <c r="AN32" s="16"/>
      <c r="AO32" s="16"/>
      <c r="AP32" s="16"/>
      <c r="AQ32" s="16"/>
      <c r="AR32" s="69"/>
    </row>
    <row r="33" spans="1:44" s="123" customFormat="1" ht="15" customHeight="1" x14ac:dyDescent="0.25">
      <c r="A33" s="12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1"/>
      <c r="AI33" s="16"/>
      <c r="AJ33" s="16"/>
      <c r="AK33" s="16"/>
      <c r="AL33" s="16"/>
      <c r="AM33" s="16"/>
      <c r="AN33" s="16"/>
      <c r="AO33" s="16"/>
      <c r="AP33" s="16"/>
      <c r="AQ33" s="16"/>
      <c r="AR33" s="69"/>
    </row>
    <row r="34" spans="1:44" s="123" customFormat="1" ht="15" customHeight="1" x14ac:dyDescent="0.25">
      <c r="A34" s="122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1"/>
      <c r="AI34" s="16"/>
      <c r="AJ34" s="16"/>
      <c r="AK34" s="16"/>
      <c r="AL34" s="16"/>
      <c r="AM34" s="16"/>
      <c r="AN34" s="16"/>
      <c r="AO34" s="16"/>
      <c r="AP34" s="16"/>
      <c r="AQ34" s="16"/>
      <c r="AR34" s="69"/>
    </row>
    <row r="35" spans="1:44" s="123" customFormat="1" ht="15" customHeight="1" x14ac:dyDescent="0.25">
      <c r="A35" s="122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1"/>
      <c r="AI35" s="16"/>
      <c r="AJ35" s="16"/>
      <c r="AK35" s="16"/>
      <c r="AL35" s="16"/>
      <c r="AM35" s="16"/>
      <c r="AN35" s="16"/>
      <c r="AO35" s="16"/>
      <c r="AP35" s="16"/>
      <c r="AQ35" s="16"/>
      <c r="AR35" s="69"/>
    </row>
    <row r="36" spans="1:44" s="123" customFormat="1" ht="15" customHeight="1" x14ac:dyDescent="0.25">
      <c r="A36" s="122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1"/>
      <c r="AI36" s="16"/>
      <c r="AJ36" s="16"/>
      <c r="AK36" s="16"/>
      <c r="AL36" s="16"/>
      <c r="AM36" s="16"/>
      <c r="AN36" s="16"/>
      <c r="AO36" s="16"/>
      <c r="AP36" s="16"/>
      <c r="AQ36" s="16"/>
      <c r="AR36" s="69"/>
    </row>
    <row r="37" spans="1:44" s="123" customFormat="1" ht="15" customHeight="1" x14ac:dyDescent="0.25">
      <c r="A37" s="12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1"/>
      <c r="AI37" s="16"/>
      <c r="AJ37" s="16"/>
      <c r="AK37" s="16"/>
      <c r="AL37" s="16"/>
      <c r="AM37" s="16"/>
      <c r="AN37" s="16"/>
      <c r="AO37" s="16"/>
      <c r="AP37" s="16"/>
      <c r="AQ37" s="16"/>
      <c r="AR37" s="69"/>
    </row>
    <row r="38" spans="1:44" s="123" customFormat="1" ht="15" customHeight="1" x14ac:dyDescent="0.25">
      <c r="A38" s="12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1"/>
      <c r="AI38" s="16"/>
      <c r="AJ38" s="16"/>
      <c r="AK38" s="16"/>
      <c r="AL38" s="16"/>
      <c r="AM38" s="16"/>
      <c r="AN38" s="16"/>
      <c r="AO38" s="16"/>
      <c r="AP38" s="16"/>
      <c r="AQ38" s="16"/>
      <c r="AR38" s="69"/>
    </row>
    <row r="39" spans="1:44" s="123" customFormat="1" ht="15" customHeight="1" x14ac:dyDescent="0.25">
      <c r="A39" s="12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1"/>
      <c r="AI39" s="16"/>
      <c r="AJ39" s="16"/>
      <c r="AK39" s="16"/>
      <c r="AL39" s="16"/>
      <c r="AM39" s="16"/>
      <c r="AN39" s="16"/>
      <c r="AO39" s="16"/>
      <c r="AP39" s="16"/>
      <c r="AQ39" s="16"/>
      <c r="AR39" s="69"/>
    </row>
    <row r="40" spans="1:44" s="123" customFormat="1" ht="15" customHeight="1" x14ac:dyDescent="0.25">
      <c r="A40" s="12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1"/>
      <c r="AI40" s="16"/>
      <c r="AJ40" s="16"/>
      <c r="AK40" s="16"/>
      <c r="AL40" s="16"/>
      <c r="AM40" s="16"/>
      <c r="AN40" s="16"/>
      <c r="AO40" s="16"/>
      <c r="AP40" s="16"/>
      <c r="AQ40" s="16"/>
      <c r="AR40" s="69"/>
    </row>
    <row r="41" spans="1:44" s="123" customFormat="1" ht="15" customHeight="1" x14ac:dyDescent="0.25">
      <c r="A41" s="12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1"/>
      <c r="AI41" s="16"/>
      <c r="AJ41" s="16"/>
      <c r="AK41" s="16"/>
      <c r="AL41" s="16"/>
      <c r="AM41" s="16"/>
      <c r="AN41" s="16"/>
      <c r="AO41" s="16"/>
      <c r="AP41" s="16"/>
      <c r="AQ41" s="16"/>
      <c r="AR41" s="69"/>
    </row>
    <row r="42" spans="1:44" s="123" customFormat="1" ht="15" customHeight="1" x14ac:dyDescent="0.25">
      <c r="A42" s="12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1"/>
      <c r="AI42" s="16"/>
      <c r="AJ42" s="16"/>
      <c r="AK42" s="16"/>
      <c r="AL42" s="16"/>
      <c r="AM42" s="16"/>
      <c r="AN42" s="16"/>
      <c r="AO42" s="16"/>
      <c r="AP42" s="16"/>
      <c r="AQ42" s="16"/>
      <c r="AR42" s="69"/>
    </row>
    <row r="43" spans="1:44" s="123" customFormat="1" ht="15" customHeight="1" x14ac:dyDescent="0.25">
      <c r="A43" s="122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1"/>
      <c r="AI43" s="16"/>
      <c r="AJ43" s="16"/>
      <c r="AK43" s="16"/>
      <c r="AL43" s="16"/>
      <c r="AM43" s="16"/>
      <c r="AN43" s="16"/>
      <c r="AO43" s="16"/>
      <c r="AP43" s="16"/>
      <c r="AQ43" s="16"/>
      <c r="AR43" s="69"/>
    </row>
    <row r="44" spans="1:44" s="123" customFormat="1" ht="15" customHeight="1" x14ac:dyDescent="0.25">
      <c r="A44" s="12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1"/>
      <c r="AI44" s="16"/>
      <c r="AJ44" s="16"/>
      <c r="AK44" s="16"/>
      <c r="AL44" s="16"/>
      <c r="AM44" s="16"/>
      <c r="AN44" s="16"/>
      <c r="AO44" s="16"/>
      <c r="AP44" s="16"/>
      <c r="AQ44" s="16"/>
      <c r="AR44" s="69"/>
    </row>
    <row r="45" spans="1:44" s="123" customFormat="1" ht="15" customHeight="1" x14ac:dyDescent="0.25">
      <c r="A45" s="122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1"/>
      <c r="AI45" s="16"/>
      <c r="AJ45" s="16"/>
      <c r="AK45" s="16"/>
      <c r="AL45" s="16"/>
      <c r="AM45" s="16"/>
      <c r="AN45" s="16"/>
      <c r="AO45" s="16"/>
      <c r="AP45" s="16"/>
      <c r="AQ45" s="16"/>
      <c r="AR45" s="69"/>
    </row>
    <row r="46" spans="1:44" s="123" customFormat="1" ht="15" customHeight="1" x14ac:dyDescent="0.25">
      <c r="A46" s="12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1"/>
      <c r="AI46" s="16"/>
      <c r="AJ46" s="16"/>
      <c r="AK46" s="16"/>
      <c r="AL46" s="16"/>
      <c r="AM46" s="16"/>
      <c r="AN46" s="16"/>
      <c r="AO46" s="16"/>
      <c r="AP46" s="16"/>
      <c r="AQ46" s="16"/>
      <c r="AR46" s="69"/>
    </row>
    <row r="47" spans="1:44" s="123" customFormat="1" ht="15" customHeight="1" x14ac:dyDescent="0.25">
      <c r="A47" s="12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1"/>
      <c r="AI47" s="16"/>
      <c r="AJ47" s="16"/>
      <c r="AK47" s="16"/>
      <c r="AL47" s="16"/>
      <c r="AM47" s="16"/>
      <c r="AN47" s="16"/>
      <c r="AO47" s="16"/>
      <c r="AP47" s="16"/>
      <c r="AQ47" s="16"/>
      <c r="AR47" s="69"/>
    </row>
    <row r="48" spans="1:44" s="123" customFormat="1" ht="15" customHeight="1" x14ac:dyDescent="0.25">
      <c r="A48" s="12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1"/>
      <c r="AI48" s="16"/>
      <c r="AJ48" s="16"/>
      <c r="AK48" s="16"/>
      <c r="AL48" s="16"/>
      <c r="AM48" s="16"/>
      <c r="AN48" s="16"/>
      <c r="AO48" s="16"/>
      <c r="AP48" s="16"/>
      <c r="AQ48" s="16"/>
      <c r="AR48" s="69"/>
    </row>
    <row r="49" spans="1:44" s="123" customFormat="1" ht="15" customHeight="1" x14ac:dyDescent="0.25">
      <c r="A49" s="122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1"/>
      <c r="AI49" s="16"/>
      <c r="AJ49" s="16"/>
      <c r="AK49" s="16"/>
      <c r="AL49" s="16"/>
      <c r="AM49" s="16"/>
      <c r="AN49" s="16"/>
      <c r="AO49" s="16"/>
      <c r="AP49" s="16"/>
      <c r="AQ49" s="16"/>
      <c r="AR49" s="69"/>
    </row>
    <row r="50" spans="1:44" s="123" customFormat="1" ht="15" customHeight="1" x14ac:dyDescent="0.25">
      <c r="A50" s="122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1"/>
      <c r="AI50" s="16"/>
      <c r="AJ50" s="16"/>
      <c r="AK50" s="16"/>
      <c r="AL50" s="16"/>
      <c r="AM50" s="16"/>
      <c r="AN50" s="16"/>
      <c r="AO50" s="16"/>
      <c r="AP50" s="16"/>
      <c r="AQ50" s="16"/>
      <c r="AR50" s="69"/>
    </row>
    <row r="51" spans="1:44" s="123" customFormat="1" ht="15" customHeight="1" x14ac:dyDescent="0.25">
      <c r="A51" s="12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1"/>
      <c r="AI51" s="16"/>
      <c r="AJ51" s="16"/>
      <c r="AK51" s="16"/>
      <c r="AL51" s="16"/>
      <c r="AM51" s="16"/>
      <c r="AN51" s="16"/>
      <c r="AO51" s="16"/>
      <c r="AP51" s="16"/>
      <c r="AQ51" s="16"/>
      <c r="AR51" s="69"/>
    </row>
    <row r="52" spans="1:44" s="123" customFormat="1" ht="15" customHeight="1" x14ac:dyDescent="0.25">
      <c r="A52" s="122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1"/>
      <c r="AI52" s="16"/>
      <c r="AJ52" s="16"/>
      <c r="AK52" s="16"/>
      <c r="AL52" s="16"/>
      <c r="AM52" s="16"/>
      <c r="AN52" s="16"/>
      <c r="AO52" s="16"/>
      <c r="AP52" s="16"/>
      <c r="AQ52" s="16"/>
      <c r="AR52" s="69"/>
    </row>
    <row r="53" spans="1:44" s="123" customFormat="1" ht="15" customHeight="1" x14ac:dyDescent="0.25">
      <c r="A53" s="12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1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23" customFormat="1" ht="15" customHeight="1" x14ac:dyDescent="0.25">
      <c r="A54" s="122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1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3" customFormat="1" ht="15" customHeight="1" x14ac:dyDescent="0.25">
      <c r="A55" s="122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1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3" customFormat="1" ht="15" customHeight="1" x14ac:dyDescent="0.25">
      <c r="A56" s="122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1"/>
      <c r="AI56" s="16"/>
      <c r="AJ56" s="16"/>
      <c r="AK56" s="16"/>
      <c r="AL56" s="16"/>
      <c r="AM56" s="16"/>
      <c r="AN56" s="16"/>
      <c r="AO56" s="16"/>
      <c r="AP56" s="16"/>
      <c r="AQ56" s="16"/>
      <c r="AR56" s="71"/>
    </row>
    <row r="57" spans="1:44" s="123" customFormat="1" ht="15" customHeight="1" x14ac:dyDescent="0.25">
      <c r="A57" s="122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1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23" customFormat="1" ht="15" customHeight="1" x14ac:dyDescent="0.25">
      <c r="A58" s="12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1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23" customFormat="1" ht="15" customHeight="1" x14ac:dyDescent="0.25">
      <c r="A59" s="122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1"/>
      <c r="AI59" s="16"/>
      <c r="AJ59" s="16"/>
      <c r="AK59" s="16"/>
      <c r="AL59" s="16"/>
      <c r="AM59" s="16"/>
      <c r="AN59" s="16"/>
      <c r="AO59" s="16"/>
      <c r="AP59" s="16"/>
      <c r="AQ59" s="16"/>
      <c r="AR59" s="71"/>
    </row>
    <row r="60" spans="1:44" s="123" customFormat="1" ht="15" customHeight="1" x14ac:dyDescent="0.25">
      <c r="A60" s="122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1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23" customFormat="1" ht="15" customHeight="1" x14ac:dyDescent="0.25">
      <c r="A61" s="1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1"/>
      <c r="AI61" s="16"/>
      <c r="AJ61" s="16"/>
      <c r="AK61" s="16"/>
      <c r="AL61" s="16"/>
      <c r="AM61" s="16"/>
      <c r="AN61" s="16"/>
      <c r="AO61" s="16"/>
      <c r="AP61" s="16"/>
      <c r="AQ61" s="16"/>
      <c r="AR61" s="71"/>
    </row>
    <row r="62" spans="1:44" s="123" customFormat="1" ht="15" customHeight="1" x14ac:dyDescent="0.25">
      <c r="A62" s="122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1"/>
      <c r="AI62" s="16"/>
      <c r="AJ62" s="16"/>
      <c r="AK62" s="16"/>
      <c r="AL62" s="16"/>
      <c r="AM62" s="16"/>
      <c r="AN62" s="16"/>
      <c r="AO62" s="16"/>
      <c r="AP62" s="16"/>
      <c r="AQ62" s="16"/>
      <c r="AR62" s="71"/>
    </row>
    <row r="63" spans="1:44" s="123" customFormat="1" ht="15" customHeight="1" x14ac:dyDescent="0.25">
      <c r="A63" s="122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1"/>
      <c r="AI63" s="16"/>
      <c r="AJ63" s="16"/>
      <c r="AK63" s="16"/>
      <c r="AL63" s="16"/>
      <c r="AM63" s="16"/>
      <c r="AN63" s="16"/>
      <c r="AO63" s="16"/>
      <c r="AP63" s="16"/>
      <c r="AQ63" s="16"/>
      <c r="AR63" s="71"/>
    </row>
    <row r="64" spans="1:44" s="123" customFormat="1" ht="15" customHeight="1" x14ac:dyDescent="0.25">
      <c r="A64" s="122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1"/>
      <c r="AI64" s="16"/>
      <c r="AJ64" s="16"/>
      <c r="AK64" s="16"/>
      <c r="AL64" s="16"/>
      <c r="AM64" s="16"/>
      <c r="AN64" s="16"/>
      <c r="AO64" s="16"/>
      <c r="AP64" s="16"/>
      <c r="AQ64" s="16"/>
      <c r="AR64" s="71"/>
    </row>
    <row r="65" spans="1:44" s="123" customFormat="1" ht="15" customHeight="1" x14ac:dyDescent="0.25">
      <c r="A65" s="122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1"/>
      <c r="AI65" s="16"/>
      <c r="AJ65" s="16"/>
      <c r="AK65" s="16"/>
      <c r="AL65" s="16"/>
      <c r="AM65" s="16"/>
      <c r="AN65" s="16"/>
      <c r="AO65" s="16"/>
      <c r="AP65" s="16"/>
      <c r="AQ65" s="16"/>
      <c r="AR65" s="71"/>
    </row>
    <row r="66" spans="1:44" s="123" customFormat="1" ht="15" customHeight="1" x14ac:dyDescent="0.25">
      <c r="A66" s="12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1"/>
      <c r="AI66" s="16"/>
      <c r="AJ66" s="16"/>
      <c r="AK66" s="16"/>
      <c r="AL66" s="16"/>
      <c r="AM66" s="16"/>
      <c r="AN66" s="16"/>
      <c r="AO66" s="16"/>
      <c r="AP66" s="16"/>
      <c r="AQ66" s="16"/>
      <c r="AR66" s="71"/>
    </row>
    <row r="67" spans="1:44" s="123" customFormat="1" ht="15" customHeight="1" x14ac:dyDescent="0.25">
      <c r="A67" s="12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1"/>
      <c r="AI67" s="16"/>
      <c r="AJ67" s="16"/>
      <c r="AK67" s="16"/>
      <c r="AL67" s="16"/>
      <c r="AM67" s="16"/>
      <c r="AN67" s="16"/>
      <c r="AO67" s="16"/>
      <c r="AP67" s="16"/>
      <c r="AQ67" s="16"/>
      <c r="AR67" s="71"/>
    </row>
    <row r="68" spans="1:44" s="123" customFormat="1" ht="15" customHeight="1" x14ac:dyDescent="0.25">
      <c r="A68" s="122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1"/>
      <c r="AI68" s="16"/>
      <c r="AJ68" s="16"/>
      <c r="AK68" s="16"/>
      <c r="AL68" s="16"/>
      <c r="AM68" s="16"/>
      <c r="AN68" s="16"/>
      <c r="AO68" s="16"/>
      <c r="AP68" s="16"/>
      <c r="AQ68" s="16"/>
      <c r="AR68" s="71"/>
    </row>
    <row r="69" spans="1:44" s="123" customFormat="1" ht="15" customHeight="1" x14ac:dyDescent="0.25">
      <c r="A69" s="122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1"/>
      <c r="AI69" s="16"/>
      <c r="AJ69" s="16"/>
      <c r="AK69" s="16"/>
      <c r="AL69" s="16"/>
      <c r="AM69" s="16"/>
      <c r="AN69" s="16"/>
      <c r="AO69" s="16"/>
      <c r="AP69" s="16"/>
      <c r="AQ69" s="16"/>
      <c r="AR69" s="71"/>
    </row>
    <row r="70" spans="1:44" s="123" customFormat="1" ht="15" customHeight="1" x14ac:dyDescent="0.25">
      <c r="A70" s="122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1"/>
      <c r="AI70" s="16"/>
      <c r="AJ70" s="16"/>
      <c r="AK70" s="16"/>
      <c r="AL70" s="16"/>
      <c r="AM70" s="16"/>
      <c r="AN70" s="16"/>
      <c r="AO70" s="16"/>
      <c r="AP70" s="16"/>
      <c r="AQ70" s="16"/>
      <c r="AR70" s="71"/>
    </row>
    <row r="71" spans="1:44" s="123" customFormat="1" ht="15" customHeight="1" x14ac:dyDescent="0.25">
      <c r="A71" s="122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1"/>
      <c r="AI71" s="16"/>
      <c r="AJ71" s="16"/>
      <c r="AK71" s="16"/>
      <c r="AL71" s="16"/>
      <c r="AM71" s="16"/>
      <c r="AN71" s="16"/>
      <c r="AO71" s="16"/>
      <c r="AP71" s="16"/>
      <c r="AQ71" s="16"/>
      <c r="AR71" s="71"/>
    </row>
    <row r="72" spans="1:44" s="123" customFormat="1" ht="15" customHeight="1" x14ac:dyDescent="0.25">
      <c r="A72" s="122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1"/>
      <c r="AI72" s="16"/>
      <c r="AJ72" s="16"/>
      <c r="AK72" s="16"/>
      <c r="AL72" s="16"/>
      <c r="AM72" s="16"/>
      <c r="AN72" s="16"/>
      <c r="AO72" s="16"/>
      <c r="AP72" s="16"/>
      <c r="AQ72" s="16"/>
      <c r="AR72" s="71"/>
    </row>
    <row r="73" spans="1:44" s="123" customFormat="1" ht="15" customHeight="1" x14ac:dyDescent="0.25">
      <c r="A73" s="122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1"/>
      <c r="AI73" s="16"/>
      <c r="AJ73" s="16"/>
      <c r="AK73" s="16"/>
      <c r="AL73" s="16"/>
      <c r="AM73" s="16"/>
      <c r="AN73" s="16"/>
      <c r="AO73" s="16"/>
      <c r="AP73" s="16"/>
      <c r="AQ73" s="16"/>
      <c r="AR73" s="71"/>
    </row>
    <row r="74" spans="1:44" s="123" customFormat="1" ht="15" customHeight="1" x14ac:dyDescent="0.25">
      <c r="A74" s="122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1"/>
      <c r="AI74" s="16"/>
      <c r="AJ74" s="16"/>
      <c r="AK74" s="16"/>
      <c r="AL74" s="16"/>
      <c r="AM74" s="16"/>
      <c r="AN74" s="16"/>
      <c r="AO74" s="16"/>
      <c r="AP74" s="16"/>
      <c r="AQ74" s="16"/>
      <c r="AR74" s="71"/>
    </row>
    <row r="75" spans="1:44" s="123" customFormat="1" ht="15" customHeight="1" x14ac:dyDescent="0.25">
      <c r="A75" s="122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1"/>
      <c r="AI75" s="16"/>
      <c r="AJ75" s="16"/>
      <c r="AK75" s="10"/>
      <c r="AL75" s="10"/>
      <c r="AM75" s="10"/>
      <c r="AN75" s="10"/>
      <c r="AO75" s="10"/>
      <c r="AP75" s="10"/>
      <c r="AQ75" s="10"/>
      <c r="AR75" s="71"/>
    </row>
    <row r="76" spans="1:44" s="123" customFormat="1" ht="15" customHeight="1" x14ac:dyDescent="0.25">
      <c r="A76" s="122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1"/>
      <c r="AI76" s="16"/>
      <c r="AJ76" s="16"/>
      <c r="AK76" s="10"/>
      <c r="AL76" s="10"/>
      <c r="AM76" s="10"/>
      <c r="AN76" s="10"/>
      <c r="AO76" s="10"/>
      <c r="AP76" s="10"/>
      <c r="AQ76" s="10"/>
      <c r="AR76" s="71"/>
    </row>
    <row r="77" spans="1:44" s="123" customFormat="1" ht="15" customHeight="1" x14ac:dyDescent="0.25">
      <c r="A77" s="122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1"/>
      <c r="AI77" s="16"/>
      <c r="AJ77" s="16"/>
      <c r="AK77" s="10"/>
      <c r="AL77" s="10"/>
      <c r="AM77" s="10"/>
      <c r="AN77" s="10"/>
      <c r="AO77" s="10"/>
      <c r="AP77" s="10"/>
      <c r="AQ77" s="10"/>
      <c r="AR77" s="71"/>
    </row>
    <row r="78" spans="1:44" s="123" customFormat="1" ht="15" customHeight="1" x14ac:dyDescent="0.25">
      <c r="A78" s="12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1"/>
      <c r="AI78" s="16"/>
      <c r="AJ78" s="16"/>
      <c r="AK78" s="10"/>
      <c r="AL78" s="10"/>
      <c r="AM78" s="10"/>
      <c r="AN78" s="10"/>
      <c r="AO78" s="10"/>
      <c r="AP78" s="10"/>
      <c r="AQ78" s="10"/>
      <c r="AR78" s="71"/>
    </row>
    <row r="79" spans="1:44" s="123" customFormat="1" ht="15" customHeight="1" x14ac:dyDescent="0.25">
      <c r="A79" s="12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1"/>
      <c r="AI79" s="16"/>
      <c r="AJ79" s="16"/>
      <c r="AK79" s="10"/>
      <c r="AL79" s="10"/>
      <c r="AM79" s="10"/>
      <c r="AN79" s="10"/>
      <c r="AO79" s="10"/>
      <c r="AP79" s="10"/>
      <c r="AQ79" s="10"/>
      <c r="AR79" s="71"/>
    </row>
    <row r="80" spans="1:44" s="123" customFormat="1" ht="15" customHeight="1" x14ac:dyDescent="0.25">
      <c r="A80" s="122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1"/>
      <c r="AI80" s="16"/>
      <c r="AJ80" s="16"/>
      <c r="AK80" s="10"/>
      <c r="AL80" s="10"/>
      <c r="AM80" s="10"/>
      <c r="AN80" s="10"/>
      <c r="AO80" s="10"/>
      <c r="AP80" s="10"/>
      <c r="AQ80" s="10"/>
      <c r="AR80" s="71"/>
    </row>
    <row r="81" spans="1:44" s="123" customFormat="1" ht="15" customHeight="1" x14ac:dyDescent="0.25">
      <c r="A81" s="122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1"/>
      <c r="AI81" s="16"/>
      <c r="AJ81" s="16"/>
      <c r="AK81" s="10"/>
      <c r="AL81" s="10"/>
      <c r="AM81" s="10"/>
      <c r="AN81" s="10"/>
      <c r="AO81" s="10"/>
      <c r="AP81" s="10"/>
      <c r="AQ81" s="10"/>
      <c r="AR81" s="71"/>
    </row>
    <row r="82" spans="1:44" s="123" customFormat="1" ht="15" customHeight="1" x14ac:dyDescent="0.25">
      <c r="A82" s="122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1"/>
      <c r="AI82" s="16"/>
      <c r="AJ82" s="16"/>
      <c r="AK82" s="10"/>
      <c r="AL82" s="10"/>
      <c r="AM82" s="10"/>
      <c r="AN82" s="10"/>
      <c r="AO82" s="10"/>
      <c r="AP82" s="10"/>
      <c r="AQ82" s="10"/>
      <c r="AR82" s="71"/>
    </row>
    <row r="83" spans="1:44" s="123" customFormat="1" ht="15" customHeight="1" x14ac:dyDescent="0.25">
      <c r="A83" s="122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1"/>
      <c r="AI83" s="16"/>
      <c r="AJ83" s="16"/>
      <c r="AK83" s="10"/>
      <c r="AL83" s="10"/>
      <c r="AM83" s="10"/>
      <c r="AN83" s="10"/>
      <c r="AO83" s="10"/>
      <c r="AP83" s="10"/>
      <c r="AQ83" s="10"/>
      <c r="AR83" s="71"/>
    </row>
    <row r="84" spans="1:44" s="123" customFormat="1" ht="15" customHeight="1" x14ac:dyDescent="0.25">
      <c r="A84" s="122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1"/>
      <c r="AI84" s="16"/>
      <c r="AJ84" s="16"/>
      <c r="AK84" s="10"/>
      <c r="AL84" s="10"/>
      <c r="AM84" s="10"/>
      <c r="AN84" s="10"/>
      <c r="AO84" s="10"/>
      <c r="AP84" s="10"/>
      <c r="AQ84" s="10"/>
      <c r="AR84" s="71"/>
    </row>
    <row r="85" spans="1:44" s="123" customFormat="1" ht="15" customHeight="1" x14ac:dyDescent="0.25">
      <c r="A85" s="12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1"/>
      <c r="AI85" s="16"/>
      <c r="AJ85" s="16"/>
      <c r="AK85" s="10"/>
      <c r="AL85" s="10"/>
      <c r="AM85" s="10"/>
      <c r="AN85" s="10"/>
      <c r="AO85" s="10"/>
      <c r="AP85" s="10"/>
      <c r="AQ85" s="10"/>
      <c r="AR85" s="71"/>
    </row>
    <row r="86" spans="1:44" s="123" customFormat="1" ht="15" customHeight="1" x14ac:dyDescent="0.25">
      <c r="A86" s="12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1"/>
      <c r="AI86" s="16"/>
      <c r="AJ86" s="16"/>
      <c r="AK86" s="10"/>
      <c r="AL86" s="10"/>
      <c r="AM86" s="10"/>
      <c r="AN86" s="10"/>
      <c r="AO86" s="10"/>
      <c r="AP86" s="10"/>
      <c r="AQ86" s="10"/>
      <c r="AR86" s="71"/>
    </row>
    <row r="87" spans="1:44" s="123" customFormat="1" ht="15" customHeight="1" x14ac:dyDescent="0.25">
      <c r="A87" s="122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1"/>
      <c r="AI87" s="16"/>
      <c r="AJ87" s="16"/>
      <c r="AK87" s="10"/>
      <c r="AL87" s="10"/>
      <c r="AM87" s="10"/>
      <c r="AN87" s="10"/>
      <c r="AO87" s="10"/>
      <c r="AP87" s="10"/>
      <c r="AQ87" s="10"/>
      <c r="AR87" s="71"/>
    </row>
    <row r="88" spans="1:44" s="123" customFormat="1" ht="15" customHeight="1" x14ac:dyDescent="0.25">
      <c r="A88" s="122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1"/>
      <c r="AI88" s="16"/>
      <c r="AJ88" s="16"/>
      <c r="AK88" s="10"/>
      <c r="AL88" s="10"/>
      <c r="AM88" s="10"/>
      <c r="AN88" s="10"/>
      <c r="AO88" s="10"/>
      <c r="AP88" s="10"/>
      <c r="AQ88" s="10"/>
      <c r="AR88" s="71"/>
    </row>
    <row r="89" spans="1:44" s="123" customFormat="1" ht="15" customHeight="1" x14ac:dyDescent="0.25">
      <c r="A89" s="12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1"/>
      <c r="AI89" s="16"/>
      <c r="AJ89" s="16"/>
      <c r="AK89" s="10"/>
      <c r="AL89" s="10"/>
      <c r="AM89" s="10"/>
      <c r="AN89" s="10"/>
      <c r="AO89" s="10"/>
      <c r="AP89" s="10"/>
      <c r="AQ89" s="10"/>
      <c r="AR89" s="71"/>
    </row>
    <row r="90" spans="1:44" s="123" customFormat="1" ht="15" customHeight="1" x14ac:dyDescent="0.25">
      <c r="A90" s="122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1"/>
      <c r="AI90" s="16"/>
      <c r="AJ90" s="16"/>
      <c r="AK90" s="10"/>
      <c r="AL90" s="10"/>
      <c r="AM90" s="10"/>
      <c r="AN90" s="10"/>
      <c r="AO90" s="10"/>
      <c r="AP90" s="10"/>
      <c r="AQ90" s="10"/>
      <c r="AR90" s="71"/>
    </row>
    <row r="91" spans="1:44" s="123" customFormat="1" ht="15" customHeight="1" x14ac:dyDescent="0.25">
      <c r="A91" s="12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1"/>
      <c r="AI91" s="16"/>
      <c r="AJ91" s="16"/>
      <c r="AK91" s="10"/>
      <c r="AL91" s="10"/>
      <c r="AM91" s="10"/>
      <c r="AN91" s="10"/>
      <c r="AO91" s="10"/>
      <c r="AP91" s="10"/>
      <c r="AQ91" s="10"/>
      <c r="AR91" s="71"/>
    </row>
    <row r="92" spans="1:44" s="123" customFormat="1" ht="15" customHeight="1" x14ac:dyDescent="0.25">
      <c r="A92" s="12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1"/>
      <c r="AI92" s="16"/>
      <c r="AJ92" s="16"/>
      <c r="AK92" s="10"/>
      <c r="AL92" s="10"/>
      <c r="AM92" s="10"/>
      <c r="AN92" s="10"/>
      <c r="AO92" s="10"/>
      <c r="AP92" s="10"/>
      <c r="AQ92" s="10"/>
      <c r="AR92" s="71"/>
    </row>
    <row r="93" spans="1:44" s="123" customFormat="1" ht="15" customHeight="1" x14ac:dyDescent="0.25">
      <c r="A93" s="122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1"/>
      <c r="AI93" s="16"/>
      <c r="AJ93" s="16"/>
      <c r="AK93" s="10"/>
      <c r="AL93" s="10"/>
      <c r="AM93" s="10"/>
      <c r="AN93" s="10"/>
      <c r="AO93" s="10"/>
      <c r="AP93" s="10"/>
      <c r="AQ93" s="10"/>
      <c r="AR93" s="71"/>
    </row>
    <row r="94" spans="1:44" s="123" customFormat="1" ht="15" customHeight="1" x14ac:dyDescent="0.25">
      <c r="A94" s="122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1"/>
      <c r="AI94" s="16"/>
      <c r="AJ94" s="16"/>
      <c r="AK94" s="10"/>
      <c r="AL94" s="10"/>
      <c r="AM94" s="10"/>
      <c r="AN94" s="10"/>
      <c r="AO94" s="10"/>
      <c r="AP94" s="10"/>
      <c r="AQ94" s="10"/>
      <c r="AR94" s="71"/>
    </row>
    <row r="95" spans="1:44" s="123" customFormat="1" ht="15" customHeight="1" x14ac:dyDescent="0.25">
      <c r="A95" s="122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1"/>
      <c r="AI95" s="16"/>
      <c r="AJ95" s="16"/>
      <c r="AK95" s="10"/>
      <c r="AL95" s="10"/>
      <c r="AM95" s="10"/>
      <c r="AN95" s="10"/>
      <c r="AO95" s="10"/>
      <c r="AP95" s="10"/>
      <c r="AQ95" s="10"/>
      <c r="AR95" s="71"/>
    </row>
    <row r="96" spans="1:44" s="123" customFormat="1" ht="15" customHeight="1" x14ac:dyDescent="0.25">
      <c r="A96" s="122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1"/>
      <c r="AI96" s="16"/>
      <c r="AJ96" s="16"/>
      <c r="AK96" s="10"/>
      <c r="AL96" s="10"/>
      <c r="AM96" s="10"/>
      <c r="AN96" s="10"/>
      <c r="AO96" s="10"/>
      <c r="AP96" s="10"/>
      <c r="AQ96" s="10"/>
      <c r="AR96" s="71"/>
    </row>
    <row r="97" spans="1:44" s="123" customFormat="1" ht="15" customHeight="1" x14ac:dyDescent="0.25">
      <c r="A97" s="122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1"/>
      <c r="AI97" s="16"/>
      <c r="AJ97" s="16"/>
      <c r="AK97" s="10"/>
      <c r="AL97" s="10"/>
      <c r="AM97" s="10"/>
      <c r="AN97" s="10"/>
      <c r="AO97" s="10"/>
      <c r="AP97" s="10"/>
      <c r="AQ97" s="10"/>
      <c r="AR97" s="71"/>
    </row>
    <row r="98" spans="1:44" s="123" customFormat="1" ht="15" customHeight="1" x14ac:dyDescent="0.25">
      <c r="A98" s="122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1"/>
      <c r="AI98" s="16"/>
      <c r="AJ98" s="16"/>
      <c r="AK98" s="10"/>
      <c r="AL98" s="10"/>
      <c r="AM98" s="10"/>
      <c r="AN98" s="10"/>
      <c r="AO98" s="10"/>
      <c r="AP98" s="10"/>
      <c r="AQ98" s="10"/>
      <c r="AR98" s="71"/>
    </row>
    <row r="99" spans="1:44" s="123" customFormat="1" ht="15" customHeight="1" x14ac:dyDescent="0.25">
      <c r="A99" s="122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1"/>
      <c r="AI99" s="16"/>
      <c r="AJ99" s="16"/>
      <c r="AK99" s="10"/>
      <c r="AL99" s="10"/>
      <c r="AM99" s="10"/>
      <c r="AN99" s="10"/>
      <c r="AO99" s="10"/>
      <c r="AP99" s="10"/>
      <c r="AQ99" s="10"/>
      <c r="AR99" s="71"/>
    </row>
    <row r="100" spans="1:44" s="123" customFormat="1" ht="15" customHeight="1" x14ac:dyDescent="0.25">
      <c r="A100" s="122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1"/>
      <c r="AI100" s="16"/>
      <c r="AJ100" s="16"/>
      <c r="AK100" s="10"/>
      <c r="AL100" s="10"/>
      <c r="AM100" s="10"/>
      <c r="AN100" s="10"/>
      <c r="AO100" s="10"/>
      <c r="AP100" s="10"/>
      <c r="AQ100" s="10"/>
      <c r="AR100" s="71"/>
    </row>
    <row r="101" spans="1:44" s="123" customFormat="1" ht="15" customHeight="1" x14ac:dyDescent="0.25">
      <c r="A101" s="122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1"/>
      <c r="AI101" s="16"/>
      <c r="AJ101" s="16"/>
      <c r="AK101" s="10"/>
      <c r="AL101" s="10"/>
      <c r="AM101" s="10"/>
      <c r="AN101" s="10"/>
      <c r="AO101" s="10"/>
      <c r="AP101" s="10"/>
      <c r="AQ101" s="10"/>
      <c r="AR101" s="71"/>
    </row>
    <row r="102" spans="1:44" s="123" customFormat="1" ht="15" customHeight="1" x14ac:dyDescent="0.25">
      <c r="A102" s="122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1"/>
      <c r="AI102" s="16"/>
      <c r="AJ102" s="16"/>
      <c r="AK102" s="10"/>
      <c r="AL102" s="10"/>
      <c r="AM102" s="10"/>
      <c r="AN102" s="10"/>
      <c r="AO102" s="10"/>
      <c r="AP102" s="10"/>
      <c r="AQ102" s="10"/>
      <c r="AR102" s="71"/>
    </row>
    <row r="103" spans="1:44" s="123" customFormat="1" ht="15" customHeight="1" x14ac:dyDescent="0.25">
      <c r="A103" s="122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1"/>
      <c r="AI103" s="16"/>
      <c r="AJ103" s="16"/>
      <c r="AK103" s="10"/>
      <c r="AL103" s="10"/>
      <c r="AM103" s="10"/>
      <c r="AN103" s="10"/>
      <c r="AO103" s="10"/>
      <c r="AP103" s="10"/>
      <c r="AQ103" s="10"/>
      <c r="AR103" s="71"/>
    </row>
    <row r="104" spans="1:44" s="123" customFormat="1" ht="15" customHeight="1" x14ac:dyDescent="0.25">
      <c r="A104" s="122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1"/>
      <c r="AI104" s="16"/>
      <c r="AJ104" s="16"/>
      <c r="AK104" s="10"/>
      <c r="AL104" s="10"/>
      <c r="AM104" s="10"/>
      <c r="AN104" s="10"/>
      <c r="AO104" s="10"/>
      <c r="AP104" s="10"/>
      <c r="AQ104" s="10"/>
      <c r="AR104" s="71"/>
    </row>
    <row r="105" spans="1:44" s="123" customFormat="1" ht="15" customHeight="1" x14ac:dyDescent="0.25">
      <c r="A105" s="12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1"/>
      <c r="AI105" s="16"/>
      <c r="AJ105" s="16"/>
      <c r="AK105" s="10"/>
      <c r="AL105" s="10"/>
      <c r="AM105" s="10"/>
      <c r="AN105" s="10"/>
      <c r="AO105" s="10"/>
      <c r="AP105" s="10"/>
      <c r="AQ105" s="10"/>
      <c r="AR105" s="71"/>
    </row>
    <row r="106" spans="1:44" s="123" customFormat="1" ht="15" customHeight="1" x14ac:dyDescent="0.25">
      <c r="A106" s="122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1"/>
      <c r="AI106" s="16"/>
      <c r="AJ106" s="16"/>
      <c r="AK106" s="10"/>
      <c r="AL106" s="10"/>
      <c r="AM106" s="10"/>
      <c r="AN106" s="10"/>
      <c r="AO106" s="10"/>
      <c r="AP106" s="10"/>
      <c r="AQ106" s="10"/>
      <c r="AR106" s="71"/>
    </row>
    <row r="107" spans="1:44" s="123" customFormat="1" ht="15" customHeight="1" x14ac:dyDescent="0.25">
      <c r="A107" s="122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1"/>
      <c r="AI107" s="16"/>
      <c r="AJ107" s="16"/>
      <c r="AK107" s="10"/>
      <c r="AL107" s="10"/>
      <c r="AM107" s="10"/>
      <c r="AN107" s="10"/>
      <c r="AO107" s="10"/>
      <c r="AP107" s="10"/>
      <c r="AQ107" s="10"/>
      <c r="AR107" s="71"/>
    </row>
    <row r="108" spans="1:44" s="123" customFormat="1" ht="15" customHeight="1" x14ac:dyDescent="0.25">
      <c r="A108" s="12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1"/>
      <c r="AI108" s="16"/>
      <c r="AJ108" s="16"/>
      <c r="AK108" s="10"/>
      <c r="AL108" s="10"/>
      <c r="AM108" s="10"/>
      <c r="AN108" s="10"/>
      <c r="AO108" s="10"/>
      <c r="AP108" s="10"/>
      <c r="AQ108" s="10"/>
      <c r="AR108" s="71"/>
    </row>
    <row r="109" spans="1:44" s="123" customFormat="1" ht="15" customHeight="1" x14ac:dyDescent="0.25">
      <c r="A109" s="12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1"/>
      <c r="AI109" s="16"/>
      <c r="AJ109" s="16"/>
      <c r="AK109" s="10"/>
      <c r="AL109" s="10"/>
      <c r="AM109" s="10"/>
      <c r="AN109" s="10"/>
      <c r="AO109" s="10"/>
      <c r="AP109" s="10"/>
      <c r="AQ109" s="10"/>
      <c r="AR109" s="71"/>
    </row>
    <row r="110" spans="1:44" s="123" customFormat="1" ht="15" customHeight="1" x14ac:dyDescent="0.25">
      <c r="A110" s="12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1"/>
      <c r="AI110" s="16"/>
      <c r="AJ110" s="16"/>
      <c r="AK110" s="10"/>
      <c r="AL110" s="10"/>
      <c r="AM110" s="10"/>
      <c r="AN110" s="10"/>
      <c r="AO110" s="10"/>
      <c r="AP110" s="10"/>
      <c r="AQ110" s="10"/>
      <c r="AR110" s="71"/>
    </row>
    <row r="111" spans="1:44" s="123" customFormat="1" ht="15" customHeight="1" x14ac:dyDescent="0.25">
      <c r="A111" s="12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1"/>
      <c r="AI111" s="16"/>
      <c r="AJ111" s="16"/>
      <c r="AK111" s="10"/>
      <c r="AL111" s="10"/>
      <c r="AM111" s="10"/>
      <c r="AN111" s="10"/>
      <c r="AO111" s="10"/>
      <c r="AP111" s="10"/>
      <c r="AQ111" s="10"/>
      <c r="AR111" s="71"/>
    </row>
    <row r="112" spans="1:44" s="123" customFormat="1" ht="15" customHeight="1" x14ac:dyDescent="0.25">
      <c r="A112" s="122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1"/>
      <c r="AI112" s="16"/>
      <c r="AJ112" s="16"/>
      <c r="AK112" s="10"/>
      <c r="AL112" s="10"/>
      <c r="AM112" s="10"/>
      <c r="AN112" s="10"/>
      <c r="AO112" s="10"/>
      <c r="AP112" s="10"/>
      <c r="AQ112" s="10"/>
      <c r="AR112" s="71"/>
    </row>
    <row r="113" spans="1:44" s="123" customFormat="1" ht="15" customHeight="1" x14ac:dyDescent="0.25">
      <c r="A113" s="122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1"/>
      <c r="AI113" s="16"/>
      <c r="AJ113" s="16"/>
      <c r="AK113" s="10"/>
      <c r="AL113" s="10"/>
      <c r="AM113" s="10"/>
      <c r="AN113" s="10"/>
      <c r="AO113" s="10"/>
      <c r="AP113" s="10"/>
      <c r="AQ113" s="10"/>
      <c r="AR113" s="71"/>
    </row>
    <row r="114" spans="1:44" s="123" customFormat="1" ht="15" customHeight="1" x14ac:dyDescent="0.25">
      <c r="A114" s="122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1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4" s="123" customFormat="1" ht="15" customHeight="1" x14ac:dyDescent="0.25">
      <c r="A115" s="122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1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4" s="123" customFormat="1" ht="15" customHeight="1" x14ac:dyDescent="0.25">
      <c r="A116" s="122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1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4" s="123" customFormat="1" ht="15" customHeight="1" x14ac:dyDescent="0.25">
      <c r="A117" s="122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1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4" s="123" customFormat="1" ht="15" customHeight="1" x14ac:dyDescent="0.25">
      <c r="A118" s="122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1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4" s="123" customFormat="1" ht="15" customHeight="1" x14ac:dyDescent="0.25">
      <c r="A119" s="122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1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4" s="123" customFormat="1" ht="15" customHeight="1" x14ac:dyDescent="0.25">
      <c r="A120" s="122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1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4" s="123" customFormat="1" ht="15" customHeight="1" x14ac:dyDescent="0.25">
      <c r="A121" s="122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1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4" s="123" customFormat="1" ht="15" customHeight="1" x14ac:dyDescent="0.25">
      <c r="A122" s="122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1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4" s="123" customFormat="1" ht="15" customHeight="1" x14ac:dyDescent="0.25">
      <c r="A123" s="122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1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4" s="123" customFormat="1" ht="15" customHeight="1" x14ac:dyDescent="0.25">
      <c r="A124" s="122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1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4" s="123" customFormat="1" ht="15" customHeight="1" x14ac:dyDescent="0.25">
      <c r="A125" s="122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1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4" s="123" customFormat="1" ht="15" customHeight="1" x14ac:dyDescent="0.25">
      <c r="A126" s="122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1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4" s="123" customFormat="1" ht="15" customHeight="1" x14ac:dyDescent="0.25">
      <c r="A127" s="122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1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4" s="123" customFormat="1" ht="15" customHeight="1" x14ac:dyDescent="0.25">
      <c r="A128" s="122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1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23" customFormat="1" ht="15" customHeight="1" x14ac:dyDescent="0.25">
      <c r="A129" s="122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1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23" customFormat="1" ht="15" customHeight="1" x14ac:dyDescent="0.25">
      <c r="A130" s="122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1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23" customFormat="1" ht="15" customHeight="1" x14ac:dyDescent="0.25">
      <c r="A131" s="122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1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23" customFormat="1" ht="15" customHeight="1" x14ac:dyDescent="0.25">
      <c r="A132" s="122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1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23" customFormat="1" ht="15" customHeight="1" x14ac:dyDescent="0.25">
      <c r="A133" s="122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1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23" customFormat="1" ht="15" customHeight="1" x14ac:dyDescent="0.25">
      <c r="A134" s="122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1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23" customFormat="1" ht="15" customHeight="1" x14ac:dyDescent="0.25">
      <c r="A135" s="122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1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23" customFormat="1" ht="15" customHeight="1" x14ac:dyDescent="0.25">
      <c r="A136" s="122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1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23" customFormat="1" ht="15" customHeight="1" x14ac:dyDescent="0.25">
      <c r="A137" s="122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1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23" customFormat="1" ht="15" customHeight="1" x14ac:dyDescent="0.25">
      <c r="A138" s="122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1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23" customFormat="1" ht="15" customHeight="1" x14ac:dyDescent="0.25">
      <c r="A139" s="122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1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23" customFormat="1" ht="15" customHeight="1" x14ac:dyDescent="0.25">
      <c r="A140" s="122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1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23" customFormat="1" ht="15" customHeight="1" x14ac:dyDescent="0.25">
      <c r="A141" s="122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1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23" customFormat="1" ht="15" customHeight="1" x14ac:dyDescent="0.25">
      <c r="A142" s="122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1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23" customFormat="1" ht="15" customHeight="1" x14ac:dyDescent="0.25">
      <c r="A143" s="122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1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23" customFormat="1" ht="15" customHeight="1" x14ac:dyDescent="0.25">
      <c r="A144" s="122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1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23" customFormat="1" ht="15" customHeight="1" x14ac:dyDescent="0.25">
      <c r="A145" s="122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1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23" customFormat="1" ht="15" customHeight="1" x14ac:dyDescent="0.25">
      <c r="A146" s="122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1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23" customFormat="1" ht="15" customHeight="1" x14ac:dyDescent="0.25">
      <c r="A147" s="122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1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23" customFormat="1" ht="15" customHeight="1" x14ac:dyDescent="0.25">
      <c r="A148" s="122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1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23" customFormat="1" ht="15" customHeight="1" x14ac:dyDescent="0.25">
      <c r="A149" s="122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1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23" customFormat="1" ht="15" customHeight="1" x14ac:dyDescent="0.25">
      <c r="A150" s="122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1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23" customFormat="1" ht="15" customHeight="1" x14ac:dyDescent="0.25">
      <c r="A151" s="122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1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23" customFormat="1" ht="15" customHeight="1" x14ac:dyDescent="0.25">
      <c r="A152" s="122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1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23" customFormat="1" ht="15" customHeight="1" x14ac:dyDescent="0.25">
      <c r="A153" s="122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1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23" customFormat="1" ht="15" customHeight="1" x14ac:dyDescent="0.25">
      <c r="A154" s="122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1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23" customFormat="1" ht="15" customHeight="1" x14ac:dyDescent="0.25">
      <c r="A155" s="122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1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23" customFormat="1" ht="15" customHeight="1" x14ac:dyDescent="0.25">
      <c r="A156" s="122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1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23" customFormat="1" ht="15" customHeight="1" x14ac:dyDescent="0.25">
      <c r="A157" s="122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1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23" customFormat="1" ht="15" customHeight="1" x14ac:dyDescent="0.25">
      <c r="A158" s="122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1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23" customFormat="1" ht="15" customHeight="1" x14ac:dyDescent="0.25">
      <c r="A159" s="122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1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23" customFormat="1" ht="15" customHeight="1" x14ac:dyDescent="0.25">
      <c r="A160" s="122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1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23" customFormat="1" ht="15" customHeight="1" x14ac:dyDescent="0.25">
      <c r="A161" s="122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1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23" customFormat="1" ht="15" customHeight="1" x14ac:dyDescent="0.25">
      <c r="A162" s="122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1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23" customFormat="1" ht="15" customHeight="1" x14ac:dyDescent="0.25">
      <c r="A163" s="122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1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23" customFormat="1" ht="15" customHeight="1" x14ac:dyDescent="0.25">
      <c r="A164" s="122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1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s="123" customFormat="1" ht="15" customHeight="1" x14ac:dyDescent="0.25">
      <c r="A165" s="122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1"/>
      <c r="AI165" s="16"/>
      <c r="AJ165" s="16"/>
      <c r="AK165" s="10"/>
      <c r="AL165" s="10"/>
      <c r="AM165" s="10"/>
      <c r="AN165" s="10"/>
      <c r="AO165" s="10"/>
      <c r="AP165" s="10"/>
      <c r="AQ165" s="10"/>
      <c r="AR165" s="71"/>
    </row>
    <row r="166" spans="1:44" s="123" customFormat="1" ht="15" customHeight="1" x14ac:dyDescent="0.25">
      <c r="A166" s="122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1"/>
      <c r="AI166" s="16"/>
      <c r="AJ166" s="16"/>
      <c r="AK166" s="10"/>
      <c r="AL166" s="10"/>
      <c r="AM166" s="10"/>
      <c r="AN166" s="10"/>
      <c r="AO166" s="10"/>
      <c r="AP166" s="10"/>
      <c r="AQ166" s="10"/>
      <c r="AR166" s="71"/>
    </row>
    <row r="167" spans="1:44" s="123" customFormat="1" ht="15" customHeight="1" x14ac:dyDescent="0.25">
      <c r="A167" s="122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1"/>
      <c r="AI167" s="16"/>
      <c r="AJ167" s="16"/>
      <c r="AK167" s="10"/>
      <c r="AL167" s="10"/>
      <c r="AM167" s="10"/>
      <c r="AN167" s="10"/>
      <c r="AO167" s="10"/>
      <c r="AP167" s="10"/>
      <c r="AQ167" s="10"/>
      <c r="AR167" s="71"/>
    </row>
    <row r="168" spans="1:44" ht="15" customHeight="1" x14ac:dyDescent="0.25">
      <c r="AG168" s="10"/>
      <c r="AH168" s="121"/>
      <c r="AI168" s="16"/>
      <c r="AJ168" s="16"/>
    </row>
    <row r="169" spans="1:44" ht="15" customHeight="1" x14ac:dyDescent="0.25">
      <c r="AG169" s="10"/>
      <c r="AH169" s="121"/>
      <c r="AI169" s="16"/>
      <c r="AJ169" s="16"/>
    </row>
    <row r="170" spans="1:44" ht="15" customHeight="1" x14ac:dyDescent="0.25">
      <c r="AG170" s="10"/>
      <c r="AH170" s="121"/>
      <c r="AI170" s="16"/>
      <c r="AJ170" s="16"/>
    </row>
    <row r="171" spans="1:44" ht="15" customHeight="1" x14ac:dyDescent="0.25">
      <c r="AG171" s="10"/>
      <c r="AH171" s="121"/>
      <c r="AI171" s="16"/>
      <c r="AJ171" s="16"/>
    </row>
    <row r="172" spans="1:44" ht="15" customHeight="1" x14ac:dyDescent="0.25">
      <c r="AG172" s="10"/>
      <c r="AH172" s="121"/>
      <c r="AI172" s="16"/>
      <c r="AJ172" s="16"/>
    </row>
    <row r="173" spans="1:44" ht="15" customHeight="1" x14ac:dyDescent="0.25">
      <c r="AG173" s="10"/>
      <c r="AH173" s="121"/>
      <c r="AI173" s="16"/>
      <c r="AJ173" s="16"/>
    </row>
    <row r="174" spans="1:44" ht="15" customHeight="1" x14ac:dyDescent="0.25">
      <c r="AG174" s="10"/>
      <c r="AH174" s="121"/>
      <c r="AI174" s="16"/>
      <c r="AJ174" s="16"/>
    </row>
    <row r="183" spans="2:43" ht="15" customHeight="1" x14ac:dyDescent="0.2"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</row>
    <row r="184" spans="2:43" ht="15" customHeight="1" x14ac:dyDescent="0.2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</row>
    <row r="185" spans="2:43" ht="15" customHeight="1" x14ac:dyDescent="0.2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</row>
    <row r="186" spans="2:43" ht="15" customHeight="1" x14ac:dyDescent="0.2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</row>
    <row r="187" spans="2:43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</row>
    <row r="188" spans="2:43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2:43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2:43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2:43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2:43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  <row r="205" spans="2:43" ht="15" customHeight="1" x14ac:dyDescent="0.2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</row>
    <row r="206" spans="2:43" ht="15" customHeight="1" x14ac:dyDescent="0.2"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</row>
    <row r="207" spans="2:43" ht="15" customHeight="1" x14ac:dyDescent="0.2"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28</v>
      </c>
      <c r="Z4" s="1" t="s">
        <v>29</v>
      </c>
      <c r="AA4" s="12">
        <v>5</v>
      </c>
      <c r="AB4" s="12">
        <v>0</v>
      </c>
      <c r="AC4" s="12">
        <v>0</v>
      </c>
      <c r="AD4" s="13">
        <v>8</v>
      </c>
      <c r="AE4" s="12">
        <v>14</v>
      </c>
      <c r="AF4" s="68">
        <v>0.38879999999999998</v>
      </c>
      <c r="AG4" s="1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31</v>
      </c>
      <c r="Z5" s="1" t="s">
        <v>29</v>
      </c>
      <c r="AA5" s="12">
        <v>7</v>
      </c>
      <c r="AB5" s="12">
        <v>0</v>
      </c>
      <c r="AC5" s="12">
        <v>2</v>
      </c>
      <c r="AD5" s="12">
        <v>16</v>
      </c>
      <c r="AE5" s="12">
        <v>36</v>
      </c>
      <c r="AF5" s="32">
        <v>0.69230000000000003</v>
      </c>
      <c r="AG5" s="19">
        <v>52</v>
      </c>
      <c r="AH5" s="40"/>
      <c r="AI5" s="7" t="s">
        <v>32</v>
      </c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12</v>
      </c>
      <c r="AB6" s="36">
        <f t="shared" ref="AB6:AG6" si="2">SUM(AB4:AB5)</f>
        <v>0</v>
      </c>
      <c r="AC6" s="36">
        <f t="shared" si="2"/>
        <v>2</v>
      </c>
      <c r="AD6" s="36">
        <f t="shared" si="2"/>
        <v>24</v>
      </c>
      <c r="AE6" s="36">
        <f t="shared" si="2"/>
        <v>50</v>
      </c>
      <c r="AF6" s="37">
        <f>PRODUCT(AE6/AG6)</f>
        <v>0.56818181818181823</v>
      </c>
      <c r="AG6" s="21">
        <f t="shared" si="2"/>
        <v>88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5</v>
      </c>
      <c r="F9" s="47">
        <v>0</v>
      </c>
      <c r="G9" s="47">
        <v>0</v>
      </c>
      <c r="H9" s="47">
        <v>1</v>
      </c>
      <c r="I9" s="47">
        <v>7</v>
      </c>
      <c r="J9" s="60">
        <v>0.28000000000000003</v>
      </c>
      <c r="K9" s="16">
        <f>PRODUCT(I9/J9)</f>
        <v>24.999999999999996</v>
      </c>
      <c r="L9" s="53">
        <f>PRODUCT((F9+G9)/E9)</f>
        <v>0</v>
      </c>
      <c r="M9" s="53">
        <f>PRODUCT(H9/E9)</f>
        <v>0.2</v>
      </c>
      <c r="N9" s="53">
        <f>PRODUCT((F9+G9+H9)/E9)</f>
        <v>0.2</v>
      </c>
      <c r="O9" s="53">
        <f>PRODUCT(I9/E9)</f>
        <v>1.4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2</v>
      </c>
      <c r="H11" s="47">
        <f>PRODUCT(AD6+AP6)</f>
        <v>24</v>
      </c>
      <c r="I11" s="47">
        <f>PRODUCT(AE6+AQ6)</f>
        <v>50</v>
      </c>
      <c r="J11" s="60">
        <f>PRODUCT(I11/K11)</f>
        <v>0.56818181818181823</v>
      </c>
      <c r="K11" s="10">
        <f>PRODUCT(AG6+AS6)</f>
        <v>88</v>
      </c>
      <c r="L11" s="53">
        <f>PRODUCT((F11+G11)/E11)</f>
        <v>0.16666666666666666</v>
      </c>
      <c r="M11" s="53">
        <f>PRODUCT(H11/E11)</f>
        <v>2</v>
      </c>
      <c r="N11" s="53">
        <f>PRODUCT((F11+G11+H11)/E11)</f>
        <v>2.1666666666666665</v>
      </c>
      <c r="O11" s="53">
        <f>PRODUCT(I11/E11)</f>
        <v>4.166666666666667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4">SUM(F9:F11)</f>
        <v>0</v>
      </c>
      <c r="G12" s="47">
        <f t="shared" si="4"/>
        <v>2</v>
      </c>
      <c r="H12" s="47">
        <f t="shared" si="4"/>
        <v>25</v>
      </c>
      <c r="I12" s="47">
        <f t="shared" si="4"/>
        <v>57</v>
      </c>
      <c r="J12" s="60">
        <f>PRODUCT(I12/K12)</f>
        <v>0.50442477876106195</v>
      </c>
      <c r="K12" s="16">
        <f>SUM(K9:K11)</f>
        <v>113</v>
      </c>
      <c r="L12" s="53">
        <f>PRODUCT((F12+G12)/E12)</f>
        <v>0.11764705882352941</v>
      </c>
      <c r="M12" s="53">
        <f>PRODUCT(H12/E12)</f>
        <v>1.4705882352941178</v>
      </c>
      <c r="N12" s="53">
        <f>PRODUCT((F12+G12+H12)/E12)</f>
        <v>1.588235294117647</v>
      </c>
      <c r="O12" s="53">
        <f>PRODUCT(I12/E12)</f>
        <v>3.3529411764705883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2020-09-05T06:51:33Z</dcterms:modified>
</cp:coreProperties>
</file>