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V7" i="2" l="1"/>
  <c r="J7" i="2"/>
  <c r="K7" i="2"/>
  <c r="I7" i="2"/>
  <c r="H7" i="2"/>
  <c r="G7" i="2"/>
  <c r="F7" i="2"/>
  <c r="E7" i="2"/>
  <c r="AN68" i="1" l="1"/>
  <c r="AM68" i="1"/>
  <c r="AL68" i="1"/>
  <c r="AP62" i="1" s="1"/>
  <c r="AN66" i="1"/>
  <c r="AM52" i="1" s="1"/>
  <c r="AM66" i="1"/>
  <c r="AM47" i="1" s="1"/>
  <c r="AN63" i="1"/>
  <c r="AM51" i="1" s="1"/>
  <c r="AM63" i="1"/>
  <c r="AM46" i="1" s="1"/>
  <c r="AN42" i="1"/>
  <c r="AM42" i="1"/>
  <c r="AL42" i="1"/>
  <c r="AP36" i="1" s="1"/>
  <c r="AN40" i="1"/>
  <c r="AL52" i="1" s="1"/>
  <c r="AN52" i="1" s="1"/>
  <c r="AM40" i="1"/>
  <c r="AL47" i="1" s="1"/>
  <c r="AN37" i="1"/>
  <c r="AL51" i="1" s="1"/>
  <c r="AN51" i="1" s="1"/>
  <c r="AM37" i="1"/>
  <c r="AL46" i="1" s="1"/>
  <c r="AN46" i="1" l="1"/>
  <c r="AN47" i="1"/>
  <c r="AM43" i="1"/>
  <c r="AL48" i="1" s="1"/>
  <c r="AN69" i="1"/>
  <c r="AM53" i="1" s="1"/>
  <c r="AM69" i="1"/>
  <c r="AM48" i="1" s="1"/>
  <c r="AN43" i="1"/>
  <c r="AL53" i="1" s="1"/>
  <c r="AN53" i="1" s="1"/>
  <c r="AN48" i="1" l="1"/>
  <c r="K41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7" i="1"/>
  <c r="J67" i="1"/>
  <c r="I67" i="1"/>
  <c r="H67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J41" i="1"/>
  <c r="I41" i="1"/>
  <c r="H41" i="1"/>
  <c r="O10" i="2" l="1"/>
  <c r="N10" i="2"/>
  <c r="M10" i="2"/>
  <c r="L10" i="2"/>
  <c r="U7" i="2"/>
  <c r="I11" i="2"/>
  <c r="AE7" i="2"/>
  <c r="AQ7" i="2"/>
  <c r="I12" i="2"/>
  <c r="I13" i="2"/>
  <c r="Q7" i="2"/>
  <c r="E11" i="2" s="1"/>
  <c r="E13" i="2" s="1"/>
  <c r="O13" i="2" s="1"/>
  <c r="AA7" i="2"/>
  <c r="AM7" i="2"/>
  <c r="E12" i="2"/>
  <c r="R7" i="2"/>
  <c r="F11" i="2" s="1"/>
  <c r="AB7" i="2"/>
  <c r="AN7" i="2"/>
  <c r="F12" i="2"/>
  <c r="S7" i="2"/>
  <c r="G11" i="2"/>
  <c r="AC7" i="2"/>
  <c r="AO7" i="2"/>
  <c r="G12" i="2"/>
  <c r="G13" i="2"/>
  <c r="T7" i="2"/>
  <c r="H11" i="2" s="1"/>
  <c r="AD7" i="2"/>
  <c r="AP7" i="2"/>
  <c r="H12" i="2"/>
  <c r="K10" i="2"/>
  <c r="W7" i="2"/>
  <c r="K11" i="2"/>
  <c r="J11" i="2" s="1"/>
  <c r="AG7" i="2"/>
  <c r="AS7" i="2"/>
  <c r="K12" i="2"/>
  <c r="K13" i="2"/>
  <c r="P22" i="3"/>
  <c r="O22" i="3"/>
  <c r="M22" i="3"/>
  <c r="I22" i="3"/>
  <c r="G22" i="3"/>
  <c r="P9" i="3"/>
  <c r="O9" i="3"/>
  <c r="M9" i="3"/>
  <c r="I9" i="3"/>
  <c r="G9" i="3"/>
  <c r="AA21" i="1"/>
  <c r="J13" i="2" l="1"/>
  <c r="H13" i="2"/>
  <c r="M13" i="2" s="1"/>
  <c r="M11" i="2"/>
  <c r="N11" i="2"/>
  <c r="L11" i="2"/>
  <c r="F13" i="2"/>
  <c r="O11" i="2"/>
  <c r="N13" i="2" l="1"/>
  <c r="L13" i="2"/>
</calcChain>
</file>

<file path=xl/sharedStrings.xml><?xml version="1.0" encoding="utf-8"?>
<sst xmlns="http://schemas.openxmlformats.org/spreadsheetml/2006/main" count="749" uniqueCount="393">
  <si>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</si>
  <si>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</si>
  <si>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</si>
  <si>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</si>
  <si>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</si>
  <si>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</si>
  <si>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</si>
  <si>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</si>
  <si>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</si>
  <si>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</si>
  <si>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</si>
  <si>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</si>
  <si>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</si>
  <si>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</si>
  <si>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</si>
  <si>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</si>
  <si>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</si>
  <si>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</si>
  <si>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</si>
  <si>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</si>
  <si>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</si>
  <si>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</si>
  <si>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</si>
  <si>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</si>
  <si>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</si>
  <si>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</si>
  <si>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</si>
  <si>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</si>
  <si>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</si>
  <si>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</si>
  <si>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</si>
  <si>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</si>
  <si>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</si>
  <si>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</si>
  <si>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</si>
  <si>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</si>
  <si>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</si>
  <si>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</si>
  <si>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</si>
  <si>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</si>
  <si>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</si>
  <si>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</si>
  <si>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</si>
  <si>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</si>
  <si>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</si>
  <si>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</si>
  <si>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</si>
  <si>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</si>
  <si>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</si>
  <si>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</si>
  <si>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</si>
  <si>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</si>
  <si>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1v</t>
  </si>
  <si>
    <t>Ikä ensimmäisessä ottelussa</t>
  </si>
  <si>
    <t>SoJy</t>
  </si>
  <si>
    <t xml:space="preserve"> ITÄ - LÄNSI - KORTTI</t>
  </si>
  <si>
    <t>20.06. 2004  Hyvinkää</t>
  </si>
  <si>
    <t xml:space="preserve">  2-1  (5-1, 4-5, 1-0)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</si>
  <si>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</si>
  <si>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</si>
  <si>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</si>
  <si>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</si>
  <si>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</si>
  <si>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</si>
  <si>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Eero Pitkänen</t>
  </si>
  <si>
    <t>29.06. 2008  Raahe</t>
  </si>
  <si>
    <t xml:space="preserve">  0-1  (0-2, 2-2)</t>
  </si>
  <si>
    <t>4830</t>
  </si>
  <si>
    <t>22.07. 2012  Sotkamo</t>
  </si>
  <si>
    <t xml:space="preserve">  1-2  (5-1, 5-10, 0-3)</t>
  </si>
  <si>
    <t>Mikko Kuosmanen</t>
  </si>
  <si>
    <t>5214</t>
  </si>
  <si>
    <t>C - POJAT</t>
  </si>
  <si>
    <t>B - POJAT</t>
  </si>
  <si>
    <t>A - POJAT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</si>
  <si>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</si>
  <si>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</si>
  <si>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</si>
  <si>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</si>
  <si>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</si>
  <si>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</si>
  <si>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</si>
  <si>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</si>
  <si>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</si>
  <si>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</si>
  <si>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Jimi Heikkinen</t>
  </si>
  <si>
    <t>12.9.1981  Sotkamo</t>
  </si>
  <si>
    <t>2.</t>
  </si>
  <si>
    <t>SoJy  2</t>
  </si>
  <si>
    <t>suomensarja</t>
  </si>
  <si>
    <t>1.</t>
  </si>
  <si>
    <t>11.</t>
  </si>
  <si>
    <t>JoMa</t>
  </si>
  <si>
    <t>7.</t>
  </si>
  <si>
    <t>8.</t>
  </si>
  <si>
    <t>3.</t>
  </si>
  <si>
    <t>9.</t>
  </si>
  <si>
    <t>ykköspesis</t>
  </si>
  <si>
    <t>Seurat</t>
  </si>
  <si>
    <t>SoJy = Sotkamon Jymy  (1909)</t>
  </si>
  <si>
    <t>JoMa = Joensuun Maila  (1957)</t>
  </si>
  <si>
    <t>13.05. 2000  Tahko - SoJy  2-0  (2-0, 4-3)</t>
  </si>
  <si>
    <t>11.06. 2000  SoJy - HP  2-0  (8-0, 5-1)</t>
  </si>
  <si>
    <t>09.08. 2005  JoMa - NJ  2-0  (6-4, 6-0)</t>
  </si>
  <si>
    <t>9.  ottelu</t>
  </si>
  <si>
    <t>210.  ottelu</t>
  </si>
  <si>
    <t xml:space="preserve">  19 v   8 kk   1 pv</t>
  </si>
  <si>
    <t xml:space="preserve">  19 v   8 kk 29 pv</t>
  </si>
  <si>
    <t xml:space="preserve">  23 v 10 kk 28 pv</t>
  </si>
  <si>
    <t>3-0  SMJ</t>
  </si>
  <si>
    <t>3-0  PattU</t>
  </si>
  <si>
    <t>3-0  KiPa</t>
  </si>
  <si>
    <t>3-1  KoU</t>
  </si>
  <si>
    <t>4-1  Lippo</t>
  </si>
  <si>
    <t>4-0  PattU</t>
  </si>
  <si>
    <t>2-0  KiPe</t>
  </si>
  <si>
    <t>3-1  Tahko</t>
  </si>
  <si>
    <t>3-0 KiPa</t>
  </si>
  <si>
    <t>3-2  PattU</t>
  </si>
  <si>
    <t>3-0  KoU</t>
  </si>
  <si>
    <t>1-3  Tahko</t>
  </si>
  <si>
    <t>3-2  NJ</t>
  </si>
  <si>
    <t>2-3  PattU</t>
  </si>
  <si>
    <t>4-0  KiPa</t>
  </si>
  <si>
    <t>3-1  KPL</t>
  </si>
  <si>
    <t>1-3  ViVe</t>
  </si>
  <si>
    <t>2-1  Lippo</t>
  </si>
  <si>
    <t>4-1  KiPa</t>
  </si>
  <si>
    <t>3-0  KPL</t>
  </si>
  <si>
    <t>3-2  ViVe</t>
  </si>
  <si>
    <t>4-0  Kiri</t>
  </si>
  <si>
    <t>3-0  ViVe</t>
  </si>
  <si>
    <t>3-2  SMJ</t>
  </si>
  <si>
    <t>0-3  KiPa</t>
  </si>
  <si>
    <t>10/11</t>
  </si>
  <si>
    <t>7/10</t>
  </si>
  <si>
    <t>Itä - Länsi, tulos</t>
  </si>
  <si>
    <t>s</t>
  </si>
  <si>
    <t xml:space="preserve">  2-0  (6-3, 23-6)</t>
  </si>
  <si>
    <t>4994</t>
  </si>
  <si>
    <t>22 v  9 kk  8 pv</t>
  </si>
  <si>
    <t>01.08. 1996  Pattijoki</t>
  </si>
  <si>
    <t xml:space="preserve">  0-2  (6-7, 2-5)</t>
  </si>
  <si>
    <t>Jarmo Heikkinen</t>
  </si>
  <si>
    <t>1400</t>
  </si>
  <si>
    <t>25.06. 1998  Sotkamo</t>
  </si>
  <si>
    <t xml:space="preserve">  2-1  (2-3, 10-4, 1-0)</t>
  </si>
  <si>
    <t>Kari-Pekka Heinonen</t>
  </si>
  <si>
    <t>1351</t>
  </si>
  <si>
    <t>03.07. 1999  Sotkamo</t>
  </si>
  <si>
    <t xml:space="preserve">  2-1  (1-4, 3-1, 3-2)</t>
  </si>
  <si>
    <t>Harri Tegelberg</t>
  </si>
  <si>
    <t>2421</t>
  </si>
  <si>
    <t>05.08. 2000  Oulu</t>
  </si>
  <si>
    <t xml:space="preserve">  1-2  (3-2, 0-5, 1-2)</t>
  </si>
  <si>
    <t>Jari Luoto</t>
  </si>
  <si>
    <t>1900</t>
  </si>
  <si>
    <t>14.07. 2001  Hamina</t>
  </si>
  <si>
    <t xml:space="preserve">  0-2  (1-3, 3-4)</t>
  </si>
  <si>
    <t>2340</t>
  </si>
  <si>
    <t>04.07. 2010  Helsinki</t>
  </si>
  <si>
    <t>4/6</t>
  </si>
  <si>
    <t>1/1</t>
  </si>
  <si>
    <t>2/2</t>
  </si>
  <si>
    <t>1/3</t>
  </si>
  <si>
    <t>1/4</t>
  </si>
  <si>
    <t>0/1</t>
  </si>
  <si>
    <t>3/5</t>
  </si>
  <si>
    <t>0/2</t>
  </si>
  <si>
    <t>13/24</t>
  </si>
  <si>
    <t>3/8</t>
  </si>
  <si>
    <t>5/5</t>
  </si>
  <si>
    <t>1/5</t>
  </si>
  <si>
    <t>2/3</t>
  </si>
  <si>
    <t>4/8</t>
  </si>
  <si>
    <t>6/8</t>
  </si>
  <si>
    <t>3/4</t>
  </si>
  <si>
    <t>1/2</t>
  </si>
  <si>
    <t>4/5</t>
  </si>
  <si>
    <t>14/21</t>
  </si>
  <si>
    <t>6/7</t>
  </si>
  <si>
    <t>KAIKKIEN AIKOJEN TILASTOT, TOP-10</t>
  </si>
  <si>
    <t>PESISPÖRSSIRAJAT</t>
  </si>
  <si>
    <t>1000 p</t>
  </si>
  <si>
    <t>Jatkosarja  7.</t>
  </si>
  <si>
    <t>Jatkosarja  1.</t>
  </si>
  <si>
    <t xml:space="preserve">      Mitalit</t>
  </si>
  <si>
    <t>11/12</t>
  </si>
  <si>
    <t>20.</t>
  </si>
  <si>
    <t>24.</t>
  </si>
  <si>
    <t xml:space="preserve">       Runkosarja TOP-30</t>
  </si>
  <si>
    <t>19.</t>
  </si>
  <si>
    <t>25.</t>
  </si>
  <si>
    <t>Ylempi loppusarja TOP-10</t>
  </si>
  <si>
    <t xml:space="preserve"> Poikapesäpalloilija  2001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</si>
  <si>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</si>
  <si>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</si>
  <si>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</si>
  <si>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</si>
  <si>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</si>
  <si>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</si>
  <si>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</si>
  <si>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</si>
  <si>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</si>
  <si>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15.</t>
  </si>
  <si>
    <t>53.</t>
  </si>
  <si>
    <t>67.</t>
  </si>
  <si>
    <t>54.</t>
  </si>
  <si>
    <t xml:space="preserve"> RUNKOSARJA, KA / OTT</t>
  </si>
  <si>
    <t>IKÄ</t>
  </si>
  <si>
    <t>TEHO</t>
  </si>
  <si>
    <t>6.</t>
  </si>
  <si>
    <t xml:space="preserve"> PLAY OFF,  KA / OTT</t>
  </si>
  <si>
    <t xml:space="preserve"> Ottelutilasto</t>
  </si>
  <si>
    <t xml:space="preserve"> 300</t>
  </si>
  <si>
    <t>94.</t>
  </si>
  <si>
    <t>97.</t>
  </si>
  <si>
    <t>44.</t>
  </si>
  <si>
    <t>75.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</si>
  <si>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</si>
  <si>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</si>
  <si>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</si>
  <si>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</si>
  <si>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</si>
  <si>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</si>
  <si>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</si>
  <si>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</si>
  <si>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>14.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</si>
  <si>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</si>
  <si>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</si>
  <si>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</si>
  <si>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</si>
  <si>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</si>
  <si>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</si>
  <si>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</si>
  <si>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</si>
  <si>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</si>
  <si>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</si>
  <si>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</si>
  <si>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</si>
  <si>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</si>
  <si>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</si>
  <si>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</si>
  <si>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</si>
  <si>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</si>
  <si>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</si>
  <si>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100</t>
  </si>
  <si>
    <t xml:space="preserve"> SIJOITUS</t>
  </si>
  <si>
    <t>291.</t>
  </si>
  <si>
    <t>106.</t>
  </si>
  <si>
    <t>109.</t>
  </si>
  <si>
    <t>116.</t>
  </si>
  <si>
    <t>78.</t>
  </si>
  <si>
    <t>42.</t>
  </si>
  <si>
    <t>85.</t>
  </si>
  <si>
    <t>222.</t>
  </si>
  <si>
    <t>193.</t>
  </si>
  <si>
    <t>170.</t>
  </si>
  <si>
    <t>168.</t>
  </si>
  <si>
    <t>177.</t>
  </si>
  <si>
    <t>138.</t>
  </si>
  <si>
    <t>99.</t>
  </si>
  <si>
    <t>59.</t>
  </si>
  <si>
    <t>51.</t>
  </si>
  <si>
    <t>258.</t>
  </si>
  <si>
    <t>237.</t>
  </si>
  <si>
    <t>224.</t>
  </si>
  <si>
    <t>239.</t>
  </si>
  <si>
    <t>180.</t>
  </si>
  <si>
    <t>145.</t>
  </si>
  <si>
    <t>101.</t>
  </si>
  <si>
    <t>86.</t>
  </si>
  <si>
    <t>71.</t>
  </si>
  <si>
    <t>66.</t>
  </si>
  <si>
    <t>218.</t>
  </si>
  <si>
    <t>228.</t>
  </si>
  <si>
    <t>241.</t>
  </si>
  <si>
    <t>140.</t>
  </si>
  <si>
    <t>100.</t>
  </si>
  <si>
    <t>96.</t>
  </si>
  <si>
    <t>93.</t>
  </si>
  <si>
    <t>253.</t>
  </si>
  <si>
    <t>195.</t>
  </si>
  <si>
    <t>209.</t>
  </si>
  <si>
    <t>196.</t>
  </si>
  <si>
    <t>143.</t>
  </si>
  <si>
    <t>91.</t>
  </si>
  <si>
    <t>56.</t>
  </si>
  <si>
    <t>230.</t>
  </si>
  <si>
    <t>160.</t>
  </si>
  <si>
    <t>87.</t>
  </si>
  <si>
    <t>37.</t>
  </si>
  <si>
    <t>29 v 10 kk 21 pv</t>
  </si>
  <si>
    <t>108.   02.08. 2011  ViVe - SoJy  2-1</t>
  </si>
  <si>
    <t>27 v 11 kk 17 pv</t>
  </si>
  <si>
    <t xml:space="preserve"> Kärkilyöjätilasto</t>
  </si>
  <si>
    <t xml:space="preserve"> 200</t>
  </si>
  <si>
    <t xml:space="preserve"> RUNKOSARJA, TASASATASET,  ka. / peli</t>
  </si>
  <si>
    <t xml:space="preserve"> PLAY OFF, TASASATASET,  ka. / peli</t>
  </si>
  <si>
    <t>231.   28.06. 2007  SoJy - PuPe  1-0</t>
  </si>
  <si>
    <t>25 v   9 kk 16 pv</t>
  </si>
  <si>
    <t>126.   26.07. 2012  SoJy - NJ  2-0</t>
  </si>
  <si>
    <t>324. ottelu</t>
  </si>
  <si>
    <t>597.</t>
  </si>
  <si>
    <t>539.</t>
  </si>
  <si>
    <t>453.</t>
  </si>
  <si>
    <t>431.</t>
  </si>
  <si>
    <t>324.</t>
  </si>
  <si>
    <t>257.</t>
  </si>
  <si>
    <t>227.</t>
  </si>
  <si>
    <t>198.</t>
  </si>
  <si>
    <t>182.</t>
  </si>
  <si>
    <t>175.</t>
  </si>
  <si>
    <t>157.</t>
  </si>
  <si>
    <t>144.</t>
  </si>
  <si>
    <t>126.</t>
  </si>
  <si>
    <t>1187.</t>
  </si>
  <si>
    <t>1124.</t>
  </si>
  <si>
    <t>1046.</t>
  </si>
  <si>
    <t>941.</t>
  </si>
  <si>
    <t>905.</t>
  </si>
  <si>
    <t>861.</t>
  </si>
  <si>
    <t>702.</t>
  </si>
  <si>
    <t>601.</t>
  </si>
  <si>
    <t>586.</t>
  </si>
  <si>
    <t>546.</t>
  </si>
  <si>
    <t>487.</t>
  </si>
  <si>
    <t>400.</t>
  </si>
  <si>
    <t>294.</t>
  </si>
  <si>
    <t>1136.</t>
  </si>
  <si>
    <t>973.</t>
  </si>
  <si>
    <t>875.</t>
  </si>
  <si>
    <t>792.</t>
  </si>
  <si>
    <t>552.</t>
  </si>
  <si>
    <t>384.</t>
  </si>
  <si>
    <t>304.</t>
  </si>
  <si>
    <t>265.</t>
  </si>
  <si>
    <t>234.</t>
  </si>
  <si>
    <t>238.</t>
  </si>
  <si>
    <t>213.</t>
  </si>
  <si>
    <t>205.</t>
  </si>
  <si>
    <t>197.</t>
  </si>
  <si>
    <t>1192.</t>
  </si>
  <si>
    <t>1067.</t>
  </si>
  <si>
    <t>977.</t>
  </si>
  <si>
    <t>893.</t>
  </si>
  <si>
    <t>723.</t>
  </si>
  <si>
    <t>556.</t>
  </si>
  <si>
    <t>456.</t>
  </si>
  <si>
    <t>398.</t>
  </si>
  <si>
    <t>373.</t>
  </si>
  <si>
    <t>361.</t>
  </si>
  <si>
    <t>333.</t>
  </si>
  <si>
    <t>305.</t>
  </si>
  <si>
    <t>260.</t>
  </si>
  <si>
    <t>1079.</t>
  </si>
  <si>
    <t>817.</t>
  </si>
  <si>
    <t>608.</t>
  </si>
  <si>
    <t>511.</t>
  </si>
  <si>
    <t>410.</t>
  </si>
  <si>
    <t>322.</t>
  </si>
  <si>
    <t>256.</t>
  </si>
  <si>
    <t>204.</t>
  </si>
  <si>
    <t>167.</t>
  </si>
  <si>
    <t>115.</t>
  </si>
  <si>
    <t>108.</t>
  </si>
  <si>
    <t>89.</t>
  </si>
  <si>
    <t xml:space="preserve">    24.   29.08. 2009  PattU - SoJy  0-2</t>
  </si>
  <si>
    <t>SEUROITTAIN</t>
  </si>
  <si>
    <t>ka / ottelu</t>
  </si>
  <si>
    <t>LYÖDYT, KA/OTT</t>
  </si>
  <si>
    <t>RS</t>
  </si>
  <si>
    <t>YLS</t>
  </si>
  <si>
    <t>ERO</t>
  </si>
  <si>
    <t>TUODUT, KA/OTT</t>
  </si>
  <si>
    <t>Sotkamon Jymy</t>
  </si>
  <si>
    <t>Joensuun Maila</t>
  </si>
  <si>
    <t>OSUUS</t>
  </si>
  <si>
    <t>YLEISÖENNÄTYS  KOTONA</t>
  </si>
  <si>
    <t>KATSOJIA YLI 5000</t>
  </si>
  <si>
    <t>YLEISÖENNÄTYS  VIERAISSA</t>
  </si>
  <si>
    <t>SIJA</t>
  </si>
  <si>
    <t>KATSOJIA</t>
  </si>
  <si>
    <t>KA / PELI</t>
  </si>
  <si>
    <t>58.   06.07. 2010  KPL - SoJy  2-0</t>
  </si>
  <si>
    <t>38.   06.09. 2000  KiPa - SoJy  2-0,  fin 3/3</t>
  </si>
  <si>
    <t>26.   12.09. 2009  KPL - SoJy  0-1,  fin 3/4</t>
  </si>
  <si>
    <t>RS JA YLS</t>
  </si>
  <si>
    <t>859 986</t>
  </si>
  <si>
    <t>33.   17.09. 2011  SoJy - ViVe  2-0,  fin 5/5</t>
  </si>
  <si>
    <t>Lippo Jun</t>
  </si>
  <si>
    <t>TOP-100     1945-2020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</si>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</sst>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7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left"/>
    </xf>
    <xf numFmtId="1" fontId="4" fillId="6" borderId="2" xfId="0" applyNumberFormat="1" applyFont="1" applyFill="1" applyBorder="1" applyAlignment="1">
      <alignment horizontal="center"/>
    </xf>
    <xf numFmtId="1" fontId="4" fillId="6" borderId="4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65" fontId="4" fillId="6" borderId="15" xfId="1" quotePrefix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4" borderId="3" xfId="0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0" xfId="0" applyNumberFormat="1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10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3.7109375" style="63" customWidth="1"/>
    <col min="34" max="34" width="12.7109375" style="63" customWidth="1"/>
    <col min="35" max="36" width="12.4257812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8" t="s">
        <v>85</v>
      </c>
      <c r="C1" s="6"/>
      <c r="D1" s="7"/>
      <c r="E1" s="98" t="s">
        <v>86</v>
      </c>
      <c r="F1" s="114"/>
      <c r="G1" s="6"/>
      <c r="H1" s="8"/>
      <c r="I1" s="6"/>
      <c r="J1" s="6"/>
      <c r="K1" s="6"/>
      <c r="L1" s="8"/>
      <c r="M1" s="6"/>
      <c r="N1" s="6"/>
      <c r="O1" s="8"/>
      <c r="P1" s="115"/>
      <c r="Q1" s="115"/>
      <c r="R1" s="115"/>
      <c r="S1" s="115"/>
      <c r="T1" s="115"/>
      <c r="U1" s="6"/>
      <c r="V1" s="6"/>
      <c r="W1" s="115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190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193</v>
      </c>
      <c r="AC2" s="21"/>
      <c r="AD2" s="15"/>
      <c r="AE2" s="22"/>
      <c r="AF2" s="20"/>
      <c r="AG2" s="23" t="s">
        <v>76</v>
      </c>
      <c r="AH2" s="15"/>
      <c r="AI2" s="15"/>
      <c r="AJ2" s="16"/>
      <c r="AK2" s="20"/>
      <c r="AL2" s="23" t="s">
        <v>78</v>
      </c>
      <c r="AM2" s="21"/>
      <c r="AN2" s="15"/>
      <c r="AO2" s="151" t="s">
        <v>186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81</v>
      </c>
      <c r="AH3" s="19" t="s">
        <v>82</v>
      </c>
      <c r="AI3" s="16" t="s">
        <v>83</v>
      </c>
      <c r="AJ3" s="19" t="s">
        <v>84</v>
      </c>
      <c r="AK3" s="25"/>
      <c r="AL3" s="19" t="s">
        <v>23</v>
      </c>
      <c r="AM3" s="19" t="s">
        <v>24</v>
      </c>
      <c r="AN3" s="16" t="s">
        <v>77</v>
      </c>
      <c r="AO3" s="16" t="s">
        <v>31</v>
      </c>
      <c r="AP3" s="18" t="s">
        <v>32</v>
      </c>
      <c r="AQ3" s="19" t="s">
        <v>33</v>
      </c>
      <c r="AR3" s="42"/>
      <c r="AS3" s="42"/>
      <c r="AT3" s="42"/>
    </row>
    <row r="4" spans="1:46" s="4" customFormat="1" ht="15" customHeight="1" x14ac:dyDescent="0.25">
      <c r="A4" s="2"/>
      <c r="B4" s="116">
        <v>1999</v>
      </c>
      <c r="C4" s="116" t="s">
        <v>87</v>
      </c>
      <c r="D4" s="117" t="s">
        <v>88</v>
      </c>
      <c r="E4" s="116"/>
      <c r="F4" s="118" t="s">
        <v>89</v>
      </c>
      <c r="G4" s="116"/>
      <c r="H4" s="116"/>
      <c r="I4" s="116"/>
      <c r="J4" s="116"/>
      <c r="K4" s="116"/>
      <c r="L4" s="116"/>
      <c r="M4" s="116"/>
      <c r="N4" s="119"/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26">
        <v>2000</v>
      </c>
      <c r="C5" s="26" t="s">
        <v>87</v>
      </c>
      <c r="D5" s="27" t="s">
        <v>54</v>
      </c>
      <c r="E5" s="26">
        <v>26</v>
      </c>
      <c r="F5" s="26">
        <v>0</v>
      </c>
      <c r="G5" s="26">
        <v>5</v>
      </c>
      <c r="H5" s="26">
        <v>7</v>
      </c>
      <c r="I5" s="26">
        <v>77</v>
      </c>
      <c r="J5" s="26">
        <v>34</v>
      </c>
      <c r="K5" s="26">
        <v>27</v>
      </c>
      <c r="L5" s="26">
        <v>11</v>
      </c>
      <c r="M5" s="26">
        <v>5</v>
      </c>
      <c r="N5" s="120">
        <v>0.53100000000000003</v>
      </c>
      <c r="O5" s="25">
        <v>145.00941619585686</v>
      </c>
      <c r="P5" s="19"/>
      <c r="Q5" s="19"/>
      <c r="R5" s="19"/>
      <c r="S5" s="19"/>
      <c r="T5" s="25"/>
      <c r="U5" s="26">
        <v>12</v>
      </c>
      <c r="V5" s="26">
        <v>0</v>
      </c>
      <c r="W5" s="26">
        <v>0</v>
      </c>
      <c r="X5" s="26">
        <v>4</v>
      </c>
      <c r="Y5" s="26">
        <v>36</v>
      </c>
      <c r="Z5" s="29">
        <v>0.54600000000000004</v>
      </c>
      <c r="AA5" s="25"/>
      <c r="AB5" s="19"/>
      <c r="AC5" s="19"/>
      <c r="AD5" s="19"/>
      <c r="AE5" s="19"/>
      <c r="AF5" s="25"/>
      <c r="AG5" s="30" t="s">
        <v>132</v>
      </c>
      <c r="AH5" s="30" t="s">
        <v>116</v>
      </c>
      <c r="AI5" s="30"/>
      <c r="AJ5" s="30" t="s">
        <v>133</v>
      </c>
      <c r="AK5" s="25"/>
      <c r="AL5" s="26"/>
      <c r="AM5" s="26"/>
      <c r="AN5" s="26">
        <v>1</v>
      </c>
      <c r="AO5" s="28"/>
      <c r="AP5" s="31">
        <v>1</v>
      </c>
      <c r="AQ5" s="26"/>
      <c r="AR5" s="42"/>
      <c r="AS5" s="42"/>
      <c r="AT5" s="42"/>
    </row>
    <row r="6" spans="1:46" s="4" customFormat="1" ht="15" customHeight="1" x14ac:dyDescent="0.25">
      <c r="A6" s="2"/>
      <c r="B6" s="26">
        <v>2001</v>
      </c>
      <c r="C6" s="26" t="s">
        <v>90</v>
      </c>
      <c r="D6" s="27" t="s">
        <v>54</v>
      </c>
      <c r="E6" s="26">
        <v>28</v>
      </c>
      <c r="F6" s="26">
        <v>0</v>
      </c>
      <c r="G6" s="26">
        <v>2</v>
      </c>
      <c r="H6" s="26">
        <v>7</v>
      </c>
      <c r="I6" s="26">
        <v>39</v>
      </c>
      <c r="J6" s="26">
        <v>7</v>
      </c>
      <c r="K6" s="26">
        <v>9</v>
      </c>
      <c r="L6" s="26">
        <v>21</v>
      </c>
      <c r="M6" s="26">
        <v>2</v>
      </c>
      <c r="N6" s="120">
        <v>0.41099999999999998</v>
      </c>
      <c r="O6" s="25">
        <v>94.890510948905117</v>
      </c>
      <c r="P6" s="19"/>
      <c r="Q6" s="19"/>
      <c r="R6" s="19"/>
      <c r="S6" s="19"/>
      <c r="T6" s="25"/>
      <c r="U6" s="26">
        <v>9</v>
      </c>
      <c r="V6" s="26">
        <v>0</v>
      </c>
      <c r="W6" s="26">
        <v>3</v>
      </c>
      <c r="X6" s="26">
        <v>0</v>
      </c>
      <c r="Y6" s="26">
        <v>16</v>
      </c>
      <c r="Z6" s="29">
        <v>0.53300000000000003</v>
      </c>
      <c r="AA6" s="25"/>
      <c r="AB6" s="19"/>
      <c r="AC6" s="19"/>
      <c r="AD6" s="19"/>
      <c r="AE6" s="19"/>
      <c r="AF6" s="25"/>
      <c r="AG6" s="30" t="s">
        <v>109</v>
      </c>
      <c r="AH6" s="30" t="s">
        <v>110</v>
      </c>
      <c r="AI6" s="30"/>
      <c r="AJ6" s="30" t="s">
        <v>111</v>
      </c>
      <c r="AK6" s="25"/>
      <c r="AL6" s="26"/>
      <c r="AM6" s="26"/>
      <c r="AN6" s="26">
        <v>1</v>
      </c>
      <c r="AO6" s="28">
        <v>1</v>
      </c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26">
        <v>2002</v>
      </c>
      <c r="C7" s="26" t="s">
        <v>90</v>
      </c>
      <c r="D7" s="27" t="s">
        <v>54</v>
      </c>
      <c r="E7" s="26">
        <v>29</v>
      </c>
      <c r="F7" s="26">
        <v>0</v>
      </c>
      <c r="G7" s="26">
        <v>3</v>
      </c>
      <c r="H7" s="26">
        <v>6</v>
      </c>
      <c r="I7" s="26">
        <v>70</v>
      </c>
      <c r="J7" s="26">
        <v>30</v>
      </c>
      <c r="K7" s="26">
        <v>23</v>
      </c>
      <c r="L7" s="26">
        <v>14</v>
      </c>
      <c r="M7" s="26">
        <v>3</v>
      </c>
      <c r="N7" s="120">
        <v>0.49</v>
      </c>
      <c r="O7" s="25">
        <v>142.85714285714286</v>
      </c>
      <c r="P7" s="19"/>
      <c r="Q7" s="19"/>
      <c r="R7" s="19"/>
      <c r="S7" s="19"/>
      <c r="T7" s="25"/>
      <c r="U7" s="26">
        <v>10</v>
      </c>
      <c r="V7" s="26">
        <v>0</v>
      </c>
      <c r="W7" s="26">
        <v>2</v>
      </c>
      <c r="X7" s="26">
        <v>0</v>
      </c>
      <c r="Y7" s="26">
        <v>12</v>
      </c>
      <c r="Z7" s="29">
        <v>0.33300000000000002</v>
      </c>
      <c r="AA7" s="25"/>
      <c r="AB7" s="19"/>
      <c r="AC7" s="19"/>
      <c r="AD7" s="19"/>
      <c r="AE7" s="19"/>
      <c r="AF7" s="25"/>
      <c r="AG7" s="30" t="s">
        <v>109</v>
      </c>
      <c r="AH7" s="30" t="s">
        <v>112</v>
      </c>
      <c r="AI7" s="30"/>
      <c r="AJ7" s="30" t="s">
        <v>110</v>
      </c>
      <c r="AK7" s="25"/>
      <c r="AL7" s="26"/>
      <c r="AM7" s="26"/>
      <c r="AN7" s="26"/>
      <c r="AO7" s="28">
        <v>1</v>
      </c>
      <c r="AP7" s="31"/>
      <c r="AQ7" s="26"/>
      <c r="AR7" s="42"/>
      <c r="AS7" s="42"/>
      <c r="AT7" s="42"/>
    </row>
    <row r="8" spans="1:46" s="4" customFormat="1" ht="15" customHeight="1" x14ac:dyDescent="0.25">
      <c r="A8" s="2"/>
      <c r="B8" s="26">
        <v>2003</v>
      </c>
      <c r="C8" s="26" t="s">
        <v>90</v>
      </c>
      <c r="D8" s="27" t="s">
        <v>54</v>
      </c>
      <c r="E8" s="26">
        <v>23</v>
      </c>
      <c r="F8" s="26">
        <v>0</v>
      </c>
      <c r="G8" s="26">
        <v>4</v>
      </c>
      <c r="H8" s="26">
        <v>6</v>
      </c>
      <c r="I8" s="26">
        <v>33</v>
      </c>
      <c r="J8" s="26">
        <v>6</v>
      </c>
      <c r="K8" s="26">
        <v>14</v>
      </c>
      <c r="L8" s="26">
        <v>9</v>
      </c>
      <c r="M8" s="26">
        <v>4</v>
      </c>
      <c r="N8" s="120">
        <v>0.379</v>
      </c>
      <c r="O8" s="25">
        <v>87.071240105540895</v>
      </c>
      <c r="P8" s="19"/>
      <c r="Q8" s="19"/>
      <c r="R8" s="19"/>
      <c r="S8" s="19"/>
      <c r="T8" s="25"/>
      <c r="U8" s="26">
        <v>11</v>
      </c>
      <c r="V8" s="26">
        <v>0</v>
      </c>
      <c r="W8" s="26">
        <v>2</v>
      </c>
      <c r="X8" s="26">
        <v>1</v>
      </c>
      <c r="Y8" s="26">
        <v>9</v>
      </c>
      <c r="Z8" s="29">
        <v>0.34599999999999997</v>
      </c>
      <c r="AA8" s="25"/>
      <c r="AB8" s="19"/>
      <c r="AC8" s="19"/>
      <c r="AD8" s="19"/>
      <c r="AE8" s="19"/>
      <c r="AF8" s="25"/>
      <c r="AG8" s="30" t="s">
        <v>113</v>
      </c>
      <c r="AH8" s="30" t="s">
        <v>114</v>
      </c>
      <c r="AI8" s="30"/>
      <c r="AJ8" s="30" t="s">
        <v>115</v>
      </c>
      <c r="AK8" s="25"/>
      <c r="AL8" s="26"/>
      <c r="AM8" s="26"/>
      <c r="AN8" s="26"/>
      <c r="AO8" s="28">
        <v>1</v>
      </c>
      <c r="AP8" s="31"/>
      <c r="AQ8" s="26"/>
      <c r="AR8" s="42"/>
      <c r="AS8" s="42"/>
      <c r="AT8" s="42"/>
    </row>
    <row r="9" spans="1:46" s="4" customFormat="1" ht="15" customHeight="1" x14ac:dyDescent="0.25">
      <c r="A9" s="2"/>
      <c r="B9" s="26">
        <v>2004</v>
      </c>
      <c r="C9" s="26" t="s">
        <v>91</v>
      </c>
      <c r="D9" s="27" t="s">
        <v>92</v>
      </c>
      <c r="E9" s="26">
        <v>28</v>
      </c>
      <c r="F9" s="26">
        <v>0</v>
      </c>
      <c r="G9" s="26">
        <v>3</v>
      </c>
      <c r="H9" s="26">
        <v>26</v>
      </c>
      <c r="I9" s="26">
        <v>130</v>
      </c>
      <c r="J9" s="26">
        <v>28</v>
      </c>
      <c r="K9" s="26">
        <v>67</v>
      </c>
      <c r="L9" s="26">
        <v>32</v>
      </c>
      <c r="M9" s="26">
        <v>3</v>
      </c>
      <c r="N9" s="120">
        <v>0.59099999999999997</v>
      </c>
      <c r="O9" s="25">
        <v>219.96615905245349</v>
      </c>
      <c r="P9" s="19"/>
      <c r="Q9" s="19" t="s">
        <v>191</v>
      </c>
      <c r="R9" s="19"/>
      <c r="S9" s="19" t="s">
        <v>188</v>
      </c>
      <c r="T9" s="25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30"/>
      <c r="AH9" s="30"/>
      <c r="AI9" s="30"/>
      <c r="AJ9" s="30"/>
      <c r="AK9" s="25"/>
      <c r="AL9" s="26">
        <v>1</v>
      </c>
      <c r="AM9" s="26"/>
      <c r="AN9" s="26"/>
      <c r="AO9" s="26"/>
      <c r="AP9" s="26"/>
      <c r="AQ9" s="26"/>
      <c r="AR9" s="42"/>
      <c r="AS9" s="42"/>
      <c r="AT9" s="42"/>
    </row>
    <row r="10" spans="1:46" s="4" customFormat="1" ht="15" customHeight="1" x14ac:dyDescent="0.25">
      <c r="A10" s="2"/>
      <c r="B10" s="26">
        <v>2005</v>
      </c>
      <c r="C10" s="26" t="s">
        <v>93</v>
      </c>
      <c r="D10" s="27" t="s">
        <v>92</v>
      </c>
      <c r="E10" s="26">
        <v>25</v>
      </c>
      <c r="F10" s="26">
        <v>1</v>
      </c>
      <c r="G10" s="26">
        <v>2</v>
      </c>
      <c r="H10" s="26">
        <v>31</v>
      </c>
      <c r="I10" s="26">
        <v>140</v>
      </c>
      <c r="J10" s="26">
        <v>53</v>
      </c>
      <c r="K10" s="26">
        <v>75</v>
      </c>
      <c r="L10" s="26">
        <v>9</v>
      </c>
      <c r="M10" s="26">
        <v>3</v>
      </c>
      <c r="N10" s="120">
        <v>0.68</v>
      </c>
      <c r="O10" s="25">
        <v>205.88235294117646</v>
      </c>
      <c r="P10" s="19"/>
      <c r="Q10" s="19" t="s">
        <v>91</v>
      </c>
      <c r="R10" s="19"/>
      <c r="S10" s="19" t="s">
        <v>94</v>
      </c>
      <c r="T10" s="25"/>
      <c r="U10" s="26">
        <v>7</v>
      </c>
      <c r="V10" s="26">
        <v>1</v>
      </c>
      <c r="W10" s="26">
        <v>0</v>
      </c>
      <c r="X10" s="26">
        <v>10</v>
      </c>
      <c r="Y10" s="26">
        <v>38</v>
      </c>
      <c r="Z10" s="29">
        <v>0.63300000000000001</v>
      </c>
      <c r="AA10" s="25"/>
      <c r="AB10" s="19"/>
      <c r="AC10" s="19"/>
      <c r="AD10" s="19"/>
      <c r="AE10" s="19"/>
      <c r="AF10" s="25"/>
      <c r="AG10" s="30" t="s">
        <v>184</v>
      </c>
      <c r="AH10" s="30"/>
      <c r="AI10" s="30"/>
      <c r="AJ10" s="30"/>
      <c r="AK10" s="25"/>
      <c r="AL10" s="26">
        <v>1</v>
      </c>
      <c r="AM10" s="26"/>
      <c r="AN10" s="26"/>
      <c r="AO10" s="28"/>
      <c r="AP10" s="31"/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2006</v>
      </c>
      <c r="C11" s="26" t="s">
        <v>90</v>
      </c>
      <c r="D11" s="27" t="s">
        <v>54</v>
      </c>
      <c r="E11" s="26">
        <v>27</v>
      </c>
      <c r="F11" s="26">
        <v>2</v>
      </c>
      <c r="G11" s="26">
        <v>10</v>
      </c>
      <c r="H11" s="26">
        <v>22</v>
      </c>
      <c r="I11" s="26">
        <v>85</v>
      </c>
      <c r="J11" s="26">
        <v>22</v>
      </c>
      <c r="K11" s="26">
        <v>25</v>
      </c>
      <c r="L11" s="26">
        <v>26</v>
      </c>
      <c r="M11" s="26">
        <v>12</v>
      </c>
      <c r="N11" s="120">
        <v>0.53500000000000003</v>
      </c>
      <c r="O11" s="25">
        <v>158.87850467289718</v>
      </c>
      <c r="P11" s="19"/>
      <c r="Q11" s="19" t="s">
        <v>192</v>
      </c>
      <c r="R11" s="19"/>
      <c r="S11" s="19"/>
      <c r="T11" s="25"/>
      <c r="U11" s="26">
        <v>15</v>
      </c>
      <c r="V11" s="26">
        <v>0</v>
      </c>
      <c r="W11" s="26">
        <v>6</v>
      </c>
      <c r="X11" s="26">
        <v>5</v>
      </c>
      <c r="Y11" s="26">
        <v>53</v>
      </c>
      <c r="Z11" s="29">
        <v>0.624</v>
      </c>
      <c r="AA11" s="25"/>
      <c r="AB11" s="19"/>
      <c r="AC11" s="19"/>
      <c r="AD11" s="19"/>
      <c r="AE11" s="19"/>
      <c r="AF11" s="25"/>
      <c r="AG11" s="30" t="s">
        <v>185</v>
      </c>
      <c r="AH11" s="30" t="s">
        <v>117</v>
      </c>
      <c r="AI11" s="30"/>
      <c r="AJ11" s="30" t="s">
        <v>118</v>
      </c>
      <c r="AK11" s="25"/>
      <c r="AL11" s="26"/>
      <c r="AM11" s="26"/>
      <c r="AN11" s="26"/>
      <c r="AO11" s="28">
        <v>1</v>
      </c>
      <c r="AP11" s="31"/>
      <c r="AQ11" s="26"/>
      <c r="AR11" s="42"/>
      <c r="AS11" s="42"/>
      <c r="AT11" s="42"/>
    </row>
    <row r="12" spans="1:46" s="4" customFormat="1" ht="15" customHeight="1" x14ac:dyDescent="0.25">
      <c r="A12" s="2"/>
      <c r="B12" s="26">
        <v>2007</v>
      </c>
      <c r="C12" s="26" t="s">
        <v>87</v>
      </c>
      <c r="D12" s="27" t="s">
        <v>54</v>
      </c>
      <c r="E12" s="26">
        <v>26</v>
      </c>
      <c r="F12" s="26">
        <v>1</v>
      </c>
      <c r="G12" s="26">
        <v>10</v>
      </c>
      <c r="H12" s="26">
        <v>16</v>
      </c>
      <c r="I12" s="26">
        <v>114</v>
      </c>
      <c r="J12" s="26">
        <v>48</v>
      </c>
      <c r="K12" s="26">
        <v>26</v>
      </c>
      <c r="L12" s="26">
        <v>29</v>
      </c>
      <c r="M12" s="26">
        <v>11</v>
      </c>
      <c r="N12" s="120">
        <v>0.59099999999999997</v>
      </c>
      <c r="O12" s="25">
        <v>192.89340101522845</v>
      </c>
      <c r="P12" s="19"/>
      <c r="Q12" s="19"/>
      <c r="R12" s="19"/>
      <c r="S12" s="19"/>
      <c r="T12" s="25"/>
      <c r="U12" s="26">
        <v>14</v>
      </c>
      <c r="V12" s="26">
        <v>1</v>
      </c>
      <c r="W12" s="26">
        <v>8</v>
      </c>
      <c r="X12" s="26">
        <v>6</v>
      </c>
      <c r="Y12" s="26">
        <v>56</v>
      </c>
      <c r="Z12" s="29">
        <v>0.58299999999999996</v>
      </c>
      <c r="AA12" s="25"/>
      <c r="AB12" s="19"/>
      <c r="AC12" s="19"/>
      <c r="AD12" s="19"/>
      <c r="AE12" s="19"/>
      <c r="AF12" s="25"/>
      <c r="AG12" s="30" t="s">
        <v>185</v>
      </c>
      <c r="AH12" s="30" t="s">
        <v>119</v>
      </c>
      <c r="AI12" s="30"/>
      <c r="AJ12" s="30" t="s">
        <v>120</v>
      </c>
      <c r="AK12" s="25"/>
      <c r="AL12" s="26"/>
      <c r="AM12" s="26"/>
      <c r="AN12" s="26"/>
      <c r="AO12" s="28"/>
      <c r="AP12" s="31">
        <v>1</v>
      </c>
      <c r="AQ12" s="26"/>
      <c r="AR12" s="42"/>
      <c r="AS12" s="42"/>
      <c r="AT12" s="42"/>
    </row>
    <row r="13" spans="1:46" s="4" customFormat="1" ht="15" customHeight="1" x14ac:dyDescent="0.25">
      <c r="A13" s="2"/>
      <c r="B13" s="26">
        <v>2008</v>
      </c>
      <c r="C13" s="26" t="s">
        <v>87</v>
      </c>
      <c r="D13" s="27" t="s">
        <v>54</v>
      </c>
      <c r="E13" s="26">
        <v>24</v>
      </c>
      <c r="F13" s="26">
        <v>0</v>
      </c>
      <c r="G13" s="26">
        <v>2</v>
      </c>
      <c r="H13" s="26">
        <v>13</v>
      </c>
      <c r="I13" s="26">
        <v>69</v>
      </c>
      <c r="J13" s="26">
        <v>11</v>
      </c>
      <c r="K13" s="26">
        <v>47</v>
      </c>
      <c r="L13" s="26">
        <v>9</v>
      </c>
      <c r="M13" s="26">
        <v>2</v>
      </c>
      <c r="N13" s="120">
        <v>0.50700000000000001</v>
      </c>
      <c r="O13" s="25">
        <v>136.09467455621302</v>
      </c>
      <c r="P13" s="19"/>
      <c r="Q13" s="19"/>
      <c r="R13" s="19"/>
      <c r="S13" s="19"/>
      <c r="T13" s="25"/>
      <c r="U13" s="26">
        <v>15</v>
      </c>
      <c r="V13" s="26">
        <v>0</v>
      </c>
      <c r="W13" s="26">
        <v>3</v>
      </c>
      <c r="X13" s="26">
        <v>3</v>
      </c>
      <c r="Y13" s="26">
        <v>38</v>
      </c>
      <c r="Z13" s="29">
        <v>0.42699999999999999</v>
      </c>
      <c r="AA13" s="25"/>
      <c r="AB13" s="19"/>
      <c r="AC13" s="19"/>
      <c r="AD13" s="19"/>
      <c r="AE13" s="19"/>
      <c r="AF13" s="25"/>
      <c r="AG13" s="30" t="s">
        <v>185</v>
      </c>
      <c r="AH13" s="30" t="s">
        <v>121</v>
      </c>
      <c r="AI13" s="30"/>
      <c r="AJ13" s="30" t="s">
        <v>122</v>
      </c>
      <c r="AK13" s="25"/>
      <c r="AL13" s="26">
        <v>1</v>
      </c>
      <c r="AM13" s="26"/>
      <c r="AN13" s="26"/>
      <c r="AO13" s="28"/>
      <c r="AP13" s="31">
        <v>1</v>
      </c>
      <c r="AQ13" s="26"/>
      <c r="AR13" s="42"/>
      <c r="AS13" s="42"/>
      <c r="AT13" s="42"/>
    </row>
    <row r="14" spans="1:46" s="4" customFormat="1" ht="15" customHeight="1" x14ac:dyDescent="0.25">
      <c r="A14" s="2"/>
      <c r="B14" s="26">
        <v>2009</v>
      </c>
      <c r="C14" s="26" t="s">
        <v>90</v>
      </c>
      <c r="D14" s="27" t="s">
        <v>54</v>
      </c>
      <c r="E14" s="26">
        <v>23</v>
      </c>
      <c r="F14" s="26">
        <v>0</v>
      </c>
      <c r="G14" s="28">
        <v>6</v>
      </c>
      <c r="H14" s="26">
        <v>1</v>
      </c>
      <c r="I14" s="26">
        <v>42</v>
      </c>
      <c r="J14" s="26">
        <v>10</v>
      </c>
      <c r="K14" s="26">
        <v>10</v>
      </c>
      <c r="L14" s="26">
        <v>16</v>
      </c>
      <c r="M14" s="26">
        <v>6</v>
      </c>
      <c r="N14" s="120">
        <v>0.372</v>
      </c>
      <c r="O14" s="25">
        <v>112.90322580645162</v>
      </c>
      <c r="P14" s="19"/>
      <c r="Q14" s="19"/>
      <c r="R14" s="19"/>
      <c r="S14" s="19"/>
      <c r="T14" s="25"/>
      <c r="U14" s="26">
        <v>11</v>
      </c>
      <c r="V14" s="26">
        <v>0</v>
      </c>
      <c r="W14" s="28">
        <v>4</v>
      </c>
      <c r="X14" s="26">
        <v>0</v>
      </c>
      <c r="Y14" s="26">
        <v>27</v>
      </c>
      <c r="Z14" s="29">
        <v>0.42899999999999999</v>
      </c>
      <c r="AA14" s="25"/>
      <c r="AB14" s="19"/>
      <c r="AC14" s="19"/>
      <c r="AD14" s="19"/>
      <c r="AE14" s="19"/>
      <c r="AF14" s="25"/>
      <c r="AG14" s="30" t="s">
        <v>123</v>
      </c>
      <c r="AH14" s="30" t="s">
        <v>110</v>
      </c>
      <c r="AI14" s="30"/>
      <c r="AJ14" s="30" t="s">
        <v>124</v>
      </c>
      <c r="AK14" s="25"/>
      <c r="AL14" s="26"/>
      <c r="AM14" s="26"/>
      <c r="AN14" s="26">
        <v>1</v>
      </c>
      <c r="AO14" s="28">
        <v>1</v>
      </c>
      <c r="AP14" s="31"/>
      <c r="AQ14" s="26"/>
      <c r="AR14" s="42"/>
      <c r="AS14" s="42"/>
      <c r="AT14" s="42"/>
    </row>
    <row r="15" spans="1:46" s="4" customFormat="1" ht="15" customHeight="1" x14ac:dyDescent="0.25">
      <c r="A15" s="2"/>
      <c r="B15" s="26">
        <v>2010</v>
      </c>
      <c r="C15" s="26" t="s">
        <v>95</v>
      </c>
      <c r="D15" s="27" t="s">
        <v>54</v>
      </c>
      <c r="E15" s="26">
        <v>26</v>
      </c>
      <c r="F15" s="121">
        <v>1</v>
      </c>
      <c r="G15" s="122">
        <v>8</v>
      </c>
      <c r="H15" s="121">
        <v>11</v>
      </c>
      <c r="I15" s="121">
        <v>77</v>
      </c>
      <c r="J15" s="26">
        <v>24</v>
      </c>
      <c r="K15" s="26">
        <v>22</v>
      </c>
      <c r="L15" s="26">
        <v>22</v>
      </c>
      <c r="M15" s="26">
        <v>9</v>
      </c>
      <c r="N15" s="29">
        <v>0.47499999999999998</v>
      </c>
      <c r="O15" s="25">
        <v>162.10526315789474</v>
      </c>
      <c r="P15" s="19"/>
      <c r="Q15" s="19"/>
      <c r="R15" s="19"/>
      <c r="S15" s="19"/>
      <c r="T15" s="25"/>
      <c r="U15" s="26">
        <v>10</v>
      </c>
      <c r="V15" s="26">
        <v>0</v>
      </c>
      <c r="W15" s="28">
        <v>4</v>
      </c>
      <c r="X15" s="26">
        <v>0</v>
      </c>
      <c r="Y15" s="26">
        <v>26</v>
      </c>
      <c r="Z15" s="29">
        <v>0.433</v>
      </c>
      <c r="AA15" s="25"/>
      <c r="AB15" s="19"/>
      <c r="AC15" s="19"/>
      <c r="AD15" s="19"/>
      <c r="AE15" s="19"/>
      <c r="AF15" s="25"/>
      <c r="AG15" s="30" t="s">
        <v>110</v>
      </c>
      <c r="AH15" s="30" t="s">
        <v>125</v>
      </c>
      <c r="AI15" s="30" t="s">
        <v>126</v>
      </c>
      <c r="AJ15" s="30"/>
      <c r="AK15" s="25"/>
      <c r="AL15" s="26">
        <v>1</v>
      </c>
      <c r="AM15" s="26"/>
      <c r="AN15" s="26"/>
      <c r="AO15" s="28"/>
      <c r="AP15" s="31"/>
      <c r="AQ15" s="26">
        <v>1</v>
      </c>
      <c r="AR15" s="42"/>
      <c r="AS15" s="42"/>
      <c r="AT15" s="42"/>
    </row>
    <row r="16" spans="1:46" s="4" customFormat="1" ht="15" customHeight="1" x14ac:dyDescent="0.25">
      <c r="A16" s="2"/>
      <c r="B16" s="26">
        <v>2011</v>
      </c>
      <c r="C16" s="26" t="s">
        <v>90</v>
      </c>
      <c r="D16" s="27" t="s">
        <v>54</v>
      </c>
      <c r="E16" s="26">
        <v>15</v>
      </c>
      <c r="F16" s="26">
        <v>0</v>
      </c>
      <c r="G16" s="28">
        <v>16</v>
      </c>
      <c r="H16" s="26">
        <v>4</v>
      </c>
      <c r="I16" s="26">
        <v>48</v>
      </c>
      <c r="J16" s="26">
        <v>12</v>
      </c>
      <c r="K16" s="26">
        <v>7</v>
      </c>
      <c r="L16" s="26">
        <v>13</v>
      </c>
      <c r="M16" s="26">
        <v>16</v>
      </c>
      <c r="N16" s="120">
        <v>0.56499999999999995</v>
      </c>
      <c r="O16" s="25">
        <v>84.955752212389385</v>
      </c>
      <c r="P16" s="19"/>
      <c r="Q16" s="19"/>
      <c r="R16" s="19"/>
      <c r="S16" s="19"/>
      <c r="T16" s="25"/>
      <c r="U16" s="26">
        <v>13</v>
      </c>
      <c r="V16" s="26">
        <v>1</v>
      </c>
      <c r="W16" s="28">
        <v>8</v>
      </c>
      <c r="X16" s="26">
        <v>1</v>
      </c>
      <c r="Y16" s="26">
        <v>38</v>
      </c>
      <c r="Z16" s="29">
        <v>0.51400000000000001</v>
      </c>
      <c r="AA16" s="25"/>
      <c r="AB16" s="19"/>
      <c r="AC16" s="19"/>
      <c r="AD16" s="19"/>
      <c r="AE16" s="19"/>
      <c r="AF16" s="25"/>
      <c r="AG16" s="30" t="s">
        <v>127</v>
      </c>
      <c r="AH16" s="30" t="s">
        <v>128</v>
      </c>
      <c r="AI16" s="30"/>
      <c r="AJ16" s="30" t="s">
        <v>129</v>
      </c>
      <c r="AK16" s="25"/>
      <c r="AL16" s="26"/>
      <c r="AM16" s="26"/>
      <c r="AN16" s="26">
        <v>1</v>
      </c>
      <c r="AO16" s="28">
        <v>1</v>
      </c>
      <c r="AP16" s="31"/>
      <c r="AQ16" s="26"/>
      <c r="AR16" s="42"/>
      <c r="AS16" s="42"/>
      <c r="AT16" s="42"/>
    </row>
    <row r="17" spans="1:53" s="4" customFormat="1" ht="15" customHeight="1" x14ac:dyDescent="0.25">
      <c r="A17" s="2"/>
      <c r="B17" s="26">
        <v>2012</v>
      </c>
      <c r="C17" s="26" t="s">
        <v>90</v>
      </c>
      <c r="D17" s="27" t="s">
        <v>54</v>
      </c>
      <c r="E17" s="26">
        <v>26</v>
      </c>
      <c r="F17" s="121">
        <v>3</v>
      </c>
      <c r="G17" s="121">
        <v>25</v>
      </c>
      <c r="H17" s="121">
        <v>5</v>
      </c>
      <c r="I17" s="121">
        <v>81</v>
      </c>
      <c r="J17" s="26">
        <v>21</v>
      </c>
      <c r="K17" s="26">
        <v>13</v>
      </c>
      <c r="L17" s="26">
        <v>19</v>
      </c>
      <c r="M17" s="26">
        <v>28</v>
      </c>
      <c r="N17" s="29">
        <v>0.46600000000000003</v>
      </c>
      <c r="O17" s="25">
        <v>173.81974248927037</v>
      </c>
      <c r="P17" s="19" t="s">
        <v>189</v>
      </c>
      <c r="Q17" s="19"/>
      <c r="R17" s="19"/>
      <c r="S17" s="19"/>
      <c r="T17" s="38"/>
      <c r="U17" s="26">
        <v>10</v>
      </c>
      <c r="V17" s="26">
        <v>1</v>
      </c>
      <c r="W17" s="26">
        <v>2</v>
      </c>
      <c r="X17" s="26">
        <v>3</v>
      </c>
      <c r="Y17" s="26">
        <v>19</v>
      </c>
      <c r="Z17" s="29">
        <v>0.307</v>
      </c>
      <c r="AA17" s="25"/>
      <c r="AB17" s="19"/>
      <c r="AC17" s="19"/>
      <c r="AD17" s="19"/>
      <c r="AE17" s="19"/>
      <c r="AF17" s="25"/>
      <c r="AG17" s="30" t="s">
        <v>130</v>
      </c>
      <c r="AH17" s="30" t="s">
        <v>110</v>
      </c>
      <c r="AI17" s="30"/>
      <c r="AJ17" s="30" t="s">
        <v>131</v>
      </c>
      <c r="AK17" s="25"/>
      <c r="AL17" s="26">
        <v>1</v>
      </c>
      <c r="AM17" s="26"/>
      <c r="AN17" s="26"/>
      <c r="AO17" s="28">
        <v>1</v>
      </c>
      <c r="AP17" s="31"/>
      <c r="AQ17" s="26"/>
      <c r="AR17" s="42"/>
      <c r="AS17" s="42"/>
      <c r="AT17" s="42"/>
    </row>
    <row r="18" spans="1:53" s="4" customFormat="1" ht="15" customHeight="1" x14ac:dyDescent="0.25">
      <c r="A18" s="2"/>
      <c r="B18" s="35">
        <v>2013</v>
      </c>
      <c r="C18" s="35" t="s">
        <v>96</v>
      </c>
      <c r="D18" s="67" t="s">
        <v>88</v>
      </c>
      <c r="E18" s="35"/>
      <c r="F18" s="123" t="s">
        <v>97</v>
      </c>
      <c r="G18" s="124"/>
      <c r="H18" s="125"/>
      <c r="I18" s="126"/>
      <c r="J18" s="35"/>
      <c r="K18" s="35"/>
      <c r="L18" s="35"/>
      <c r="M18" s="35"/>
      <c r="N18" s="127"/>
      <c r="O18" s="25"/>
      <c r="P18" s="128"/>
      <c r="Q18" s="19"/>
      <c r="R18" s="18"/>
      <c r="S18" s="19"/>
      <c r="T18" s="38"/>
      <c r="U18" s="30"/>
      <c r="V18" s="28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30"/>
      <c r="AH18" s="30"/>
      <c r="AI18" s="30"/>
      <c r="AJ18" s="30"/>
      <c r="AK18" s="25"/>
      <c r="AL18" s="26"/>
      <c r="AM18" s="30"/>
      <c r="AN18" s="28"/>
      <c r="AO18" s="28"/>
      <c r="AP18" s="31"/>
      <c r="AQ18" s="26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4" customFormat="1" ht="15" customHeight="1" x14ac:dyDescent="0.25">
      <c r="A19" s="2"/>
      <c r="B19" s="26"/>
      <c r="C19" s="26"/>
      <c r="D19" s="27"/>
      <c r="E19" s="26"/>
      <c r="F19" s="121"/>
      <c r="G19" s="240"/>
      <c r="H19" s="122"/>
      <c r="I19" s="121"/>
      <c r="J19" s="26"/>
      <c r="K19" s="26"/>
      <c r="L19" s="26"/>
      <c r="M19" s="26"/>
      <c r="N19" s="241"/>
      <c r="O19" s="25"/>
      <c r="P19" s="128"/>
      <c r="Q19" s="19"/>
      <c r="R19" s="18"/>
      <c r="S19" s="19"/>
      <c r="T19" s="38"/>
      <c r="U19" s="26"/>
      <c r="V19" s="28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30"/>
      <c r="AH19" s="30"/>
      <c r="AI19" s="30"/>
      <c r="AJ19" s="30"/>
      <c r="AK19" s="25"/>
      <c r="AL19" s="26"/>
      <c r="AM19" s="26"/>
      <c r="AN19" s="28"/>
      <c r="AO19" s="28"/>
      <c r="AP19" s="31"/>
      <c r="AQ19" s="26"/>
      <c r="AR19" s="42"/>
      <c r="AS19" s="42"/>
      <c r="AT19" s="42"/>
    </row>
    <row r="20" spans="1:53" s="4" customFormat="1" ht="15" customHeight="1" x14ac:dyDescent="0.25">
      <c r="A20" s="2"/>
      <c r="B20" s="35">
        <v>2020</v>
      </c>
      <c r="C20" s="35" t="s">
        <v>87</v>
      </c>
      <c r="D20" s="67" t="s">
        <v>390</v>
      </c>
      <c r="E20" s="35"/>
      <c r="F20" s="123" t="s">
        <v>97</v>
      </c>
      <c r="G20" s="124"/>
      <c r="H20" s="125"/>
      <c r="I20" s="126"/>
      <c r="J20" s="35"/>
      <c r="K20" s="35"/>
      <c r="L20" s="35"/>
      <c r="M20" s="35"/>
      <c r="N20" s="127"/>
      <c r="O20" s="25"/>
      <c r="P20" s="128"/>
      <c r="Q20" s="19"/>
      <c r="R20" s="18"/>
      <c r="S20" s="19"/>
      <c r="T20" s="38"/>
      <c r="U20" s="30"/>
      <c r="V20" s="28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30"/>
      <c r="AH20" s="30"/>
      <c r="AI20" s="30"/>
      <c r="AJ20" s="30"/>
      <c r="AK20" s="25"/>
      <c r="AL20" s="26"/>
      <c r="AM20" s="30"/>
      <c r="AN20" s="28"/>
      <c r="AO20" s="28"/>
      <c r="AP20" s="31"/>
      <c r="AQ20" s="26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s="4" customFormat="1" ht="15" customHeight="1" x14ac:dyDescent="0.25">
      <c r="A21" s="1"/>
      <c r="B21" s="17" t="s">
        <v>7</v>
      </c>
      <c r="C21" s="18"/>
      <c r="D21" s="16"/>
      <c r="E21" s="19">
        <v>326</v>
      </c>
      <c r="F21" s="19">
        <v>8</v>
      </c>
      <c r="G21" s="19">
        <v>96</v>
      </c>
      <c r="H21" s="19">
        <v>155</v>
      </c>
      <c r="I21" s="19">
        <v>1005</v>
      </c>
      <c r="J21" s="19">
        <v>306</v>
      </c>
      <c r="K21" s="19">
        <v>365</v>
      </c>
      <c r="L21" s="19">
        <v>230</v>
      </c>
      <c r="M21" s="18">
        <v>104</v>
      </c>
      <c r="N21" s="36">
        <v>0.52416713354868538</v>
      </c>
      <c r="O21" s="129">
        <v>1917.3273860114205</v>
      </c>
      <c r="P21" s="89" t="s">
        <v>75</v>
      </c>
      <c r="Q21" s="89" t="s">
        <v>75</v>
      </c>
      <c r="R21" s="89" t="s">
        <v>75</v>
      </c>
      <c r="S21" s="89" t="s">
        <v>75</v>
      </c>
      <c r="T21" s="38"/>
      <c r="U21" s="19">
        <v>137</v>
      </c>
      <c r="V21" s="16">
        <v>4</v>
      </c>
      <c r="W21" s="19">
        <v>42</v>
      </c>
      <c r="X21" s="19">
        <v>33</v>
      </c>
      <c r="Y21" s="19">
        <v>368</v>
      </c>
      <c r="Z21" s="36">
        <v>0.49299999999999999</v>
      </c>
      <c r="AA21" s="113">
        <f>SUM(AA4:AA20)</f>
        <v>0</v>
      </c>
      <c r="AB21" s="89" t="s">
        <v>75</v>
      </c>
      <c r="AC21" s="89" t="s">
        <v>75</v>
      </c>
      <c r="AD21" s="89" t="s">
        <v>75</v>
      </c>
      <c r="AE21" s="89" t="s">
        <v>75</v>
      </c>
      <c r="AF21" s="25"/>
      <c r="AG21" s="89" t="s">
        <v>187</v>
      </c>
      <c r="AH21" s="89" t="s">
        <v>134</v>
      </c>
      <c r="AI21" s="89" t="s">
        <v>162</v>
      </c>
      <c r="AJ21" s="89" t="s">
        <v>135</v>
      </c>
      <c r="AK21" s="25"/>
      <c r="AL21" s="19">
        <v>5</v>
      </c>
      <c r="AM21" s="19">
        <v>0</v>
      </c>
      <c r="AN21" s="19">
        <v>4</v>
      </c>
      <c r="AO21" s="19">
        <v>7</v>
      </c>
      <c r="AP21" s="19">
        <v>3</v>
      </c>
      <c r="AQ21" s="19">
        <v>1</v>
      </c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s="4" customFormat="1" ht="15" customHeight="1" x14ac:dyDescent="0.25">
      <c r="A22" s="1"/>
      <c r="B22" s="17" t="s">
        <v>391</v>
      </c>
      <c r="C22" s="18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05"/>
      <c r="O22" s="25"/>
      <c r="P22" s="23"/>
      <c r="Q22" s="21"/>
      <c r="R22" s="106"/>
      <c r="S22" s="107"/>
      <c r="T22" s="25"/>
      <c r="U22" s="18" t="s">
        <v>204</v>
      </c>
      <c r="V22" s="15" t="s">
        <v>205</v>
      </c>
      <c r="W22" s="15" t="s">
        <v>206</v>
      </c>
      <c r="X22" s="15"/>
      <c r="Y22" s="15" t="s">
        <v>207</v>
      </c>
      <c r="Z22" s="16"/>
      <c r="AA22" s="25"/>
      <c r="AB22" s="108"/>
      <c r="AC22" s="109"/>
      <c r="AD22" s="106"/>
      <c r="AE22" s="107"/>
      <c r="AF22" s="25"/>
      <c r="AG22" s="110">
        <v>0.91700000000000004</v>
      </c>
      <c r="AH22" s="111">
        <v>0.90900000000000003</v>
      </c>
      <c r="AI22" s="111">
        <v>1</v>
      </c>
      <c r="AJ22" s="112">
        <v>0.7</v>
      </c>
      <c r="AK22" s="25"/>
      <c r="AL22" s="18"/>
      <c r="AM22" s="15"/>
      <c r="AN22" s="15"/>
      <c r="AO22" s="15"/>
      <c r="AP22" s="15"/>
      <c r="AQ22" s="16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ht="15" customHeight="1" x14ac:dyDescent="0.25">
      <c r="A23" s="2"/>
      <c r="B23" s="27" t="s">
        <v>2</v>
      </c>
      <c r="C23" s="31"/>
      <c r="D23" s="37">
        <v>1083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25"/>
      <c r="Q23" s="25"/>
      <c r="R23" s="25"/>
      <c r="S23" s="2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5"/>
      <c r="AG23" s="38"/>
      <c r="AH23" s="38"/>
      <c r="AI23" s="38"/>
      <c r="AJ23" s="38"/>
      <c r="AK23" s="25"/>
      <c r="AL23" s="38"/>
      <c r="AM23" s="38"/>
      <c r="AN23" s="38"/>
      <c r="AO23" s="38"/>
      <c r="AP23" s="38"/>
      <c r="AQ23" s="38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s="4" customFormat="1" ht="1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2"/>
      <c r="P24" s="32"/>
      <c r="Q24" s="32"/>
      <c r="R24" s="32"/>
      <c r="S24" s="32"/>
      <c r="T24" s="32"/>
      <c r="U24" s="38"/>
      <c r="V24" s="41"/>
      <c r="W24" s="38"/>
      <c r="X24" s="38"/>
      <c r="Y24" s="38"/>
      <c r="Z24" s="38"/>
      <c r="AA24" s="38"/>
      <c r="AB24" s="38"/>
      <c r="AC24" s="38"/>
      <c r="AD24" s="38"/>
      <c r="AE24" s="38"/>
      <c r="AF24" s="25"/>
      <c r="AG24" s="38"/>
      <c r="AH24" s="38"/>
      <c r="AI24" s="38"/>
      <c r="AJ24" s="38"/>
      <c r="AK24" s="25"/>
      <c r="AL24" s="38"/>
      <c r="AM24" s="38"/>
      <c r="AN24" s="38"/>
      <c r="AO24" s="38"/>
      <c r="AP24" s="38"/>
      <c r="AQ24" s="38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15" customHeight="1" x14ac:dyDescent="0.25">
      <c r="A25" s="2"/>
      <c r="B25" s="23" t="s">
        <v>25</v>
      </c>
      <c r="C25" s="43"/>
      <c r="D25" s="43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17</v>
      </c>
      <c r="J25" s="38"/>
      <c r="K25" s="19" t="s">
        <v>27</v>
      </c>
      <c r="L25" s="19" t="s">
        <v>28</v>
      </c>
      <c r="M25" s="19" t="s">
        <v>29</v>
      </c>
      <c r="N25" s="19" t="s">
        <v>22</v>
      </c>
      <c r="O25" s="25"/>
      <c r="P25" s="44" t="s">
        <v>30</v>
      </c>
      <c r="Q25" s="13"/>
      <c r="R25" s="13"/>
      <c r="S25" s="13"/>
      <c r="T25" s="45"/>
      <c r="U25" s="45"/>
      <c r="V25" s="45"/>
      <c r="W25" s="45"/>
      <c r="X25" s="45"/>
      <c r="Y25" s="13"/>
      <c r="Z25" s="13"/>
      <c r="AA25" s="13"/>
      <c r="AB25" s="45"/>
      <c r="AC25" s="45"/>
      <c r="AD25" s="13"/>
      <c r="AE25" s="46"/>
      <c r="AF25" s="25"/>
      <c r="AG25" s="44" t="s">
        <v>181</v>
      </c>
      <c r="AH25" s="13"/>
      <c r="AI25" s="45"/>
      <c r="AJ25" s="46"/>
      <c r="AK25" s="25"/>
      <c r="AL25" s="11" t="s">
        <v>182</v>
      </c>
      <c r="AM25" s="13"/>
      <c r="AN25" s="13"/>
      <c r="AO25" s="13"/>
      <c r="AP25" s="13"/>
      <c r="AQ25" s="46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ht="15" customHeight="1" x14ac:dyDescent="0.25">
      <c r="A26" s="2"/>
      <c r="B26" s="44" t="s">
        <v>13</v>
      </c>
      <c r="C26" s="13"/>
      <c r="D26" s="46"/>
      <c r="E26" s="26">
        <v>326</v>
      </c>
      <c r="F26" s="26">
        <v>8</v>
      </c>
      <c r="G26" s="26">
        <v>96</v>
      </c>
      <c r="H26" s="26">
        <v>155</v>
      </c>
      <c r="I26" s="26">
        <v>1005</v>
      </c>
      <c r="J26" s="38"/>
      <c r="K26" s="47">
        <v>0.31901840490797545</v>
      </c>
      <c r="L26" s="47">
        <v>0.47546012269938648</v>
      </c>
      <c r="M26" s="47">
        <v>3.0828220858895707</v>
      </c>
      <c r="N26" s="34">
        <v>0.52416713354868538</v>
      </c>
      <c r="O26" s="25">
        <v>3266.1478224599186</v>
      </c>
      <c r="P26" s="162" t="s">
        <v>9</v>
      </c>
      <c r="Q26" s="209"/>
      <c r="R26" s="163" t="s">
        <v>101</v>
      </c>
      <c r="S26" s="163"/>
      <c r="T26" s="163"/>
      <c r="U26" s="163"/>
      <c r="V26" s="163"/>
      <c r="W26" s="163"/>
      <c r="X26" s="163"/>
      <c r="Y26" s="163"/>
      <c r="Z26" s="210" t="s">
        <v>11</v>
      </c>
      <c r="AA26" s="163"/>
      <c r="AB26" s="163"/>
      <c r="AC26" s="211" t="s">
        <v>106</v>
      </c>
      <c r="AD26" s="212"/>
      <c r="AE26" s="164"/>
      <c r="AF26" s="25"/>
      <c r="AG26" s="213"/>
      <c r="AH26" s="186"/>
      <c r="AI26" s="217"/>
      <c r="AJ26" s="164"/>
      <c r="AK26" s="25"/>
      <c r="AL26" s="162" t="s">
        <v>183</v>
      </c>
      <c r="AM26" s="210">
        <v>2012</v>
      </c>
      <c r="AN26" s="163"/>
      <c r="AO26" s="163"/>
      <c r="AP26" s="163"/>
      <c r="AQ26" s="164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15" customHeight="1" x14ac:dyDescent="0.25">
      <c r="A27" s="2"/>
      <c r="B27" s="48" t="s">
        <v>15</v>
      </c>
      <c r="C27" s="49"/>
      <c r="D27" s="50"/>
      <c r="E27" s="26">
        <v>137</v>
      </c>
      <c r="F27" s="26">
        <v>4</v>
      </c>
      <c r="G27" s="26">
        <v>42</v>
      </c>
      <c r="H27" s="26">
        <v>33</v>
      </c>
      <c r="I27" s="26">
        <v>368</v>
      </c>
      <c r="J27" s="38"/>
      <c r="K27" s="47">
        <v>0.33576642335766421</v>
      </c>
      <c r="L27" s="47">
        <v>0.24087591240875914</v>
      </c>
      <c r="M27" s="47">
        <v>2.6861313868613137</v>
      </c>
      <c r="N27" s="34">
        <v>0.49299999999999999</v>
      </c>
      <c r="O27" s="25">
        <v>1534</v>
      </c>
      <c r="P27" s="213" t="s">
        <v>79</v>
      </c>
      <c r="Q27" s="214"/>
      <c r="R27" s="182" t="s">
        <v>102</v>
      </c>
      <c r="S27" s="182"/>
      <c r="T27" s="182"/>
      <c r="U27" s="182"/>
      <c r="V27" s="182"/>
      <c r="W27" s="182"/>
      <c r="X27" s="182"/>
      <c r="Y27" s="182"/>
      <c r="Z27" s="202" t="s">
        <v>104</v>
      </c>
      <c r="AA27" s="182"/>
      <c r="AB27" s="182"/>
      <c r="AC27" s="196" t="s">
        <v>107</v>
      </c>
      <c r="AD27" s="181"/>
      <c r="AE27" s="188"/>
      <c r="AF27" s="25"/>
      <c r="AG27" s="213"/>
      <c r="AH27" s="217"/>
      <c r="AI27" s="182"/>
      <c r="AJ27" s="188"/>
      <c r="AK27" s="25"/>
      <c r="AL27" s="213"/>
      <c r="AM27" s="202"/>
      <c r="AN27" s="182"/>
      <c r="AO27" s="182"/>
      <c r="AP27" s="182"/>
      <c r="AQ27" s="188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15" customHeight="1" x14ac:dyDescent="0.25">
      <c r="A28" s="2"/>
      <c r="B28" s="51" t="s">
        <v>16</v>
      </c>
      <c r="C28" s="52"/>
      <c r="D28" s="53"/>
      <c r="E28" s="33">
        <v>7</v>
      </c>
      <c r="F28" s="33">
        <v>0</v>
      </c>
      <c r="G28" s="33">
        <v>0</v>
      </c>
      <c r="H28" s="33">
        <v>10</v>
      </c>
      <c r="I28" s="33">
        <v>35</v>
      </c>
      <c r="J28" s="38"/>
      <c r="K28" s="54">
        <v>0</v>
      </c>
      <c r="L28" s="54">
        <v>1.4285714285714286</v>
      </c>
      <c r="M28" s="54">
        <v>5</v>
      </c>
      <c r="N28" s="55">
        <v>0.64800000000000002</v>
      </c>
      <c r="O28" s="25"/>
      <c r="P28" s="213" t="s">
        <v>80</v>
      </c>
      <c r="Q28" s="214"/>
      <c r="R28" s="182" t="s">
        <v>102</v>
      </c>
      <c r="S28" s="182"/>
      <c r="T28" s="182"/>
      <c r="U28" s="182"/>
      <c r="V28" s="182"/>
      <c r="W28" s="182"/>
      <c r="X28" s="182"/>
      <c r="Y28" s="182"/>
      <c r="Z28" s="202" t="s">
        <v>104</v>
      </c>
      <c r="AA28" s="182"/>
      <c r="AB28" s="182"/>
      <c r="AC28" s="196" t="s">
        <v>107</v>
      </c>
      <c r="AD28" s="181"/>
      <c r="AE28" s="188"/>
      <c r="AF28" s="25"/>
      <c r="AG28" s="185"/>
      <c r="AH28" s="189"/>
      <c r="AI28" s="182"/>
      <c r="AJ28" s="188"/>
      <c r="AK28" s="25"/>
      <c r="AL28" s="213"/>
      <c r="AM28" s="202"/>
      <c r="AN28" s="182"/>
      <c r="AO28" s="182"/>
      <c r="AP28" s="182"/>
      <c r="AQ28" s="188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15" customHeight="1" x14ac:dyDescent="0.25">
      <c r="A29" s="2"/>
      <c r="B29" s="56" t="s">
        <v>26</v>
      </c>
      <c r="C29" s="57"/>
      <c r="D29" s="58"/>
      <c r="E29" s="19">
        <v>470</v>
      </c>
      <c r="F29" s="19">
        <v>12</v>
      </c>
      <c r="G29" s="19">
        <v>138</v>
      </c>
      <c r="H29" s="19">
        <v>198</v>
      </c>
      <c r="I29" s="19">
        <v>1408</v>
      </c>
      <c r="J29" s="38"/>
      <c r="K29" s="59">
        <v>0.31914893617021278</v>
      </c>
      <c r="L29" s="59">
        <v>0.42127659574468085</v>
      </c>
      <c r="M29" s="59">
        <v>2.9957446808510637</v>
      </c>
      <c r="N29" s="36">
        <v>0.51806798221180483</v>
      </c>
      <c r="O29" s="25">
        <v>4800.1478224599186</v>
      </c>
      <c r="P29" s="191" t="s">
        <v>10</v>
      </c>
      <c r="Q29" s="215"/>
      <c r="R29" s="192" t="s">
        <v>103</v>
      </c>
      <c r="S29" s="192"/>
      <c r="T29" s="192"/>
      <c r="U29" s="192"/>
      <c r="V29" s="192"/>
      <c r="W29" s="192"/>
      <c r="X29" s="192"/>
      <c r="Y29" s="192"/>
      <c r="Z29" s="216" t="s">
        <v>105</v>
      </c>
      <c r="AA29" s="192"/>
      <c r="AB29" s="192"/>
      <c r="AC29" s="76" t="s">
        <v>108</v>
      </c>
      <c r="AD29" s="77"/>
      <c r="AE29" s="195"/>
      <c r="AF29" s="25"/>
      <c r="AG29" s="72"/>
      <c r="AH29" s="200"/>
      <c r="AI29" s="218"/>
      <c r="AJ29" s="195"/>
      <c r="AK29" s="25"/>
      <c r="AL29" s="191"/>
      <c r="AM29" s="216"/>
      <c r="AN29" s="192"/>
      <c r="AO29" s="192"/>
      <c r="AP29" s="192"/>
      <c r="AQ29" s="195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15" customHeight="1" x14ac:dyDescent="0.25">
      <c r="A30" s="2"/>
      <c r="B30" s="40"/>
      <c r="C30" s="40"/>
      <c r="D30" s="40"/>
      <c r="E30" s="40"/>
      <c r="F30" s="40"/>
      <c r="G30" s="40"/>
      <c r="H30" s="40"/>
      <c r="I30" s="40"/>
      <c r="J30" s="38"/>
      <c r="K30" s="40"/>
      <c r="L30" s="40"/>
      <c r="M30" s="40"/>
      <c r="N30" s="39"/>
      <c r="O30" s="25"/>
      <c r="P30" s="38"/>
      <c r="Q30" s="41"/>
      <c r="R30" s="38"/>
      <c r="S30" s="38"/>
      <c r="T30" s="25"/>
      <c r="U30" s="25"/>
      <c r="V30" s="41"/>
      <c r="W30" s="38"/>
      <c r="X30" s="38"/>
      <c r="Y30" s="25"/>
      <c r="Z30" s="25"/>
      <c r="AA30" s="25"/>
      <c r="AB30" s="25"/>
      <c r="AC30" s="25"/>
      <c r="AD30" s="25"/>
      <c r="AE30" s="25"/>
      <c r="AF30" s="25"/>
      <c r="AG30" s="25"/>
      <c r="AH30" s="60"/>
      <c r="AI30" s="38"/>
      <c r="AJ30" s="38"/>
      <c r="AK30" s="25"/>
      <c r="AL30" s="38"/>
      <c r="AM30" s="38"/>
      <c r="AN30" s="38"/>
      <c r="AO30" s="38"/>
      <c r="AP30" s="38"/>
      <c r="AQ30" s="38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15" customHeight="1" x14ac:dyDescent="0.25">
      <c r="A31" s="2"/>
      <c r="B31" s="44" t="s">
        <v>194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52"/>
      <c r="O31" s="12"/>
      <c r="P31" s="13"/>
      <c r="Q31" s="13"/>
      <c r="R31" s="13"/>
      <c r="S31" s="13"/>
      <c r="T31" s="12"/>
      <c r="U31" s="12"/>
      <c r="V31" s="13"/>
      <c r="W31" s="13"/>
      <c r="X31" s="13"/>
      <c r="Y31" s="12"/>
      <c r="Z31" s="12"/>
      <c r="AA31" s="12"/>
      <c r="AB31" s="12"/>
      <c r="AC31" s="12"/>
      <c r="AD31" s="12"/>
      <c r="AE31" s="12"/>
      <c r="AF31" s="12"/>
      <c r="AG31" s="12"/>
      <c r="AH31" s="153"/>
      <c r="AI31" s="13"/>
      <c r="AJ31" s="13"/>
      <c r="AK31" s="12"/>
      <c r="AL31" s="13"/>
      <c r="AM31" s="13"/>
      <c r="AN31" s="13"/>
      <c r="AO31" s="13"/>
      <c r="AP31" s="13"/>
      <c r="AQ31" s="46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5" customHeight="1" x14ac:dyDescent="0.25">
      <c r="A32" s="2"/>
      <c r="B32" s="41"/>
      <c r="C32" s="41"/>
      <c r="D32" s="41"/>
      <c r="E32" s="41"/>
      <c r="F32" s="41"/>
      <c r="G32" s="41"/>
      <c r="H32" s="41"/>
      <c r="I32" s="41"/>
      <c r="J32" s="38"/>
      <c r="K32" s="41"/>
      <c r="L32" s="41"/>
      <c r="M32" s="41"/>
      <c r="N32" s="39"/>
      <c r="O32" s="25"/>
      <c r="P32" s="38"/>
      <c r="Q32" s="41"/>
      <c r="R32" s="38"/>
      <c r="S32" s="38"/>
      <c r="T32" s="25"/>
      <c r="U32" s="25"/>
      <c r="V32" s="41"/>
      <c r="W32" s="38"/>
      <c r="X32" s="38"/>
      <c r="Y32" s="25"/>
      <c r="Z32" s="25"/>
      <c r="AA32" s="25"/>
      <c r="AB32" s="25"/>
      <c r="AC32" s="25"/>
      <c r="AD32" s="25"/>
      <c r="AE32" s="25"/>
      <c r="AF32" s="25"/>
      <c r="AG32" s="25"/>
      <c r="AH32" s="60"/>
      <c r="AI32" s="38"/>
      <c r="AJ32" s="38"/>
      <c r="AK32" s="25"/>
      <c r="AL32" s="38"/>
      <c r="AM32" s="38"/>
      <c r="AN32" s="38"/>
      <c r="AO32" s="38"/>
      <c r="AP32" s="38"/>
      <c r="AQ32" s="38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" customHeight="1" x14ac:dyDescent="0.25">
      <c r="A33" s="2"/>
      <c r="B33" s="38" t="s">
        <v>98</v>
      </c>
      <c r="C33" s="38"/>
      <c r="D33" s="38" t="s">
        <v>203</v>
      </c>
      <c r="E33" s="38"/>
      <c r="F33" s="38"/>
      <c r="G33" s="38"/>
      <c r="H33" s="38"/>
      <c r="I33" s="38"/>
      <c r="J33" s="38"/>
      <c r="K33" s="38"/>
      <c r="L33" s="38" t="s">
        <v>99</v>
      </c>
      <c r="M33" s="38"/>
      <c r="N33" s="39"/>
      <c r="O33" s="25"/>
      <c r="P33" s="25"/>
      <c r="Q33" s="25"/>
      <c r="R33" s="25"/>
      <c r="S33" s="38" t="s">
        <v>100</v>
      </c>
      <c r="T33" s="25"/>
      <c r="U33" s="38"/>
      <c r="V33" s="41"/>
      <c r="W33" s="38"/>
      <c r="X33" s="38"/>
      <c r="Y33" s="25"/>
      <c r="Z33" s="41" t="s">
        <v>392</v>
      </c>
      <c r="AA33" s="25"/>
      <c r="AB33" s="25"/>
      <c r="AC33" s="25"/>
      <c r="AD33" s="25"/>
      <c r="AE33" s="25"/>
      <c r="AF33" s="25"/>
      <c r="AG33" s="25"/>
      <c r="AH33" s="60"/>
      <c r="AI33" s="38"/>
      <c r="AJ33" s="38"/>
      <c r="AK33" s="25"/>
      <c r="AL33" s="38"/>
      <c r="AM33" s="38"/>
      <c r="AN33" s="38"/>
      <c r="AO33" s="38"/>
      <c r="AP33" s="38"/>
      <c r="AQ33" s="38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25"/>
      <c r="O34" s="25"/>
      <c r="P34" s="25"/>
      <c r="Q34" s="25"/>
      <c r="R34" s="25"/>
      <c r="S34" s="25"/>
      <c r="T34" s="25"/>
      <c r="U34" s="38"/>
      <c r="V34" s="41"/>
      <c r="W34" s="38"/>
      <c r="X34" s="38"/>
      <c r="Y34" s="25"/>
      <c r="Z34" s="25"/>
      <c r="AA34" s="25"/>
      <c r="AB34" s="25"/>
      <c r="AC34" s="25"/>
      <c r="AD34" s="25"/>
      <c r="AE34" s="25"/>
      <c r="AF34" s="25"/>
      <c r="AG34" s="25"/>
      <c r="AH34" s="38"/>
      <c r="AI34" s="38"/>
      <c r="AJ34" s="38"/>
      <c r="AK34" s="25"/>
      <c r="AL34" s="38"/>
      <c r="AM34" s="38"/>
      <c r="AN34" s="38"/>
      <c r="AO34" s="38"/>
      <c r="AP34" s="38"/>
      <c r="AQ34" s="38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ht="15" customHeight="1" x14ac:dyDescent="0.2">
      <c r="A35" s="2"/>
      <c r="B35" s="176" t="s">
        <v>208</v>
      </c>
      <c r="C35" s="177"/>
      <c r="D35" s="177"/>
      <c r="E35" s="177"/>
      <c r="F35" s="177" t="s">
        <v>209</v>
      </c>
      <c r="G35" s="177" t="s">
        <v>3</v>
      </c>
      <c r="H35" s="177" t="s">
        <v>5</v>
      </c>
      <c r="I35" s="177" t="s">
        <v>6</v>
      </c>
      <c r="J35" s="177" t="s">
        <v>210</v>
      </c>
      <c r="K35" s="178" t="s">
        <v>17</v>
      </c>
      <c r="L35" s="38"/>
      <c r="M35" s="197" t="s">
        <v>247</v>
      </c>
      <c r="N35" s="179"/>
      <c r="O35" s="179"/>
      <c r="P35" s="177" t="s">
        <v>3</v>
      </c>
      <c r="Q35" s="177" t="s">
        <v>5</v>
      </c>
      <c r="R35" s="177" t="s">
        <v>6</v>
      </c>
      <c r="S35" s="177" t="s">
        <v>210</v>
      </c>
      <c r="T35" s="179"/>
      <c r="U35" s="178" t="s">
        <v>17</v>
      </c>
      <c r="V35" s="38"/>
      <c r="W35" s="197" t="s">
        <v>297</v>
      </c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201"/>
      <c r="AI35" s="227" t="s">
        <v>368</v>
      </c>
      <c r="AJ35" s="64"/>
      <c r="AK35" s="64"/>
      <c r="AL35" s="228" t="s">
        <v>3</v>
      </c>
      <c r="AM35" s="228" t="s">
        <v>5</v>
      </c>
      <c r="AN35" s="228" t="s">
        <v>6</v>
      </c>
      <c r="AO35" s="179"/>
      <c r="AP35" s="177" t="s">
        <v>377</v>
      </c>
      <c r="AQ35" s="96"/>
      <c r="AR35" s="25"/>
      <c r="AS35" s="25"/>
    </row>
    <row r="36" spans="1:53" ht="15" customHeight="1" x14ac:dyDescent="0.2">
      <c r="A36" s="2"/>
      <c r="B36" s="181">
        <v>2000</v>
      </c>
      <c r="C36" s="129" t="s">
        <v>87</v>
      </c>
      <c r="D36" s="182" t="s">
        <v>54</v>
      </c>
      <c r="E36" s="129"/>
      <c r="F36" s="129">
        <v>19</v>
      </c>
      <c r="G36" s="129">
        <v>26</v>
      </c>
      <c r="H36" s="183">
        <f>PRODUCT((F5+G5)/E5)</f>
        <v>0.19230769230769232</v>
      </c>
      <c r="I36" s="183">
        <f>PRODUCT(H5/E5)</f>
        <v>0.26923076923076922</v>
      </c>
      <c r="J36" s="183">
        <f>PRODUCT(F5+G5+H5)/E5</f>
        <v>0.46153846153846156</v>
      </c>
      <c r="K36" s="184">
        <f>PRODUCT(I5/E5)</f>
        <v>2.9615384615384617</v>
      </c>
      <c r="L36" s="41"/>
      <c r="M36" s="185" t="s">
        <v>219</v>
      </c>
      <c r="N36" s="129"/>
      <c r="O36" s="129"/>
      <c r="P36" s="222" t="s">
        <v>355</v>
      </c>
      <c r="Q36" s="222" t="s">
        <v>316</v>
      </c>
      <c r="R36" s="222" t="s">
        <v>329</v>
      </c>
      <c r="S36" s="222" t="s">
        <v>342</v>
      </c>
      <c r="T36" s="187"/>
      <c r="U36" s="196" t="s">
        <v>303</v>
      </c>
      <c r="V36" s="41"/>
      <c r="W36" s="185" t="s">
        <v>213</v>
      </c>
      <c r="X36" s="189"/>
      <c r="Y36" s="182"/>
      <c r="Z36" s="182"/>
      <c r="AA36" s="182"/>
      <c r="AB36" s="182"/>
      <c r="AC36" s="182"/>
      <c r="AD36" s="182"/>
      <c r="AE36" s="182"/>
      <c r="AF36" s="182"/>
      <c r="AG36" s="202"/>
      <c r="AH36" s="203"/>
      <c r="AI36" s="213" t="s">
        <v>375</v>
      </c>
      <c r="AJ36" s="182"/>
      <c r="AK36" s="182"/>
      <c r="AL36" s="202">
        <v>273</v>
      </c>
      <c r="AM36" s="202">
        <v>98</v>
      </c>
      <c r="AN36" s="202">
        <v>98</v>
      </c>
      <c r="AO36" s="182"/>
      <c r="AP36" s="231">
        <f>PRODUCT(AL36/AL42)</f>
        <v>0.83742331288343563</v>
      </c>
      <c r="AQ36" s="188"/>
      <c r="AR36" s="25"/>
      <c r="AS36" s="25"/>
    </row>
    <row r="37" spans="1:53" ht="15" customHeight="1" x14ac:dyDescent="0.2">
      <c r="A37" s="2"/>
      <c r="B37" s="181">
        <v>2001</v>
      </c>
      <c r="C37" s="129" t="s">
        <v>90</v>
      </c>
      <c r="D37" s="182" t="s">
        <v>54</v>
      </c>
      <c r="E37" s="129"/>
      <c r="F37" s="129">
        <v>20</v>
      </c>
      <c r="G37" s="129">
        <v>28</v>
      </c>
      <c r="H37" s="183">
        <f>PRODUCT((F6+G6)/E6)</f>
        <v>7.1428571428571425E-2</v>
      </c>
      <c r="I37" s="183">
        <f>PRODUCT(H6/E6)</f>
        <v>0.25</v>
      </c>
      <c r="J37" s="183">
        <f>PRODUCT(F6+G6+H6)/E6</f>
        <v>0.32142857142857145</v>
      </c>
      <c r="K37" s="184">
        <f>PRODUCT(I6/E6)</f>
        <v>1.3928571428571428</v>
      </c>
      <c r="L37" s="41"/>
      <c r="M37" s="185" t="s">
        <v>221</v>
      </c>
      <c r="N37" s="129"/>
      <c r="O37" s="129"/>
      <c r="P37" s="222" t="s">
        <v>356</v>
      </c>
      <c r="Q37" s="222" t="s">
        <v>317</v>
      </c>
      <c r="R37" s="222" t="s">
        <v>330</v>
      </c>
      <c r="S37" s="222" t="s">
        <v>343</v>
      </c>
      <c r="T37" s="187"/>
      <c r="U37" s="196" t="s">
        <v>304</v>
      </c>
      <c r="V37" s="41"/>
      <c r="W37" s="198" t="s">
        <v>296</v>
      </c>
      <c r="X37" s="189"/>
      <c r="Y37" s="189" t="s">
        <v>299</v>
      </c>
      <c r="Z37" s="219"/>
      <c r="AA37" s="219"/>
      <c r="AB37" s="219"/>
      <c r="AC37" s="219"/>
      <c r="AD37" s="219"/>
      <c r="AE37" s="219"/>
      <c r="AF37" s="219"/>
      <c r="AG37" s="220" t="s">
        <v>300</v>
      </c>
      <c r="AH37" s="188"/>
      <c r="AI37" s="213" t="s">
        <v>369</v>
      </c>
      <c r="AJ37" s="182"/>
      <c r="AK37" s="182"/>
      <c r="AL37" s="202"/>
      <c r="AM37" s="229">
        <f>PRODUCT(AM36/AL36)</f>
        <v>0.35897435897435898</v>
      </c>
      <c r="AN37" s="229">
        <f>PRODUCT(AN36/AL36)</f>
        <v>0.35897435897435898</v>
      </c>
      <c r="AO37" s="182"/>
      <c r="AP37" s="129"/>
      <c r="AQ37" s="188"/>
      <c r="AR37" s="25"/>
      <c r="AS37" s="25"/>
    </row>
    <row r="38" spans="1:53" ht="15" customHeight="1" x14ac:dyDescent="0.2">
      <c r="A38" s="2"/>
      <c r="B38" s="181">
        <v>2002</v>
      </c>
      <c r="C38" s="129" t="s">
        <v>90</v>
      </c>
      <c r="D38" s="182" t="s">
        <v>54</v>
      </c>
      <c r="E38" s="129"/>
      <c r="F38" s="129">
        <v>21</v>
      </c>
      <c r="G38" s="129">
        <v>29</v>
      </c>
      <c r="H38" s="183">
        <f>PRODUCT((F7+G7)/E7)</f>
        <v>0.10344827586206896</v>
      </c>
      <c r="I38" s="183">
        <f>PRODUCT(H7/E7)</f>
        <v>0.20689655172413793</v>
      </c>
      <c r="J38" s="183">
        <f>PRODUCT(F7+G7+H7)/E7</f>
        <v>0.31034482758620691</v>
      </c>
      <c r="K38" s="184">
        <f>PRODUCT(I7/E7)</f>
        <v>2.4137931034482758</v>
      </c>
      <c r="L38" s="41"/>
      <c r="M38" s="185" t="s">
        <v>223</v>
      </c>
      <c r="N38" s="129"/>
      <c r="O38" s="129"/>
      <c r="P38" s="222" t="s">
        <v>357</v>
      </c>
      <c r="Q38" s="222" t="s">
        <v>318</v>
      </c>
      <c r="R38" s="222" t="s">
        <v>331</v>
      </c>
      <c r="S38" s="222" t="s">
        <v>344</v>
      </c>
      <c r="T38" s="187"/>
      <c r="U38" s="196" t="s">
        <v>305</v>
      </c>
      <c r="V38" s="41"/>
      <c r="W38" s="198" t="s">
        <v>214</v>
      </c>
      <c r="X38" s="189"/>
      <c r="Y38" s="221" t="s">
        <v>293</v>
      </c>
      <c r="Z38" s="219"/>
      <c r="AA38" s="219"/>
      <c r="AB38" s="219"/>
      <c r="AC38" s="219"/>
      <c r="AD38" s="219"/>
      <c r="AE38" s="219"/>
      <c r="AF38" s="219"/>
      <c r="AG38" s="219" t="s">
        <v>292</v>
      </c>
      <c r="AH38" s="188"/>
      <c r="AI38" s="213"/>
      <c r="AJ38" s="182"/>
      <c r="AK38" s="182"/>
      <c r="AL38" s="202"/>
      <c r="AM38" s="202"/>
      <c r="AN38" s="202"/>
      <c r="AO38" s="182"/>
      <c r="AP38" s="129"/>
      <c r="AQ38" s="188"/>
      <c r="AR38" s="25"/>
      <c r="AS38" s="25"/>
    </row>
    <row r="39" spans="1:53" ht="15" customHeight="1" x14ac:dyDescent="0.2">
      <c r="A39" s="2"/>
      <c r="B39" s="181">
        <v>2003</v>
      </c>
      <c r="C39" s="129" t="s">
        <v>90</v>
      </c>
      <c r="D39" s="182" t="s">
        <v>54</v>
      </c>
      <c r="E39" s="129"/>
      <c r="F39" s="129">
        <v>22</v>
      </c>
      <c r="G39" s="129">
        <v>23</v>
      </c>
      <c r="H39" s="183">
        <f>PRODUCT((F8+G8)/E8)</f>
        <v>0.17391304347826086</v>
      </c>
      <c r="I39" s="183">
        <f>PRODUCT(H8/E8)</f>
        <v>0.2608695652173913</v>
      </c>
      <c r="J39" s="183">
        <f>PRODUCT(F8+G8+H8)/E8</f>
        <v>0.43478260869565216</v>
      </c>
      <c r="K39" s="184">
        <f>PRODUCT(I8/E8)</f>
        <v>1.4347826086956521</v>
      </c>
      <c r="L39" s="41"/>
      <c r="M39" s="185" t="s">
        <v>225</v>
      </c>
      <c r="N39" s="129"/>
      <c r="O39" s="129"/>
      <c r="P39" s="222" t="s">
        <v>358</v>
      </c>
      <c r="Q39" s="222" t="s">
        <v>319</v>
      </c>
      <c r="R39" s="222" t="s">
        <v>332</v>
      </c>
      <c r="S39" s="222" t="s">
        <v>345</v>
      </c>
      <c r="T39" s="187"/>
      <c r="U39" s="196" t="s">
        <v>306</v>
      </c>
      <c r="V39" s="41"/>
      <c r="W39" s="198"/>
      <c r="X39" s="189"/>
      <c r="Y39" s="182"/>
      <c r="Z39" s="182"/>
      <c r="AA39" s="182"/>
      <c r="AB39" s="182"/>
      <c r="AC39" s="182"/>
      <c r="AD39" s="182"/>
      <c r="AE39" s="182"/>
      <c r="AF39" s="199"/>
      <c r="AG39" s="182"/>
      <c r="AH39" s="190"/>
      <c r="AI39" s="213" t="s">
        <v>376</v>
      </c>
      <c r="AJ39" s="182"/>
      <c r="AK39" s="182"/>
      <c r="AL39" s="202">
        <v>53</v>
      </c>
      <c r="AM39" s="202">
        <v>6</v>
      </c>
      <c r="AN39" s="202">
        <v>57</v>
      </c>
      <c r="AO39" s="182"/>
      <c r="AP39" s="232">
        <v>0.16</v>
      </c>
      <c r="AQ39" s="188"/>
      <c r="AR39" s="25"/>
      <c r="AS39" s="25"/>
    </row>
    <row r="40" spans="1:53" ht="15" customHeight="1" x14ac:dyDescent="0.2">
      <c r="A40" s="2"/>
      <c r="B40" s="181">
        <v>2004</v>
      </c>
      <c r="C40" s="129" t="s">
        <v>91</v>
      </c>
      <c r="D40" s="182" t="s">
        <v>92</v>
      </c>
      <c r="E40" s="129"/>
      <c r="F40" s="129">
        <v>23</v>
      </c>
      <c r="G40" s="129">
        <v>28</v>
      </c>
      <c r="H40" s="183">
        <f>PRODUCT((F9+G9)/E9)</f>
        <v>0.10714285714285714</v>
      </c>
      <c r="I40" s="183">
        <f>PRODUCT(H9/E9)</f>
        <v>0.9285714285714286</v>
      </c>
      <c r="J40" s="183">
        <f>PRODUCT(F9+G9+H9)/E9</f>
        <v>1.0357142857142858</v>
      </c>
      <c r="K40" s="184">
        <f>PRODUCT(I9/E9)</f>
        <v>4.6428571428571432</v>
      </c>
      <c r="L40" s="41"/>
      <c r="M40" s="185" t="s">
        <v>228</v>
      </c>
      <c r="N40" s="129"/>
      <c r="O40" s="129"/>
      <c r="P40" s="222" t="s">
        <v>359</v>
      </c>
      <c r="Q40" s="222" t="s">
        <v>320</v>
      </c>
      <c r="R40" s="222" t="s">
        <v>333</v>
      </c>
      <c r="S40" s="222" t="s">
        <v>346</v>
      </c>
      <c r="T40" s="187"/>
      <c r="U40" s="196" t="s">
        <v>307</v>
      </c>
      <c r="V40" s="41"/>
      <c r="W40" s="185" t="s">
        <v>295</v>
      </c>
      <c r="X40" s="189"/>
      <c r="Y40" s="182"/>
      <c r="Z40" s="182"/>
      <c r="AA40" s="182"/>
      <c r="AB40" s="182"/>
      <c r="AC40" s="182"/>
      <c r="AD40" s="182"/>
      <c r="AE40" s="182"/>
      <c r="AF40" s="199"/>
      <c r="AG40" s="182"/>
      <c r="AH40" s="190"/>
      <c r="AI40" s="213" t="s">
        <v>369</v>
      </c>
      <c r="AJ40" s="182"/>
      <c r="AK40" s="182"/>
      <c r="AL40" s="202"/>
      <c r="AM40" s="229">
        <f>PRODUCT(AM39/AL39)</f>
        <v>0.11320754716981132</v>
      </c>
      <c r="AN40" s="229">
        <f>PRODUCT(AN39/AL39)</f>
        <v>1.0754716981132075</v>
      </c>
      <c r="AO40" s="182"/>
      <c r="AP40" s="129"/>
      <c r="AQ40" s="188"/>
      <c r="AR40" s="25"/>
      <c r="AS40" s="25"/>
    </row>
    <row r="41" spans="1:53" ht="15" customHeight="1" x14ac:dyDescent="0.2">
      <c r="A41" s="2"/>
      <c r="B41" s="181">
        <v>2005</v>
      </c>
      <c r="C41" s="129" t="s">
        <v>93</v>
      </c>
      <c r="D41" s="182" t="s">
        <v>92</v>
      </c>
      <c r="E41" s="129"/>
      <c r="F41" s="129">
        <v>24</v>
      </c>
      <c r="G41" s="129">
        <v>25</v>
      </c>
      <c r="H41" s="183">
        <f>PRODUCT((F10+G10)/E10)</f>
        <v>0.12</v>
      </c>
      <c r="I41" s="223">
        <f>PRODUCT(H10/E10)</f>
        <v>1.24</v>
      </c>
      <c r="J41" s="223">
        <f>PRODUCT(F10+G10+H10)/E10</f>
        <v>1.36</v>
      </c>
      <c r="K41" s="224">
        <f>PRODUCT(I10/E10)</f>
        <v>5.6</v>
      </c>
      <c r="L41" s="41"/>
      <c r="M41" s="185" t="s">
        <v>230</v>
      </c>
      <c r="N41" s="129"/>
      <c r="O41" s="129"/>
      <c r="P41" s="222" t="s">
        <v>360</v>
      </c>
      <c r="Q41" s="222" t="s">
        <v>321</v>
      </c>
      <c r="R41" s="222" t="s">
        <v>334</v>
      </c>
      <c r="S41" s="222" t="s">
        <v>347</v>
      </c>
      <c r="T41" s="187"/>
      <c r="U41" s="196" t="s">
        <v>308</v>
      </c>
      <c r="V41" s="41"/>
      <c r="W41" s="185">
        <v>1000</v>
      </c>
      <c r="X41" s="189"/>
      <c r="Y41" s="219" t="s">
        <v>301</v>
      </c>
      <c r="Z41" s="219"/>
      <c r="AA41" s="219"/>
      <c r="AB41" s="219"/>
      <c r="AC41" s="219"/>
      <c r="AD41" s="219"/>
      <c r="AE41" s="219"/>
      <c r="AF41" s="219"/>
      <c r="AG41" s="219" t="s">
        <v>302</v>
      </c>
      <c r="AH41" s="184">
        <v>3.0864197530864197</v>
      </c>
      <c r="AI41" s="213"/>
      <c r="AJ41" s="182"/>
      <c r="AK41" s="182"/>
      <c r="AL41" s="202"/>
      <c r="AM41" s="202"/>
      <c r="AN41" s="202"/>
      <c r="AO41" s="182"/>
      <c r="AP41" s="182"/>
      <c r="AQ41" s="188"/>
      <c r="AR41" s="25"/>
      <c r="AS41" s="25"/>
    </row>
    <row r="42" spans="1:53" ht="15" customHeight="1" x14ac:dyDescent="0.2">
      <c r="A42" s="2"/>
      <c r="B42" s="181">
        <v>2006</v>
      </c>
      <c r="C42" s="129" t="s">
        <v>90</v>
      </c>
      <c r="D42" s="182" t="s">
        <v>54</v>
      </c>
      <c r="E42" s="129"/>
      <c r="F42" s="129">
        <v>25</v>
      </c>
      <c r="G42" s="129">
        <v>27</v>
      </c>
      <c r="H42" s="183">
        <f>PRODUCT((F11+G11)/E11)</f>
        <v>0.44444444444444442</v>
      </c>
      <c r="I42" s="183">
        <f>PRODUCT(H11/E11)</f>
        <v>0.81481481481481477</v>
      </c>
      <c r="J42" s="183">
        <f>PRODUCT(F11+G11+H11)/E11</f>
        <v>1.2592592592592593</v>
      </c>
      <c r="K42" s="184">
        <f>PRODUCT(I11/E11)</f>
        <v>3.1481481481481484</v>
      </c>
      <c r="L42" s="41"/>
      <c r="M42" s="185" t="s">
        <v>232</v>
      </c>
      <c r="N42" s="129"/>
      <c r="O42" s="129"/>
      <c r="P42" s="222" t="s">
        <v>361</v>
      </c>
      <c r="Q42" s="222" t="s">
        <v>322</v>
      </c>
      <c r="R42" s="222" t="s">
        <v>335</v>
      </c>
      <c r="S42" s="222" t="s">
        <v>348</v>
      </c>
      <c r="T42" s="187"/>
      <c r="U42" s="196" t="s">
        <v>309</v>
      </c>
      <c r="V42" s="41"/>
      <c r="W42" s="198"/>
      <c r="X42" s="189"/>
      <c r="Y42" s="182"/>
      <c r="Z42" s="182"/>
      <c r="AA42" s="182"/>
      <c r="AB42" s="182"/>
      <c r="AC42" s="182"/>
      <c r="AD42" s="182"/>
      <c r="AE42" s="182"/>
      <c r="AF42" s="199"/>
      <c r="AG42" s="182"/>
      <c r="AH42" s="190"/>
      <c r="AI42" s="213" t="s">
        <v>7</v>
      </c>
      <c r="AJ42" s="182"/>
      <c r="AK42" s="182"/>
      <c r="AL42" s="202">
        <f>PRODUCT(AL36+AL39)</f>
        <v>326</v>
      </c>
      <c r="AM42" s="202">
        <f>PRODUCT(AM36+AM39)</f>
        <v>104</v>
      </c>
      <c r="AN42" s="202">
        <f>PRODUCT(AN36+AN39)</f>
        <v>155</v>
      </c>
      <c r="AO42" s="182"/>
      <c r="AP42" s="182"/>
      <c r="AQ42" s="188"/>
      <c r="AR42" s="25"/>
      <c r="AS42" s="25"/>
    </row>
    <row r="43" spans="1:53" ht="15" customHeight="1" x14ac:dyDescent="0.2">
      <c r="A43" s="2"/>
      <c r="B43" s="181">
        <v>2007</v>
      </c>
      <c r="C43" s="129" t="s">
        <v>87</v>
      </c>
      <c r="D43" s="182" t="s">
        <v>54</v>
      </c>
      <c r="E43" s="129"/>
      <c r="F43" s="129">
        <v>26</v>
      </c>
      <c r="G43" s="129">
        <v>26</v>
      </c>
      <c r="H43" s="183">
        <f>PRODUCT((F12+G12)/E12)</f>
        <v>0.42307692307692307</v>
      </c>
      <c r="I43" s="183">
        <f>PRODUCT(H12/E12)</f>
        <v>0.61538461538461542</v>
      </c>
      <c r="J43" s="183">
        <f>PRODUCT(F12+G12+H12)/E12</f>
        <v>1.0384615384615385</v>
      </c>
      <c r="K43" s="184">
        <f>PRODUCT(I12/E12)</f>
        <v>4.384615384615385</v>
      </c>
      <c r="L43" s="41"/>
      <c r="M43" s="185" t="s">
        <v>234</v>
      </c>
      <c r="N43" s="129"/>
      <c r="O43" s="129"/>
      <c r="P43" s="222" t="s">
        <v>362</v>
      </c>
      <c r="Q43" s="222" t="s">
        <v>323</v>
      </c>
      <c r="R43" s="222" t="s">
        <v>336</v>
      </c>
      <c r="S43" s="222" t="s">
        <v>349</v>
      </c>
      <c r="T43" s="187"/>
      <c r="U43" s="196" t="s">
        <v>310</v>
      </c>
      <c r="V43" s="41"/>
      <c r="W43" s="198"/>
      <c r="X43" s="189"/>
      <c r="Y43" s="182"/>
      <c r="Z43" s="182"/>
      <c r="AA43" s="182"/>
      <c r="AB43" s="182"/>
      <c r="AC43" s="182"/>
      <c r="AD43" s="182"/>
      <c r="AE43" s="182"/>
      <c r="AF43" s="199"/>
      <c r="AG43" s="182"/>
      <c r="AH43" s="190"/>
      <c r="AI43" s="213" t="s">
        <v>369</v>
      </c>
      <c r="AJ43" s="182"/>
      <c r="AK43" s="182"/>
      <c r="AL43" s="202"/>
      <c r="AM43" s="229">
        <f>PRODUCT(AM42/AL42)</f>
        <v>0.31901840490797545</v>
      </c>
      <c r="AN43" s="229">
        <f>PRODUCT(AN42/AL42)</f>
        <v>0.47546012269938648</v>
      </c>
      <c r="AO43" s="182"/>
      <c r="AP43" s="182"/>
      <c r="AQ43" s="188"/>
      <c r="AR43" s="25"/>
      <c r="AS43" s="25"/>
    </row>
    <row r="44" spans="1:53" ht="15" customHeight="1" x14ac:dyDescent="0.2">
      <c r="A44" s="2"/>
      <c r="B44" s="181">
        <v>2008</v>
      </c>
      <c r="C44" s="129" t="s">
        <v>87</v>
      </c>
      <c r="D44" s="182" t="s">
        <v>54</v>
      </c>
      <c r="E44" s="129"/>
      <c r="F44" s="129">
        <v>27</v>
      </c>
      <c r="G44" s="129">
        <v>24</v>
      </c>
      <c r="H44" s="183">
        <f>PRODUCT((F13+G13)/E13)</f>
        <v>8.3333333333333329E-2</v>
      </c>
      <c r="I44" s="183">
        <f>PRODUCT(H13/E13)</f>
        <v>0.54166666666666663</v>
      </c>
      <c r="J44" s="183">
        <f>PRODUCT(F13+G13+H13)/E13</f>
        <v>0.625</v>
      </c>
      <c r="K44" s="184">
        <f>PRODUCT(I13/E13)</f>
        <v>2.875</v>
      </c>
      <c r="L44" s="41"/>
      <c r="M44" s="185" t="s">
        <v>236</v>
      </c>
      <c r="N44" s="129"/>
      <c r="O44" s="129"/>
      <c r="P44" s="222" t="s">
        <v>363</v>
      </c>
      <c r="Q44" s="222" t="s">
        <v>324</v>
      </c>
      <c r="R44" s="222" t="s">
        <v>337</v>
      </c>
      <c r="S44" s="222" t="s">
        <v>350</v>
      </c>
      <c r="T44" s="187"/>
      <c r="U44" s="196" t="s">
        <v>311</v>
      </c>
      <c r="V44" s="41"/>
      <c r="W44" s="198"/>
      <c r="X44" s="189"/>
      <c r="Y44" s="182"/>
      <c r="Z44" s="182"/>
      <c r="AA44" s="182"/>
      <c r="AB44" s="182"/>
      <c r="AC44" s="182"/>
      <c r="AD44" s="182"/>
      <c r="AE44" s="182"/>
      <c r="AF44" s="199"/>
      <c r="AG44" s="182"/>
      <c r="AH44" s="190"/>
      <c r="AI44" s="213"/>
      <c r="AJ44" s="182"/>
      <c r="AK44" s="182"/>
      <c r="AL44" s="182"/>
      <c r="AM44" s="189"/>
      <c r="AN44" s="182"/>
      <c r="AO44" s="182"/>
      <c r="AP44" s="182"/>
      <c r="AQ44" s="188"/>
      <c r="AR44" s="25"/>
      <c r="AS44" s="25"/>
    </row>
    <row r="45" spans="1:53" ht="15" customHeight="1" x14ac:dyDescent="0.2">
      <c r="A45" s="2"/>
      <c r="B45" s="181">
        <v>2009</v>
      </c>
      <c r="C45" s="129" t="s">
        <v>90</v>
      </c>
      <c r="D45" s="182" t="s">
        <v>54</v>
      </c>
      <c r="E45" s="129"/>
      <c r="F45" s="129">
        <v>28</v>
      </c>
      <c r="G45" s="129">
        <v>23</v>
      </c>
      <c r="H45" s="183">
        <f>PRODUCT((F14+G14)/E14)</f>
        <v>0.2608695652173913</v>
      </c>
      <c r="I45" s="183">
        <f>PRODUCT(H14/E14)</f>
        <v>4.3478260869565216E-2</v>
      </c>
      <c r="J45" s="183">
        <f>PRODUCT(F14+G14+H14)/E14</f>
        <v>0.30434782608695654</v>
      </c>
      <c r="K45" s="184">
        <f>PRODUCT(I14/E14)</f>
        <v>1.826086956521739</v>
      </c>
      <c r="L45" s="41"/>
      <c r="M45" s="185" t="s">
        <v>238</v>
      </c>
      <c r="N45" s="129"/>
      <c r="O45" s="129"/>
      <c r="P45" s="222" t="s">
        <v>269</v>
      </c>
      <c r="Q45" s="222" t="s">
        <v>325</v>
      </c>
      <c r="R45" s="222" t="s">
        <v>338</v>
      </c>
      <c r="S45" s="222" t="s">
        <v>351</v>
      </c>
      <c r="T45" s="187"/>
      <c r="U45" s="196" t="s">
        <v>312</v>
      </c>
      <c r="V45" s="41"/>
      <c r="W45" s="198"/>
      <c r="X45" s="189"/>
      <c r="Y45" s="182"/>
      <c r="Z45" s="182"/>
      <c r="AA45" s="182"/>
      <c r="AB45" s="182"/>
      <c r="AC45" s="182"/>
      <c r="AD45" s="182"/>
      <c r="AE45" s="182"/>
      <c r="AF45" s="199"/>
      <c r="AG45" s="182"/>
      <c r="AH45" s="190"/>
      <c r="AI45" s="227" t="s">
        <v>370</v>
      </c>
      <c r="AJ45" s="64"/>
      <c r="AK45" s="64"/>
      <c r="AL45" s="228" t="s">
        <v>371</v>
      </c>
      <c r="AM45" s="228" t="s">
        <v>372</v>
      </c>
      <c r="AN45" s="228" t="s">
        <v>373</v>
      </c>
      <c r="AO45" s="228"/>
      <c r="AP45" s="179"/>
      <c r="AQ45" s="96"/>
      <c r="AR45" s="25"/>
      <c r="AS45" s="25"/>
    </row>
    <row r="46" spans="1:53" ht="15" customHeight="1" x14ac:dyDescent="0.2">
      <c r="A46" s="2"/>
      <c r="B46" s="181">
        <v>2010</v>
      </c>
      <c r="C46" s="129" t="s">
        <v>95</v>
      </c>
      <c r="D46" s="182" t="s">
        <v>54</v>
      </c>
      <c r="E46" s="129"/>
      <c r="F46" s="129">
        <v>29</v>
      </c>
      <c r="G46" s="129">
        <v>26</v>
      </c>
      <c r="H46" s="183">
        <f>PRODUCT((F15+G15)/E15)</f>
        <v>0.34615384615384615</v>
      </c>
      <c r="I46" s="183">
        <f>PRODUCT(H15/E15)</f>
        <v>0.42307692307692307</v>
      </c>
      <c r="J46" s="183">
        <f>PRODUCT(F15+G15+H15)/E15</f>
        <v>0.76923076923076927</v>
      </c>
      <c r="K46" s="184">
        <f>PRODUCT(I15/E15)</f>
        <v>2.9615384615384617</v>
      </c>
      <c r="L46" s="41"/>
      <c r="M46" s="185" t="s">
        <v>240</v>
      </c>
      <c r="N46" s="129"/>
      <c r="O46" s="129"/>
      <c r="P46" s="222" t="s">
        <v>364</v>
      </c>
      <c r="Q46" s="222" t="s">
        <v>326</v>
      </c>
      <c r="R46" s="222" t="s">
        <v>339</v>
      </c>
      <c r="S46" s="222" t="s">
        <v>352</v>
      </c>
      <c r="T46" s="187"/>
      <c r="U46" s="196" t="s">
        <v>313</v>
      </c>
      <c r="V46" s="41"/>
      <c r="W46" s="198"/>
      <c r="X46" s="189"/>
      <c r="Y46" s="182"/>
      <c r="Z46" s="182"/>
      <c r="AA46" s="182"/>
      <c r="AB46" s="182"/>
      <c r="AC46" s="182"/>
      <c r="AD46" s="182"/>
      <c r="AE46" s="182"/>
      <c r="AF46" s="199"/>
      <c r="AG46" s="182"/>
      <c r="AH46" s="190"/>
      <c r="AI46" s="213" t="s">
        <v>375</v>
      </c>
      <c r="AJ46" s="182"/>
      <c r="AK46" s="182"/>
      <c r="AL46" s="229">
        <f>PRODUCT(AM37)</f>
        <v>0.35897435897435898</v>
      </c>
      <c r="AM46" s="229">
        <f>PRODUCT(AM63)</f>
        <v>0.34615384615384615</v>
      </c>
      <c r="AN46" s="229">
        <f>PRODUCT(AL46-AM46)</f>
        <v>1.282051282051283E-2</v>
      </c>
      <c r="AO46" s="202"/>
      <c r="AP46" s="182"/>
      <c r="AQ46" s="188"/>
      <c r="AR46" s="25"/>
      <c r="AS46" s="25"/>
    </row>
    <row r="47" spans="1:53" ht="15" customHeight="1" x14ac:dyDescent="0.2">
      <c r="A47" s="2"/>
      <c r="B47" s="181">
        <v>2011</v>
      </c>
      <c r="C47" s="129" t="s">
        <v>90</v>
      </c>
      <c r="D47" s="182" t="s">
        <v>54</v>
      </c>
      <c r="E47" s="129"/>
      <c r="F47" s="129">
        <v>30</v>
      </c>
      <c r="G47" s="129">
        <v>15</v>
      </c>
      <c r="H47" s="183">
        <f>PRODUCT((F16+G16)/E16)</f>
        <v>1.0666666666666667</v>
      </c>
      <c r="I47" s="183">
        <f>PRODUCT(H16/E16)</f>
        <v>0.26666666666666666</v>
      </c>
      <c r="J47" s="183">
        <f>PRODUCT(F16+G16+H16)/E16</f>
        <v>1.3333333333333333</v>
      </c>
      <c r="K47" s="184">
        <f>PRODUCT(I16/E16)</f>
        <v>3.2</v>
      </c>
      <c r="L47" s="41"/>
      <c r="M47" s="185" t="s">
        <v>242</v>
      </c>
      <c r="N47" s="129"/>
      <c r="O47" s="129"/>
      <c r="P47" s="222" t="s">
        <v>365</v>
      </c>
      <c r="Q47" s="222" t="s">
        <v>327</v>
      </c>
      <c r="R47" s="222" t="s">
        <v>340</v>
      </c>
      <c r="S47" s="222" t="s">
        <v>353</v>
      </c>
      <c r="T47" s="187"/>
      <c r="U47" s="196" t="s">
        <v>314</v>
      </c>
      <c r="V47" s="41"/>
      <c r="W47" s="198"/>
      <c r="X47" s="189"/>
      <c r="Y47" s="182"/>
      <c r="Z47" s="182"/>
      <c r="AA47" s="182"/>
      <c r="AB47" s="182"/>
      <c r="AC47" s="182"/>
      <c r="AD47" s="182"/>
      <c r="AE47" s="182"/>
      <c r="AF47" s="199"/>
      <c r="AG47" s="182"/>
      <c r="AH47" s="190"/>
      <c r="AI47" s="213" t="s">
        <v>376</v>
      </c>
      <c r="AJ47" s="182"/>
      <c r="AK47" s="182"/>
      <c r="AL47" s="229">
        <f>PRODUCT(AM40)</f>
        <v>0.11320754716981132</v>
      </c>
      <c r="AM47" s="229">
        <f>PRODUCT(AM66)</f>
        <v>0.14285714285714285</v>
      </c>
      <c r="AN47" s="229">
        <f t="shared" ref="AN47:AN48" si="0">PRODUCT(AL47-AM47)</f>
        <v>-2.9649595687331526E-2</v>
      </c>
      <c r="AO47" s="202"/>
      <c r="AP47" s="182"/>
      <c r="AQ47" s="188"/>
      <c r="AR47" s="25"/>
      <c r="AS47" s="25"/>
    </row>
    <row r="48" spans="1:53" ht="15" customHeight="1" x14ac:dyDescent="0.2">
      <c r="A48" s="2"/>
      <c r="B48" s="181">
        <v>2012</v>
      </c>
      <c r="C48" s="129" t="s">
        <v>90</v>
      </c>
      <c r="D48" s="182" t="s">
        <v>54</v>
      </c>
      <c r="E48" s="129"/>
      <c r="F48" s="129">
        <v>31</v>
      </c>
      <c r="G48" s="129">
        <v>26</v>
      </c>
      <c r="H48" s="223">
        <f>PRODUCT((F17+G17)/E17)</f>
        <v>1.0769230769230769</v>
      </c>
      <c r="I48" s="183">
        <f>PRODUCT(H17/E17)</f>
        <v>0.19230769230769232</v>
      </c>
      <c r="J48" s="183">
        <f>PRODUCT(F17+G17+H17)/E17</f>
        <v>1.2692307692307692</v>
      </c>
      <c r="K48" s="184">
        <f>PRODUCT(I17/E17)</f>
        <v>3.1153846153846154</v>
      </c>
      <c r="L48" s="41"/>
      <c r="M48" s="185" t="s">
        <v>244</v>
      </c>
      <c r="N48" s="129"/>
      <c r="O48" s="129"/>
      <c r="P48" s="6" t="s">
        <v>366</v>
      </c>
      <c r="Q48" s="6" t="s">
        <v>328</v>
      </c>
      <c r="R48" s="6" t="s">
        <v>341</v>
      </c>
      <c r="S48" s="6" t="s">
        <v>354</v>
      </c>
      <c r="T48" s="225"/>
      <c r="U48" s="226" t="s">
        <v>315</v>
      </c>
      <c r="V48" s="41"/>
      <c r="W48" s="198"/>
      <c r="X48" s="189"/>
      <c r="Y48" s="182"/>
      <c r="Z48" s="182"/>
      <c r="AA48" s="182"/>
      <c r="AB48" s="182"/>
      <c r="AC48" s="182"/>
      <c r="AD48" s="182"/>
      <c r="AE48" s="182"/>
      <c r="AF48" s="199"/>
      <c r="AG48" s="182"/>
      <c r="AH48" s="190"/>
      <c r="AI48" s="213" t="s">
        <v>7</v>
      </c>
      <c r="AJ48" s="182"/>
      <c r="AK48" s="182"/>
      <c r="AL48" s="229">
        <f>PRODUCT(AM43)</f>
        <v>0.31901840490797545</v>
      </c>
      <c r="AM48" s="229">
        <f>PRODUCT(AM69)</f>
        <v>0.33576642335766421</v>
      </c>
      <c r="AN48" s="229">
        <f t="shared" si="0"/>
        <v>-1.6748018449688762E-2</v>
      </c>
      <c r="AO48" s="202"/>
      <c r="AP48" s="182"/>
      <c r="AQ48" s="188"/>
      <c r="AR48" s="25"/>
      <c r="AS48" s="25"/>
    </row>
    <row r="49" spans="1:45" ht="15" customHeight="1" x14ac:dyDescent="0.2">
      <c r="A49" s="2"/>
      <c r="B49" s="181"/>
      <c r="C49" s="129"/>
      <c r="D49" s="182"/>
      <c r="E49" s="129"/>
      <c r="F49" s="129"/>
      <c r="G49" s="129"/>
      <c r="H49" s="129"/>
      <c r="I49" s="129"/>
      <c r="J49" s="183"/>
      <c r="K49" s="184"/>
      <c r="L49" s="41"/>
      <c r="M49" s="185"/>
      <c r="N49" s="129"/>
      <c r="O49" s="129"/>
      <c r="P49" s="129"/>
      <c r="Q49" s="129"/>
      <c r="R49" s="129"/>
      <c r="S49" s="129"/>
      <c r="T49" s="129"/>
      <c r="U49" s="184"/>
      <c r="V49" s="41"/>
      <c r="W49" s="198"/>
      <c r="X49" s="189"/>
      <c r="Y49" s="182"/>
      <c r="Z49" s="182"/>
      <c r="AA49" s="182"/>
      <c r="AB49" s="182"/>
      <c r="AC49" s="182"/>
      <c r="AD49" s="182"/>
      <c r="AE49" s="182"/>
      <c r="AF49" s="199"/>
      <c r="AG49" s="182"/>
      <c r="AH49" s="190"/>
      <c r="AI49" s="230"/>
      <c r="AJ49" s="182"/>
      <c r="AK49" s="182"/>
      <c r="AL49" s="182"/>
      <c r="AM49" s="202"/>
      <c r="AN49" s="202"/>
      <c r="AO49" s="202"/>
      <c r="AP49" s="182"/>
      <c r="AQ49" s="188"/>
      <c r="AR49" s="25"/>
      <c r="AS49" s="25"/>
    </row>
    <row r="50" spans="1:45" ht="15" customHeight="1" x14ac:dyDescent="0.2">
      <c r="A50" s="2"/>
      <c r="B50" s="181"/>
      <c r="C50" s="129"/>
      <c r="D50" s="182"/>
      <c r="E50" s="129"/>
      <c r="F50" s="129"/>
      <c r="G50" s="129"/>
      <c r="H50" s="129"/>
      <c r="I50" s="129"/>
      <c r="J50" s="183"/>
      <c r="K50" s="184"/>
      <c r="L50" s="41"/>
      <c r="M50" s="185"/>
      <c r="N50" s="129"/>
      <c r="O50" s="129"/>
      <c r="P50" s="129"/>
      <c r="Q50" s="129"/>
      <c r="R50" s="129"/>
      <c r="S50" s="129"/>
      <c r="T50" s="129"/>
      <c r="U50" s="184"/>
      <c r="V50" s="41"/>
      <c r="W50" s="198"/>
      <c r="X50" s="189"/>
      <c r="Y50" s="182"/>
      <c r="Z50" s="182"/>
      <c r="AA50" s="182"/>
      <c r="AB50" s="182"/>
      <c r="AC50" s="182"/>
      <c r="AD50" s="182"/>
      <c r="AE50" s="182"/>
      <c r="AF50" s="199"/>
      <c r="AG50" s="182"/>
      <c r="AH50" s="190"/>
      <c r="AI50" s="227" t="s">
        <v>374</v>
      </c>
      <c r="AJ50" s="64"/>
      <c r="AK50" s="64"/>
      <c r="AL50" s="228" t="s">
        <v>371</v>
      </c>
      <c r="AM50" s="228" t="s">
        <v>372</v>
      </c>
      <c r="AN50" s="228" t="s">
        <v>373</v>
      </c>
      <c r="AO50" s="228"/>
      <c r="AP50" s="179"/>
      <c r="AQ50" s="96"/>
      <c r="AR50" s="25"/>
      <c r="AS50" s="25"/>
    </row>
    <row r="51" spans="1:45" ht="15" customHeight="1" x14ac:dyDescent="0.2">
      <c r="A51" s="2"/>
      <c r="B51" s="176" t="s">
        <v>378</v>
      </c>
      <c r="C51" s="177"/>
      <c r="D51" s="179"/>
      <c r="E51" s="177"/>
      <c r="F51" s="177"/>
      <c r="G51" s="177"/>
      <c r="H51" s="233"/>
      <c r="I51" s="233"/>
      <c r="J51" s="233"/>
      <c r="K51" s="234"/>
      <c r="L51" s="41"/>
      <c r="M51" s="176" t="s">
        <v>379</v>
      </c>
      <c r="N51" s="177"/>
      <c r="O51" s="179"/>
      <c r="P51" s="177"/>
      <c r="Q51" s="177"/>
      <c r="R51" s="177"/>
      <c r="S51" s="233"/>
      <c r="T51" s="233"/>
      <c r="U51" s="234"/>
      <c r="V51" s="41"/>
      <c r="W51" s="198"/>
      <c r="X51" s="189"/>
      <c r="Y51" s="182"/>
      <c r="Z51" s="182"/>
      <c r="AA51" s="182"/>
      <c r="AB51" s="182"/>
      <c r="AC51" s="182"/>
      <c r="AD51" s="182"/>
      <c r="AE51" s="182"/>
      <c r="AF51" s="199"/>
      <c r="AG51" s="182"/>
      <c r="AH51" s="190"/>
      <c r="AI51" s="213" t="s">
        <v>375</v>
      </c>
      <c r="AJ51" s="182"/>
      <c r="AK51" s="182"/>
      <c r="AL51" s="229">
        <f>PRODUCT(AN37)</f>
        <v>0.35897435897435898</v>
      </c>
      <c r="AM51" s="229">
        <f>PRODUCT(AN63)</f>
        <v>0.17692307692307693</v>
      </c>
      <c r="AN51" s="229">
        <f>PRODUCT(AL51-AM51)</f>
        <v>0.18205128205128204</v>
      </c>
      <c r="AO51" s="202"/>
      <c r="AP51" s="182"/>
      <c r="AQ51" s="188"/>
      <c r="AR51" s="25"/>
      <c r="AS51" s="25"/>
    </row>
    <row r="52" spans="1:45" ht="15" customHeight="1" x14ac:dyDescent="0.2">
      <c r="A52" s="2"/>
      <c r="B52" s="185">
        <v>5480</v>
      </c>
      <c r="C52" s="189" t="s">
        <v>389</v>
      </c>
      <c r="D52" s="182"/>
      <c r="E52" s="129"/>
      <c r="F52" s="129"/>
      <c r="G52" s="129"/>
      <c r="H52" s="183"/>
      <c r="I52" s="183"/>
      <c r="J52" s="183"/>
      <c r="K52" s="184"/>
      <c r="L52" s="41"/>
      <c r="M52" s="185">
        <v>5615</v>
      </c>
      <c r="N52" s="219" t="s">
        <v>386</v>
      </c>
      <c r="O52" s="129"/>
      <c r="P52" s="129"/>
      <c r="Q52" s="129"/>
      <c r="R52" s="129"/>
      <c r="S52" s="129"/>
      <c r="T52" s="183"/>
      <c r="U52" s="184"/>
      <c r="V52" s="41"/>
      <c r="W52" s="198"/>
      <c r="X52" s="189"/>
      <c r="Y52" s="182"/>
      <c r="Z52" s="182"/>
      <c r="AA52" s="182"/>
      <c r="AB52" s="182"/>
      <c r="AC52" s="182"/>
      <c r="AD52" s="182"/>
      <c r="AE52" s="182"/>
      <c r="AF52" s="199"/>
      <c r="AG52" s="182"/>
      <c r="AH52" s="190"/>
      <c r="AI52" s="213" t="s">
        <v>376</v>
      </c>
      <c r="AJ52" s="182"/>
      <c r="AK52" s="182"/>
      <c r="AL52" s="229">
        <f>PRODUCT(AN40)</f>
        <v>1.0754716981132075</v>
      </c>
      <c r="AM52" s="229">
        <f>PRODUCT(AN66)</f>
        <v>1.4285714285714286</v>
      </c>
      <c r="AN52" s="229">
        <f t="shared" ref="AN52:AN53" si="1">PRODUCT(AL52-AM52)</f>
        <v>-0.35309973045822107</v>
      </c>
      <c r="AO52" s="202"/>
      <c r="AP52" s="182"/>
      <c r="AQ52" s="188"/>
      <c r="AR52" s="25"/>
      <c r="AS52" s="25"/>
    </row>
    <row r="53" spans="1:45" ht="15" customHeight="1" x14ac:dyDescent="0.2">
      <c r="A53" s="2"/>
      <c r="B53" s="181"/>
      <c r="C53" s="129"/>
      <c r="D53" s="182"/>
      <c r="E53" s="129"/>
      <c r="F53" s="129"/>
      <c r="G53" s="129"/>
      <c r="H53" s="183"/>
      <c r="I53" s="183"/>
      <c r="J53" s="183"/>
      <c r="K53" s="184"/>
      <c r="L53" s="41"/>
      <c r="M53" s="185">
        <v>5480</v>
      </c>
      <c r="N53" s="189" t="s">
        <v>389</v>
      </c>
      <c r="O53" s="129"/>
      <c r="P53" s="129"/>
      <c r="Q53" s="129"/>
      <c r="R53" s="129"/>
      <c r="S53" s="129"/>
      <c r="T53" s="183"/>
      <c r="U53" s="184"/>
      <c r="V53" s="41"/>
      <c r="W53" s="198"/>
      <c r="X53" s="189"/>
      <c r="Y53" s="182"/>
      <c r="Z53" s="182"/>
      <c r="AA53" s="182"/>
      <c r="AB53" s="182"/>
      <c r="AC53" s="182"/>
      <c r="AD53" s="182"/>
      <c r="AE53" s="182"/>
      <c r="AF53" s="199"/>
      <c r="AG53" s="182"/>
      <c r="AH53" s="190"/>
      <c r="AI53" s="213" t="s">
        <v>7</v>
      </c>
      <c r="AJ53" s="182"/>
      <c r="AK53" s="182"/>
      <c r="AL53" s="229">
        <f>PRODUCT(AN43)</f>
        <v>0.47546012269938648</v>
      </c>
      <c r="AM53" s="229">
        <f>PRODUCT(AN69)</f>
        <v>0.24087591240875914</v>
      </c>
      <c r="AN53" s="229">
        <f t="shared" si="1"/>
        <v>0.23458421029062734</v>
      </c>
      <c r="AO53" s="202"/>
      <c r="AP53" s="182"/>
      <c r="AQ53" s="188"/>
      <c r="AR53" s="25"/>
      <c r="AS53" s="25"/>
    </row>
    <row r="54" spans="1:45" ht="15" customHeight="1" x14ac:dyDescent="0.2">
      <c r="A54" s="2"/>
      <c r="B54" s="176" t="s">
        <v>380</v>
      </c>
      <c r="C54" s="177"/>
      <c r="D54" s="179"/>
      <c r="E54" s="177"/>
      <c r="F54" s="177"/>
      <c r="G54" s="177"/>
      <c r="H54" s="233"/>
      <c r="I54" s="233"/>
      <c r="J54" s="233"/>
      <c r="K54" s="234"/>
      <c r="L54" s="41"/>
      <c r="M54" s="185">
        <v>5320</v>
      </c>
      <c r="N54" s="219" t="s">
        <v>385</v>
      </c>
      <c r="O54" s="129"/>
      <c r="P54" s="129"/>
      <c r="Q54" s="129"/>
      <c r="R54" s="129"/>
      <c r="S54" s="129"/>
      <c r="T54" s="183"/>
      <c r="U54" s="184"/>
      <c r="V54" s="41"/>
      <c r="W54" s="198"/>
      <c r="X54" s="189"/>
      <c r="Y54" s="182"/>
      <c r="Z54" s="182"/>
      <c r="AA54" s="182"/>
      <c r="AB54" s="182"/>
      <c r="AC54" s="182"/>
      <c r="AD54" s="182"/>
      <c r="AE54" s="182"/>
      <c r="AF54" s="199"/>
      <c r="AG54" s="182"/>
      <c r="AH54" s="190"/>
      <c r="AI54" s="182"/>
      <c r="AJ54" s="182"/>
      <c r="AK54" s="182"/>
      <c r="AL54" s="229"/>
      <c r="AM54" s="229"/>
      <c r="AN54" s="229"/>
      <c r="AO54" s="202"/>
      <c r="AP54" s="182"/>
      <c r="AQ54" s="188"/>
      <c r="AR54" s="25"/>
      <c r="AS54" s="25"/>
    </row>
    <row r="55" spans="1:45" ht="15" customHeight="1" x14ac:dyDescent="0.2">
      <c r="A55" s="2"/>
      <c r="B55" s="185">
        <v>5615</v>
      </c>
      <c r="C55" s="219" t="s">
        <v>386</v>
      </c>
      <c r="D55" s="182"/>
      <c r="E55" s="182"/>
      <c r="F55" s="182"/>
      <c r="G55" s="182"/>
      <c r="H55" s="182"/>
      <c r="I55" s="182"/>
      <c r="J55" s="182"/>
      <c r="K55" s="184"/>
      <c r="L55" s="41"/>
      <c r="M55" s="235">
        <v>5118</v>
      </c>
      <c r="N55" s="219" t="s">
        <v>384</v>
      </c>
      <c r="O55" s="129"/>
      <c r="P55" s="129"/>
      <c r="Q55" s="129"/>
      <c r="R55" s="129"/>
      <c r="S55" s="129"/>
      <c r="T55" s="183"/>
      <c r="U55" s="184"/>
      <c r="V55" s="41"/>
      <c r="W55" s="198"/>
      <c r="X55" s="189"/>
      <c r="Y55" s="182"/>
      <c r="Z55" s="182"/>
      <c r="AA55" s="182"/>
      <c r="AB55" s="182"/>
      <c r="AC55" s="182"/>
      <c r="AD55" s="182"/>
      <c r="AE55" s="182"/>
      <c r="AF55" s="199"/>
      <c r="AG55" s="182"/>
      <c r="AH55" s="190"/>
      <c r="AI55" s="182"/>
      <c r="AJ55" s="182"/>
      <c r="AK55" s="182"/>
      <c r="AL55" s="229"/>
      <c r="AM55" s="229"/>
      <c r="AN55" s="229"/>
      <c r="AO55" s="202"/>
      <c r="AP55" s="182"/>
      <c r="AQ55" s="188"/>
      <c r="AR55" s="25"/>
      <c r="AS55" s="25"/>
    </row>
    <row r="56" spans="1:45" ht="15" customHeight="1" x14ac:dyDescent="0.2">
      <c r="A56" s="2"/>
      <c r="B56" s="185"/>
      <c r="C56" s="182"/>
      <c r="D56" s="182"/>
      <c r="E56" s="182"/>
      <c r="F56" s="182"/>
      <c r="G56" s="182"/>
      <c r="H56" s="182"/>
      <c r="I56" s="182"/>
      <c r="J56" s="182"/>
      <c r="K56" s="184"/>
      <c r="L56" s="41"/>
      <c r="M56" s="235"/>
      <c r="N56" s="182"/>
      <c r="O56" s="129"/>
      <c r="P56" s="129"/>
      <c r="Q56" s="129"/>
      <c r="R56" s="129"/>
      <c r="S56" s="129"/>
      <c r="T56" s="183"/>
      <c r="U56" s="184"/>
      <c r="V56" s="41"/>
      <c r="W56" s="198"/>
      <c r="X56" s="189"/>
      <c r="Y56" s="182"/>
      <c r="Z56" s="182"/>
      <c r="AA56" s="182"/>
      <c r="AB56" s="182"/>
      <c r="AC56" s="182"/>
      <c r="AD56" s="182"/>
      <c r="AE56" s="182"/>
      <c r="AF56" s="199"/>
      <c r="AG56" s="182"/>
      <c r="AH56" s="190"/>
      <c r="AI56" s="182"/>
      <c r="AJ56" s="182"/>
      <c r="AK56" s="182"/>
      <c r="AL56" s="229"/>
      <c r="AM56" s="229"/>
      <c r="AN56" s="229"/>
      <c r="AO56" s="202"/>
      <c r="AP56" s="182"/>
      <c r="AQ56" s="188"/>
      <c r="AR56" s="25"/>
      <c r="AS56" s="25"/>
    </row>
    <row r="57" spans="1:45" ht="15" customHeight="1" x14ac:dyDescent="0.2">
      <c r="A57" s="2"/>
      <c r="B57" s="236" t="s">
        <v>381</v>
      </c>
      <c r="C57" s="64" t="s">
        <v>382</v>
      </c>
      <c r="D57" s="64"/>
      <c r="E57" s="177" t="s">
        <v>3</v>
      </c>
      <c r="F57" s="177"/>
      <c r="G57" s="177" t="s">
        <v>383</v>
      </c>
      <c r="H57" s="233"/>
      <c r="I57" s="239" t="s">
        <v>387</v>
      </c>
      <c r="J57" s="233"/>
      <c r="K57" s="234"/>
      <c r="L57" s="41"/>
      <c r="M57" s="235"/>
      <c r="N57" s="182"/>
      <c r="O57" s="129"/>
      <c r="P57" s="129"/>
      <c r="Q57" s="129"/>
      <c r="R57" s="129"/>
      <c r="S57" s="129"/>
      <c r="T57" s="183"/>
      <c r="U57" s="184"/>
      <c r="V57" s="41"/>
      <c r="W57" s="198"/>
      <c r="X57" s="189"/>
      <c r="Y57" s="182"/>
      <c r="Z57" s="182"/>
      <c r="AA57" s="182"/>
      <c r="AB57" s="182"/>
      <c r="AC57" s="182"/>
      <c r="AD57" s="182"/>
      <c r="AE57" s="182"/>
      <c r="AF57" s="199"/>
      <c r="AG57" s="182"/>
      <c r="AH57" s="190"/>
      <c r="AI57" s="182"/>
      <c r="AJ57" s="182"/>
      <c r="AK57" s="182"/>
      <c r="AL57" s="229"/>
      <c r="AM57" s="229"/>
      <c r="AN57" s="229"/>
      <c r="AO57" s="202"/>
      <c r="AP57" s="182"/>
      <c r="AQ57" s="188"/>
      <c r="AR57" s="25"/>
      <c r="AS57" s="25"/>
    </row>
    <row r="58" spans="1:45" ht="15" customHeight="1" x14ac:dyDescent="0.2">
      <c r="A58" s="2"/>
      <c r="B58" s="237"/>
      <c r="C58" s="238" t="s">
        <v>388</v>
      </c>
      <c r="D58" s="129"/>
      <c r="E58" s="129">
        <v>463</v>
      </c>
      <c r="F58" s="129"/>
      <c r="G58" s="129">
        <v>1857.4211663066956</v>
      </c>
      <c r="H58" s="129"/>
      <c r="I58" s="183"/>
      <c r="J58" s="183"/>
      <c r="K58" s="184"/>
      <c r="L58" s="41"/>
      <c r="M58" s="235"/>
      <c r="N58" s="182"/>
      <c r="O58" s="129"/>
      <c r="P58" s="129"/>
      <c r="Q58" s="129"/>
      <c r="R58" s="129"/>
      <c r="S58" s="129"/>
      <c r="T58" s="183"/>
      <c r="U58" s="184"/>
      <c r="V58" s="41"/>
      <c r="W58" s="198"/>
      <c r="X58" s="189"/>
      <c r="Y58" s="182"/>
      <c r="Z58" s="182"/>
      <c r="AA58" s="182"/>
      <c r="AB58" s="182"/>
      <c r="AC58" s="182"/>
      <c r="AD58" s="182"/>
      <c r="AE58" s="182"/>
      <c r="AF58" s="199"/>
      <c r="AG58" s="182"/>
      <c r="AH58" s="190"/>
      <c r="AI58" s="182"/>
      <c r="AJ58" s="182"/>
      <c r="AK58" s="182"/>
      <c r="AL58" s="229"/>
      <c r="AM58" s="229"/>
      <c r="AN58" s="229"/>
      <c r="AO58" s="202"/>
      <c r="AP58" s="182"/>
      <c r="AQ58" s="188"/>
      <c r="AR58" s="25"/>
      <c r="AS58" s="25"/>
    </row>
    <row r="59" spans="1:45" s="10" customFormat="1" ht="15" customHeight="1" x14ac:dyDescent="0.25">
      <c r="A59" s="24"/>
      <c r="B59" s="191"/>
      <c r="C59" s="192"/>
      <c r="D59" s="192"/>
      <c r="E59" s="192"/>
      <c r="F59" s="192"/>
      <c r="G59" s="192"/>
      <c r="H59" s="193"/>
      <c r="I59" s="193"/>
      <c r="J59" s="193"/>
      <c r="K59" s="194"/>
      <c r="L59" s="41"/>
      <c r="M59" s="191"/>
      <c r="N59" s="192"/>
      <c r="O59" s="192"/>
      <c r="P59" s="192"/>
      <c r="Q59" s="192"/>
      <c r="R59" s="192"/>
      <c r="S59" s="192"/>
      <c r="T59" s="192"/>
      <c r="U59" s="194"/>
      <c r="V59" s="41"/>
      <c r="W59" s="191"/>
      <c r="X59" s="192"/>
      <c r="Y59" s="192"/>
      <c r="Z59" s="192"/>
      <c r="AA59" s="192"/>
      <c r="AB59" s="192"/>
      <c r="AC59" s="192"/>
      <c r="AD59" s="192"/>
      <c r="AE59" s="192"/>
      <c r="AF59" s="193"/>
      <c r="AG59" s="193"/>
      <c r="AH59" s="194"/>
      <c r="AI59" s="192"/>
      <c r="AJ59" s="192"/>
      <c r="AK59" s="192"/>
      <c r="AL59" s="192"/>
      <c r="AM59" s="192"/>
      <c r="AN59" s="192"/>
      <c r="AO59" s="192"/>
      <c r="AP59" s="192"/>
      <c r="AQ59" s="195"/>
      <c r="AR59" s="38"/>
      <c r="AS59" s="42"/>
    </row>
    <row r="60" spans="1:45" s="10" customFormat="1" ht="15" customHeight="1" x14ac:dyDescent="0.25">
      <c r="A60" s="24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204"/>
      <c r="AG60" s="205"/>
      <c r="AH60" s="205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42"/>
    </row>
    <row r="61" spans="1:45" ht="15" customHeight="1" x14ac:dyDescent="0.2">
      <c r="A61" s="2"/>
      <c r="B61" s="176" t="s">
        <v>212</v>
      </c>
      <c r="C61" s="177"/>
      <c r="D61" s="177"/>
      <c r="E61" s="177"/>
      <c r="F61" s="177" t="s">
        <v>209</v>
      </c>
      <c r="G61" s="177" t="s">
        <v>3</v>
      </c>
      <c r="H61" s="177" t="s">
        <v>5</v>
      </c>
      <c r="I61" s="177" t="s">
        <v>6</v>
      </c>
      <c r="J61" s="177" t="s">
        <v>210</v>
      </c>
      <c r="K61" s="178" t="s">
        <v>17</v>
      </c>
      <c r="L61" s="38"/>
      <c r="M61" s="197" t="s">
        <v>247</v>
      </c>
      <c r="N61" s="179"/>
      <c r="O61" s="179"/>
      <c r="P61" s="177" t="s">
        <v>3</v>
      </c>
      <c r="Q61" s="177" t="s">
        <v>5</v>
      </c>
      <c r="R61" s="177" t="s">
        <v>6</v>
      </c>
      <c r="S61" s="177" t="s">
        <v>210</v>
      </c>
      <c r="T61" s="179"/>
      <c r="U61" s="178" t="s">
        <v>17</v>
      </c>
      <c r="V61" s="38"/>
      <c r="W61" s="197" t="s">
        <v>298</v>
      </c>
      <c r="X61" s="179"/>
      <c r="Y61" s="179"/>
      <c r="Z61" s="179"/>
      <c r="AA61" s="179"/>
      <c r="AB61" s="179"/>
      <c r="AC61" s="179"/>
      <c r="AD61" s="179"/>
      <c r="AE61" s="179"/>
      <c r="AF61" s="206"/>
      <c r="AG61" s="206"/>
      <c r="AH61" s="207"/>
      <c r="AI61" s="180" t="s">
        <v>368</v>
      </c>
      <c r="AJ61" s="64"/>
      <c r="AK61" s="64"/>
      <c r="AL61" s="228" t="s">
        <v>3</v>
      </c>
      <c r="AM61" s="228" t="s">
        <v>5</v>
      </c>
      <c r="AN61" s="228" t="s">
        <v>6</v>
      </c>
      <c r="AO61" s="179"/>
      <c r="AP61" s="177" t="s">
        <v>377</v>
      </c>
      <c r="AQ61" s="96"/>
      <c r="AR61" s="25"/>
      <c r="AS61" s="25"/>
    </row>
    <row r="62" spans="1:45" ht="15" customHeight="1" x14ac:dyDescent="0.2">
      <c r="A62" s="2"/>
      <c r="B62" s="181">
        <v>2000</v>
      </c>
      <c r="C62" s="129" t="s">
        <v>87</v>
      </c>
      <c r="D62" s="182" t="s">
        <v>54</v>
      </c>
      <c r="E62" s="129"/>
      <c r="F62" s="129">
        <v>19</v>
      </c>
      <c r="G62" s="129">
        <v>12</v>
      </c>
      <c r="H62" s="183">
        <f t="shared" ref="H62:H65" si="2">PRODUCT((V5+W5)/U5)</f>
        <v>0</v>
      </c>
      <c r="I62" s="183">
        <f t="shared" ref="I62:I65" si="3">PRODUCT(X5/U5)</f>
        <v>0.33333333333333331</v>
      </c>
      <c r="J62" s="183">
        <f t="shared" ref="J62:J65" si="4">PRODUCT(V5+W5+X5)/U5</f>
        <v>0.33333333333333331</v>
      </c>
      <c r="K62" s="184">
        <f t="shared" ref="K62:K65" si="5">PRODUCT(Y5/U5)</f>
        <v>3</v>
      </c>
      <c r="L62" s="41"/>
      <c r="M62" s="185" t="s">
        <v>220</v>
      </c>
      <c r="N62" s="129"/>
      <c r="O62" s="129"/>
      <c r="P62" s="129" t="s">
        <v>288</v>
      </c>
      <c r="Q62" s="129"/>
      <c r="R62" s="129" t="s">
        <v>274</v>
      </c>
      <c r="S62" s="129" t="s">
        <v>248</v>
      </c>
      <c r="T62" s="183"/>
      <c r="U62" s="196" t="s">
        <v>255</v>
      </c>
      <c r="V62" s="41"/>
      <c r="W62" s="185" t="s">
        <v>213</v>
      </c>
      <c r="X62" s="189"/>
      <c r="Y62" s="182"/>
      <c r="Z62" s="182"/>
      <c r="AA62" s="182"/>
      <c r="AB62" s="182"/>
      <c r="AC62" s="182"/>
      <c r="AD62" s="182"/>
      <c r="AE62" s="182"/>
      <c r="AF62" s="182"/>
      <c r="AG62" s="202"/>
      <c r="AH62" s="203"/>
      <c r="AI62" s="213" t="s">
        <v>375</v>
      </c>
      <c r="AJ62" s="182"/>
      <c r="AK62" s="182"/>
      <c r="AL62" s="202">
        <v>130</v>
      </c>
      <c r="AM62" s="202">
        <v>45</v>
      </c>
      <c r="AN62" s="202">
        <v>23</v>
      </c>
      <c r="AO62" s="182"/>
      <c r="AP62" s="231">
        <f>PRODUCT(AL62/AL68)</f>
        <v>0.94890510948905105</v>
      </c>
      <c r="AQ62" s="188"/>
      <c r="AR62" s="25"/>
      <c r="AS62" s="25"/>
    </row>
    <row r="63" spans="1:45" ht="15" customHeight="1" x14ac:dyDescent="0.2">
      <c r="A63" s="2"/>
      <c r="B63" s="181">
        <v>2001</v>
      </c>
      <c r="C63" s="129" t="s">
        <v>90</v>
      </c>
      <c r="D63" s="182" t="s">
        <v>54</v>
      </c>
      <c r="E63" s="129"/>
      <c r="F63" s="129">
        <v>20</v>
      </c>
      <c r="G63" s="129">
        <v>9</v>
      </c>
      <c r="H63" s="183">
        <f t="shared" si="2"/>
        <v>0.33333333333333331</v>
      </c>
      <c r="I63" s="183">
        <f t="shared" si="3"/>
        <v>0</v>
      </c>
      <c r="J63" s="183">
        <f t="shared" si="4"/>
        <v>0.33333333333333331</v>
      </c>
      <c r="K63" s="184">
        <f t="shared" si="5"/>
        <v>1.7777777777777777</v>
      </c>
      <c r="L63" s="41"/>
      <c r="M63" s="185" t="s">
        <v>222</v>
      </c>
      <c r="N63" s="129"/>
      <c r="O63" s="129"/>
      <c r="P63" s="129" t="s">
        <v>289</v>
      </c>
      <c r="Q63" s="129" t="s">
        <v>281</v>
      </c>
      <c r="R63" s="129" t="s">
        <v>275</v>
      </c>
      <c r="S63" s="129" t="s">
        <v>264</v>
      </c>
      <c r="T63" s="183"/>
      <c r="U63" s="196" t="s">
        <v>256</v>
      </c>
      <c r="V63" s="41"/>
      <c r="W63" s="198" t="s">
        <v>246</v>
      </c>
      <c r="X63" s="189"/>
      <c r="Y63" s="189" t="s">
        <v>367</v>
      </c>
      <c r="Z63" s="182"/>
      <c r="AA63" s="182"/>
      <c r="AB63" s="182"/>
      <c r="AC63" s="189"/>
      <c r="AD63" s="182"/>
      <c r="AE63" s="182"/>
      <c r="AF63" s="182"/>
      <c r="AG63" s="182" t="s">
        <v>294</v>
      </c>
      <c r="AH63" s="188"/>
      <c r="AI63" s="182" t="s">
        <v>369</v>
      </c>
      <c r="AJ63" s="182"/>
      <c r="AK63" s="182"/>
      <c r="AL63" s="202"/>
      <c r="AM63" s="229">
        <f>PRODUCT(AM62/AL62)</f>
        <v>0.34615384615384615</v>
      </c>
      <c r="AN63" s="229">
        <f>PRODUCT(AN62/AL62)</f>
        <v>0.17692307692307693</v>
      </c>
      <c r="AO63" s="182"/>
      <c r="AP63" s="129"/>
      <c r="AQ63" s="188"/>
      <c r="AR63" s="25"/>
      <c r="AS63" s="25"/>
    </row>
    <row r="64" spans="1:45" ht="15" customHeight="1" x14ac:dyDescent="0.2">
      <c r="A64" s="2"/>
      <c r="B64" s="181">
        <v>2002</v>
      </c>
      <c r="C64" s="129" t="s">
        <v>90</v>
      </c>
      <c r="D64" s="182" t="s">
        <v>54</v>
      </c>
      <c r="E64" s="129"/>
      <c r="F64" s="129">
        <v>21</v>
      </c>
      <c r="G64" s="129">
        <v>10</v>
      </c>
      <c r="H64" s="183">
        <f t="shared" si="2"/>
        <v>0.2</v>
      </c>
      <c r="I64" s="183">
        <f t="shared" si="3"/>
        <v>0</v>
      </c>
      <c r="J64" s="183">
        <f t="shared" si="4"/>
        <v>0.2</v>
      </c>
      <c r="K64" s="184">
        <f t="shared" si="5"/>
        <v>1.2</v>
      </c>
      <c r="L64" s="41"/>
      <c r="M64" s="185" t="s">
        <v>224</v>
      </c>
      <c r="N64" s="129"/>
      <c r="O64" s="129"/>
      <c r="P64" s="129" t="s">
        <v>249</v>
      </c>
      <c r="Q64" s="129" t="s">
        <v>274</v>
      </c>
      <c r="R64" s="129" t="s">
        <v>267</v>
      </c>
      <c r="S64" s="129" t="s">
        <v>265</v>
      </c>
      <c r="T64" s="183"/>
      <c r="U64" s="196" t="s">
        <v>257</v>
      </c>
      <c r="V64" s="41"/>
      <c r="W64" s="181"/>
      <c r="X64" s="189"/>
      <c r="Y64" s="182"/>
      <c r="Z64" s="182"/>
      <c r="AA64" s="182"/>
      <c r="AB64" s="182"/>
      <c r="AC64" s="182"/>
      <c r="AD64" s="182"/>
      <c r="AE64" s="189"/>
      <c r="AF64" s="208"/>
      <c r="AG64" s="187"/>
      <c r="AH64" s="190"/>
      <c r="AI64" s="182"/>
      <c r="AJ64" s="182"/>
      <c r="AK64" s="182"/>
      <c r="AL64" s="202"/>
      <c r="AM64" s="202"/>
      <c r="AN64" s="202"/>
      <c r="AO64" s="182"/>
      <c r="AP64" s="129"/>
      <c r="AQ64" s="188"/>
      <c r="AR64" s="25"/>
      <c r="AS64" s="25"/>
    </row>
    <row r="65" spans="1:45" ht="15" customHeight="1" x14ac:dyDescent="0.2">
      <c r="A65" s="2"/>
      <c r="B65" s="181">
        <v>2003</v>
      </c>
      <c r="C65" s="129" t="s">
        <v>90</v>
      </c>
      <c r="D65" s="182" t="s">
        <v>54</v>
      </c>
      <c r="E65" s="129"/>
      <c r="F65" s="129">
        <v>22</v>
      </c>
      <c r="G65" s="129">
        <v>11</v>
      </c>
      <c r="H65" s="183">
        <f t="shared" si="2"/>
        <v>0.18181818181818182</v>
      </c>
      <c r="I65" s="183">
        <f t="shared" si="3"/>
        <v>9.0909090909090912E-2</v>
      </c>
      <c r="J65" s="183">
        <f t="shared" si="4"/>
        <v>0.27272727272727271</v>
      </c>
      <c r="K65" s="184">
        <f t="shared" si="5"/>
        <v>0.81818181818181823</v>
      </c>
      <c r="L65" s="41"/>
      <c r="M65" s="185" t="s">
        <v>226</v>
      </c>
      <c r="N65" s="129"/>
      <c r="O65" s="129"/>
      <c r="P65" s="129" t="s">
        <v>290</v>
      </c>
      <c r="Q65" s="183" t="s">
        <v>282</v>
      </c>
      <c r="R65" s="129" t="s">
        <v>275</v>
      </c>
      <c r="S65" s="129" t="s">
        <v>266</v>
      </c>
      <c r="T65" s="183"/>
      <c r="U65" s="196" t="s">
        <v>258</v>
      </c>
      <c r="V65" s="41"/>
      <c r="W65" s="198"/>
      <c r="X65" s="189"/>
      <c r="Y65" s="189"/>
      <c r="Z65" s="182"/>
      <c r="AA65" s="182"/>
      <c r="AB65" s="182"/>
      <c r="AC65" s="189"/>
      <c r="AD65" s="182"/>
      <c r="AE65" s="182"/>
      <c r="AF65" s="182"/>
      <c r="AG65" s="189"/>
      <c r="AH65" s="188"/>
      <c r="AI65" s="213" t="s">
        <v>376</v>
      </c>
      <c r="AJ65" s="182"/>
      <c r="AK65" s="182"/>
      <c r="AL65" s="202">
        <v>7</v>
      </c>
      <c r="AM65" s="202">
        <v>1</v>
      </c>
      <c r="AN65" s="202">
        <v>10</v>
      </c>
      <c r="AO65" s="182"/>
      <c r="AP65" s="232">
        <v>0.05</v>
      </c>
      <c r="AQ65" s="188"/>
      <c r="AR65" s="25"/>
      <c r="AS65" s="25"/>
    </row>
    <row r="66" spans="1:45" ht="15" customHeight="1" x14ac:dyDescent="0.2">
      <c r="A66" s="2"/>
      <c r="B66" s="181">
        <v>2004</v>
      </c>
      <c r="C66" s="129" t="s">
        <v>91</v>
      </c>
      <c r="D66" s="182" t="s">
        <v>92</v>
      </c>
      <c r="E66" s="129"/>
      <c r="F66" s="129">
        <v>23</v>
      </c>
      <c r="G66" s="129"/>
      <c r="H66" s="183"/>
      <c r="I66" s="183"/>
      <c r="J66" s="183"/>
      <c r="K66" s="184"/>
      <c r="L66" s="41"/>
      <c r="M66" s="185" t="s">
        <v>229</v>
      </c>
      <c r="N66" s="129"/>
      <c r="O66" s="129"/>
      <c r="P66" s="129" t="s">
        <v>279</v>
      </c>
      <c r="Q66" s="183" t="s">
        <v>283</v>
      </c>
      <c r="R66" s="129" t="s">
        <v>276</v>
      </c>
      <c r="S66" s="129" t="s">
        <v>267</v>
      </c>
      <c r="T66" s="183"/>
      <c r="U66" s="196" t="s">
        <v>259</v>
      </c>
      <c r="V66" s="41"/>
      <c r="W66" s="198"/>
      <c r="X66" s="189"/>
      <c r="Y66" s="189"/>
      <c r="Z66" s="182"/>
      <c r="AA66" s="182"/>
      <c r="AB66" s="182"/>
      <c r="AC66" s="182"/>
      <c r="AD66" s="182"/>
      <c r="AE66" s="182"/>
      <c r="AF66" s="182"/>
      <c r="AG66" s="182"/>
      <c r="AH66" s="184"/>
      <c r="AI66" s="182" t="s">
        <v>369</v>
      </c>
      <c r="AJ66" s="182"/>
      <c r="AK66" s="182"/>
      <c r="AL66" s="202"/>
      <c r="AM66" s="229">
        <f>PRODUCT(AM65/AL65)</f>
        <v>0.14285714285714285</v>
      </c>
      <c r="AN66" s="229">
        <f>PRODUCT(AN65/AL65)</f>
        <v>1.4285714285714286</v>
      </c>
      <c r="AO66" s="182"/>
      <c r="AP66" s="129"/>
      <c r="AQ66" s="188"/>
      <c r="AR66" s="25"/>
      <c r="AS66" s="25"/>
    </row>
    <row r="67" spans="1:45" ht="15" customHeight="1" x14ac:dyDescent="0.2">
      <c r="A67" s="2"/>
      <c r="B67" s="181">
        <v>2005</v>
      </c>
      <c r="C67" s="129" t="s">
        <v>93</v>
      </c>
      <c r="D67" s="182" t="s">
        <v>92</v>
      </c>
      <c r="E67" s="129"/>
      <c r="F67" s="129">
        <v>24</v>
      </c>
      <c r="G67" s="129">
        <v>7</v>
      </c>
      <c r="H67" s="183">
        <f>PRODUCT((V10+W10)/U10)</f>
        <v>0.14285714285714285</v>
      </c>
      <c r="I67" s="223">
        <f>PRODUCT(X10/U10)</f>
        <v>1.4285714285714286</v>
      </c>
      <c r="J67" s="223">
        <f>PRODUCT(V10+W10+X10)/U10</f>
        <v>1.5714285714285714</v>
      </c>
      <c r="K67" s="224">
        <f>PRODUCT(Y10/U10)</f>
        <v>5.4285714285714288</v>
      </c>
      <c r="L67" s="41"/>
      <c r="M67" s="185" t="s">
        <v>231</v>
      </c>
      <c r="N67" s="129"/>
      <c r="O67" s="129"/>
      <c r="P67" s="129" t="s">
        <v>252</v>
      </c>
      <c r="Q67" s="183" t="s">
        <v>284</v>
      </c>
      <c r="R67" s="129" t="s">
        <v>277</v>
      </c>
      <c r="S67" s="129" t="s">
        <v>268</v>
      </c>
      <c r="T67" s="183"/>
      <c r="U67" s="196" t="s">
        <v>260</v>
      </c>
      <c r="V67" s="41"/>
      <c r="W67" s="181"/>
      <c r="X67" s="189"/>
      <c r="Y67" s="182"/>
      <c r="Z67" s="182"/>
      <c r="AA67" s="182"/>
      <c r="AB67" s="182"/>
      <c r="AC67" s="182"/>
      <c r="AD67" s="182"/>
      <c r="AE67" s="189"/>
      <c r="AF67" s="208"/>
      <c r="AG67" s="187"/>
      <c r="AH67" s="190"/>
      <c r="AI67" s="182"/>
      <c r="AJ67" s="182"/>
      <c r="AK67" s="182"/>
      <c r="AL67" s="202"/>
      <c r="AM67" s="202"/>
      <c r="AN67" s="202"/>
      <c r="AO67" s="182"/>
      <c r="AP67" s="182"/>
      <c r="AQ67" s="188"/>
      <c r="AR67" s="25"/>
      <c r="AS67" s="25"/>
    </row>
    <row r="68" spans="1:45" ht="15" customHeight="1" x14ac:dyDescent="0.2">
      <c r="A68" s="2"/>
      <c r="B68" s="181">
        <v>2006</v>
      </c>
      <c r="C68" s="129" t="s">
        <v>90</v>
      </c>
      <c r="D68" s="182" t="s">
        <v>54</v>
      </c>
      <c r="E68" s="129"/>
      <c r="F68" s="129">
        <v>25</v>
      </c>
      <c r="G68" s="129">
        <v>15</v>
      </c>
      <c r="H68" s="183">
        <f t="shared" ref="H68:H74" si="6">PRODUCT((V11+W11)/U11)</f>
        <v>0.4</v>
      </c>
      <c r="I68" s="183">
        <f t="shared" ref="I68:I74" si="7">PRODUCT(X11/U11)</f>
        <v>0.33333333333333331</v>
      </c>
      <c r="J68" s="183">
        <f t="shared" ref="J68:J74" si="8">PRODUCT(V11+W11+X11)/U11</f>
        <v>0.73333333333333328</v>
      </c>
      <c r="K68" s="184">
        <f t="shared" ref="K68:K74" si="9">PRODUCT(Y11/U11)</f>
        <v>3.5333333333333332</v>
      </c>
      <c r="L68" s="41"/>
      <c r="M68" s="185" t="s">
        <v>233</v>
      </c>
      <c r="N68" s="129"/>
      <c r="O68" s="129"/>
      <c r="P68" s="129" t="s">
        <v>287</v>
      </c>
      <c r="Q68" s="183" t="s">
        <v>285</v>
      </c>
      <c r="R68" s="129" t="s">
        <v>251</v>
      </c>
      <c r="S68" s="129" t="s">
        <v>269</v>
      </c>
      <c r="T68" s="183"/>
      <c r="U68" s="196" t="s">
        <v>261</v>
      </c>
      <c r="V68" s="41"/>
      <c r="W68" s="181"/>
      <c r="X68" s="189"/>
      <c r="Y68" s="182"/>
      <c r="Z68" s="182"/>
      <c r="AA68" s="182"/>
      <c r="AB68" s="182"/>
      <c r="AC68" s="182"/>
      <c r="AD68" s="182"/>
      <c r="AE68" s="189"/>
      <c r="AF68" s="208"/>
      <c r="AG68" s="187"/>
      <c r="AH68" s="190"/>
      <c r="AI68" s="182" t="s">
        <v>7</v>
      </c>
      <c r="AJ68" s="182"/>
      <c r="AK68" s="182"/>
      <c r="AL68" s="202">
        <f>PRODUCT(AL62+AL65)</f>
        <v>137</v>
      </c>
      <c r="AM68" s="202">
        <f>PRODUCT(AM62+AM65)</f>
        <v>46</v>
      </c>
      <c r="AN68" s="202">
        <f>PRODUCT(AN62+AN65)</f>
        <v>33</v>
      </c>
      <c r="AO68" s="182"/>
      <c r="AP68" s="182"/>
      <c r="AQ68" s="188"/>
      <c r="AR68" s="25"/>
      <c r="AS68" s="25"/>
    </row>
    <row r="69" spans="1:45" ht="15" customHeight="1" x14ac:dyDescent="0.2">
      <c r="A69" s="2"/>
      <c r="B69" s="181">
        <v>2007</v>
      </c>
      <c r="C69" s="129" t="s">
        <v>87</v>
      </c>
      <c r="D69" s="182" t="s">
        <v>54</v>
      </c>
      <c r="E69" s="129"/>
      <c r="F69" s="129">
        <v>26</v>
      </c>
      <c r="G69" s="129">
        <v>14</v>
      </c>
      <c r="H69" s="183">
        <f t="shared" si="6"/>
        <v>0.6428571428571429</v>
      </c>
      <c r="I69" s="183">
        <f t="shared" si="7"/>
        <v>0.42857142857142855</v>
      </c>
      <c r="J69" s="183">
        <f t="shared" si="8"/>
        <v>1.0714285714285714</v>
      </c>
      <c r="K69" s="184">
        <f t="shared" si="9"/>
        <v>4</v>
      </c>
      <c r="L69" s="41"/>
      <c r="M69" s="185" t="s">
        <v>235</v>
      </c>
      <c r="N69" s="129"/>
      <c r="O69" s="129"/>
      <c r="P69" s="129" t="s">
        <v>291</v>
      </c>
      <c r="Q69" s="183" t="s">
        <v>286</v>
      </c>
      <c r="R69" s="129" t="s">
        <v>278</v>
      </c>
      <c r="S69" s="129" t="s">
        <v>250</v>
      </c>
      <c r="T69" s="183"/>
      <c r="U69" s="196" t="s">
        <v>218</v>
      </c>
      <c r="V69" s="41"/>
      <c r="W69" s="181"/>
      <c r="X69" s="189"/>
      <c r="Y69" s="182"/>
      <c r="Z69" s="182"/>
      <c r="AA69" s="182"/>
      <c r="AB69" s="182"/>
      <c r="AC69" s="182"/>
      <c r="AD69" s="182"/>
      <c r="AE69" s="189"/>
      <c r="AF69" s="208"/>
      <c r="AG69" s="187"/>
      <c r="AH69" s="190"/>
      <c r="AI69" s="182" t="s">
        <v>369</v>
      </c>
      <c r="AJ69" s="182"/>
      <c r="AK69" s="182"/>
      <c r="AL69" s="202"/>
      <c r="AM69" s="229">
        <f>PRODUCT(AM68/AL68)</f>
        <v>0.33576642335766421</v>
      </c>
      <c r="AN69" s="229">
        <f>PRODUCT(AN68/AL68)</f>
        <v>0.24087591240875914</v>
      </c>
      <c r="AO69" s="182"/>
      <c r="AP69" s="182"/>
      <c r="AQ69" s="188"/>
      <c r="AR69" s="25"/>
      <c r="AS69" s="25"/>
    </row>
    <row r="70" spans="1:45" ht="15" customHeight="1" x14ac:dyDescent="0.2">
      <c r="A70" s="2"/>
      <c r="B70" s="181">
        <v>2008</v>
      </c>
      <c r="C70" s="129" t="s">
        <v>87</v>
      </c>
      <c r="D70" s="182" t="s">
        <v>54</v>
      </c>
      <c r="E70" s="129"/>
      <c r="F70" s="129">
        <v>27</v>
      </c>
      <c r="G70" s="129">
        <v>15</v>
      </c>
      <c r="H70" s="183">
        <f t="shared" si="6"/>
        <v>0.2</v>
      </c>
      <c r="I70" s="183">
        <f t="shared" si="7"/>
        <v>0.2</v>
      </c>
      <c r="J70" s="183">
        <f t="shared" si="8"/>
        <v>0.4</v>
      </c>
      <c r="K70" s="184">
        <f t="shared" si="9"/>
        <v>2.5333333333333332</v>
      </c>
      <c r="L70" s="41"/>
      <c r="M70" s="185" t="s">
        <v>237</v>
      </c>
      <c r="N70" s="129"/>
      <c r="O70" s="129"/>
      <c r="P70" s="129" t="s">
        <v>189</v>
      </c>
      <c r="Q70" s="183" t="s">
        <v>254</v>
      </c>
      <c r="R70" s="129" t="s">
        <v>215</v>
      </c>
      <c r="S70" s="129" t="s">
        <v>270</v>
      </c>
      <c r="T70" s="183"/>
      <c r="U70" s="196" t="s">
        <v>262</v>
      </c>
      <c r="V70" s="41"/>
      <c r="W70" s="181"/>
      <c r="X70" s="189"/>
      <c r="Y70" s="182"/>
      <c r="Z70" s="182"/>
      <c r="AA70" s="182"/>
      <c r="AB70" s="182"/>
      <c r="AC70" s="182"/>
      <c r="AD70" s="182"/>
      <c r="AE70" s="189"/>
      <c r="AF70" s="208"/>
      <c r="AG70" s="187"/>
      <c r="AH70" s="190"/>
      <c r="AI70" s="182"/>
      <c r="AJ70" s="182"/>
      <c r="AK70" s="182"/>
      <c r="AL70" s="182"/>
      <c r="AM70" s="189"/>
      <c r="AN70" s="182"/>
      <c r="AO70" s="182"/>
      <c r="AP70" s="182"/>
      <c r="AQ70" s="188"/>
      <c r="AR70" s="25"/>
      <c r="AS70" s="25"/>
    </row>
    <row r="71" spans="1:45" ht="15" customHeight="1" x14ac:dyDescent="0.2">
      <c r="A71" s="2"/>
      <c r="B71" s="181">
        <v>2009</v>
      </c>
      <c r="C71" s="129" t="s">
        <v>90</v>
      </c>
      <c r="D71" s="182" t="s">
        <v>54</v>
      </c>
      <c r="E71" s="129"/>
      <c r="F71" s="129">
        <v>28</v>
      </c>
      <c r="G71" s="129">
        <v>11</v>
      </c>
      <c r="H71" s="183">
        <f t="shared" si="6"/>
        <v>0.36363636363636365</v>
      </c>
      <c r="I71" s="183">
        <f t="shared" si="7"/>
        <v>0</v>
      </c>
      <c r="J71" s="183">
        <f t="shared" si="8"/>
        <v>0.36363636363636365</v>
      </c>
      <c r="K71" s="184">
        <f t="shared" si="9"/>
        <v>2.4545454545454546</v>
      </c>
      <c r="L71" s="41"/>
      <c r="M71" s="185" t="s">
        <v>239</v>
      </c>
      <c r="N71" s="129"/>
      <c r="O71" s="129"/>
      <c r="P71" s="129" t="s">
        <v>188</v>
      </c>
      <c r="Q71" s="183" t="s">
        <v>218</v>
      </c>
      <c r="R71" s="129" t="s">
        <v>216</v>
      </c>
      <c r="S71" s="129" t="s">
        <v>215</v>
      </c>
      <c r="T71" s="183"/>
      <c r="U71" s="196" t="s">
        <v>263</v>
      </c>
      <c r="V71" s="41"/>
      <c r="W71" s="181"/>
      <c r="X71" s="189"/>
      <c r="Y71" s="182"/>
      <c r="Z71" s="182"/>
      <c r="AA71" s="182"/>
      <c r="AB71" s="182"/>
      <c r="AC71" s="182"/>
      <c r="AD71" s="182"/>
      <c r="AE71" s="189"/>
      <c r="AF71" s="208"/>
      <c r="AG71" s="187"/>
      <c r="AH71" s="190"/>
      <c r="AI71" s="182"/>
      <c r="AJ71" s="182"/>
      <c r="AK71" s="182"/>
      <c r="AL71" s="182"/>
      <c r="AM71" s="189"/>
      <c r="AN71" s="182"/>
      <c r="AO71" s="182"/>
      <c r="AP71" s="182"/>
      <c r="AQ71" s="188"/>
      <c r="AR71" s="25"/>
      <c r="AS71" s="25"/>
    </row>
    <row r="72" spans="1:45" ht="15" customHeight="1" x14ac:dyDescent="0.2">
      <c r="A72" s="2"/>
      <c r="B72" s="181">
        <v>2010</v>
      </c>
      <c r="C72" s="129" t="s">
        <v>95</v>
      </c>
      <c r="D72" s="182" t="s">
        <v>54</v>
      </c>
      <c r="E72" s="129"/>
      <c r="F72" s="129">
        <v>29</v>
      </c>
      <c r="G72" s="129">
        <v>10</v>
      </c>
      <c r="H72" s="183">
        <f t="shared" si="6"/>
        <v>0.4</v>
      </c>
      <c r="I72" s="183">
        <f t="shared" si="7"/>
        <v>0</v>
      </c>
      <c r="J72" s="183">
        <f t="shared" si="8"/>
        <v>0.4</v>
      </c>
      <c r="K72" s="184">
        <f t="shared" si="9"/>
        <v>2.6</v>
      </c>
      <c r="L72" s="41"/>
      <c r="M72" s="185" t="s">
        <v>241</v>
      </c>
      <c r="N72" s="129"/>
      <c r="O72" s="129"/>
      <c r="P72" s="129" t="s">
        <v>227</v>
      </c>
      <c r="Q72" s="183" t="s">
        <v>273</v>
      </c>
      <c r="R72" s="129" t="s">
        <v>278</v>
      </c>
      <c r="S72" s="129" t="s">
        <v>271</v>
      </c>
      <c r="T72" s="183"/>
      <c r="U72" s="196" t="s">
        <v>217</v>
      </c>
      <c r="V72" s="41"/>
      <c r="W72" s="181"/>
      <c r="X72" s="182"/>
      <c r="Y72" s="182"/>
      <c r="Z72" s="182"/>
      <c r="AA72" s="182"/>
      <c r="AB72" s="182"/>
      <c r="AC72" s="182"/>
      <c r="AD72" s="182"/>
      <c r="AE72" s="189"/>
      <c r="AF72" s="208"/>
      <c r="AG72" s="187"/>
      <c r="AH72" s="190"/>
      <c r="AI72" s="182"/>
      <c r="AJ72" s="182"/>
      <c r="AK72" s="182"/>
      <c r="AL72" s="182"/>
      <c r="AM72" s="189"/>
      <c r="AN72" s="182"/>
      <c r="AO72" s="182"/>
      <c r="AP72" s="182"/>
      <c r="AQ72" s="188"/>
      <c r="AR72" s="25"/>
      <c r="AS72" s="25"/>
    </row>
    <row r="73" spans="1:45" ht="15" customHeight="1" x14ac:dyDescent="0.2">
      <c r="A73" s="2"/>
      <c r="B73" s="181">
        <v>2011</v>
      </c>
      <c r="C73" s="129" t="s">
        <v>90</v>
      </c>
      <c r="D73" s="182" t="s">
        <v>54</v>
      </c>
      <c r="E73" s="129"/>
      <c r="F73" s="129">
        <v>30</v>
      </c>
      <c r="G73" s="129">
        <v>13</v>
      </c>
      <c r="H73" s="223">
        <f t="shared" si="6"/>
        <v>0.69230769230769229</v>
      </c>
      <c r="I73" s="183">
        <f t="shared" si="7"/>
        <v>7.6923076923076927E-2</v>
      </c>
      <c r="J73" s="183">
        <f t="shared" si="8"/>
        <v>0.76923076923076927</v>
      </c>
      <c r="K73" s="184">
        <f t="shared" si="9"/>
        <v>2.9230769230769229</v>
      </c>
      <c r="L73" s="41"/>
      <c r="M73" s="185" t="s">
        <v>243</v>
      </c>
      <c r="N73" s="129"/>
      <c r="O73" s="129"/>
      <c r="P73" s="129" t="s">
        <v>96</v>
      </c>
      <c r="Q73" s="183" t="s">
        <v>207</v>
      </c>
      <c r="R73" s="129" t="s">
        <v>279</v>
      </c>
      <c r="S73" s="129" t="s">
        <v>272</v>
      </c>
      <c r="T73" s="223"/>
      <c r="U73" s="226" t="s">
        <v>253</v>
      </c>
      <c r="V73" s="41"/>
      <c r="W73" s="181"/>
      <c r="X73" s="182"/>
      <c r="Y73" s="182"/>
      <c r="Z73" s="182"/>
      <c r="AA73" s="182"/>
      <c r="AB73" s="182"/>
      <c r="AC73" s="182"/>
      <c r="AD73" s="182"/>
      <c r="AE73" s="189"/>
      <c r="AF73" s="208"/>
      <c r="AG73" s="187"/>
      <c r="AH73" s="190"/>
      <c r="AI73" s="182"/>
      <c r="AJ73" s="182"/>
      <c r="AK73" s="182"/>
      <c r="AL73" s="182"/>
      <c r="AM73" s="189"/>
      <c r="AN73" s="182"/>
      <c r="AO73" s="182"/>
      <c r="AP73" s="182"/>
      <c r="AQ73" s="188"/>
      <c r="AR73" s="25"/>
      <c r="AS73" s="25"/>
    </row>
    <row r="74" spans="1:45" ht="15" customHeight="1" x14ac:dyDescent="0.2">
      <c r="A74" s="2"/>
      <c r="B74" s="181">
        <v>2012</v>
      </c>
      <c r="C74" s="129" t="s">
        <v>90</v>
      </c>
      <c r="D74" s="182" t="s">
        <v>54</v>
      </c>
      <c r="E74" s="129"/>
      <c r="F74" s="129">
        <v>31</v>
      </c>
      <c r="G74" s="129">
        <v>10</v>
      </c>
      <c r="H74" s="183">
        <f t="shared" si="6"/>
        <v>0.3</v>
      </c>
      <c r="I74" s="183">
        <f t="shared" si="7"/>
        <v>0.3</v>
      </c>
      <c r="J74" s="183">
        <f t="shared" si="8"/>
        <v>0.6</v>
      </c>
      <c r="K74" s="184">
        <f t="shared" si="9"/>
        <v>1.9</v>
      </c>
      <c r="L74" s="41"/>
      <c r="M74" s="185" t="s">
        <v>245</v>
      </c>
      <c r="N74" s="129"/>
      <c r="O74" s="129"/>
      <c r="P74" s="136" t="s">
        <v>211</v>
      </c>
      <c r="Q74" s="223" t="s">
        <v>205</v>
      </c>
      <c r="R74" s="136" t="s">
        <v>280</v>
      </c>
      <c r="S74" s="136" t="s">
        <v>273</v>
      </c>
      <c r="T74" s="183"/>
      <c r="U74" s="196" t="s">
        <v>253</v>
      </c>
      <c r="V74" s="41"/>
      <c r="W74" s="181"/>
      <c r="X74" s="182"/>
      <c r="Y74" s="182"/>
      <c r="Z74" s="182"/>
      <c r="AA74" s="182"/>
      <c r="AB74" s="182"/>
      <c r="AC74" s="182"/>
      <c r="AD74" s="182"/>
      <c r="AE74" s="189"/>
      <c r="AF74" s="208"/>
      <c r="AG74" s="187"/>
      <c r="AH74" s="190"/>
      <c r="AI74" s="182"/>
      <c r="AJ74" s="182"/>
      <c r="AK74" s="182"/>
      <c r="AL74" s="182"/>
      <c r="AM74" s="189"/>
      <c r="AN74" s="182"/>
      <c r="AO74" s="182"/>
      <c r="AP74" s="182"/>
      <c r="AQ74" s="188"/>
      <c r="AR74" s="25"/>
      <c r="AS74" s="25"/>
    </row>
    <row r="75" spans="1:45" s="10" customFormat="1" ht="15" customHeight="1" x14ac:dyDescent="0.25">
      <c r="A75" s="24"/>
      <c r="B75" s="191"/>
      <c r="C75" s="192"/>
      <c r="D75" s="192"/>
      <c r="E75" s="192"/>
      <c r="F75" s="192"/>
      <c r="G75" s="192"/>
      <c r="H75" s="193"/>
      <c r="I75" s="193"/>
      <c r="J75" s="193"/>
      <c r="K75" s="194"/>
      <c r="L75" s="41"/>
      <c r="M75" s="191"/>
      <c r="N75" s="192"/>
      <c r="O75" s="192"/>
      <c r="P75" s="192"/>
      <c r="Q75" s="192"/>
      <c r="R75" s="192"/>
      <c r="S75" s="192"/>
      <c r="T75" s="192"/>
      <c r="U75" s="194"/>
      <c r="V75" s="41"/>
      <c r="W75" s="191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5"/>
      <c r="AI75" s="192"/>
      <c r="AJ75" s="192"/>
      <c r="AK75" s="192"/>
      <c r="AL75" s="192"/>
      <c r="AM75" s="192"/>
      <c r="AN75" s="192"/>
      <c r="AO75" s="192"/>
      <c r="AP75" s="192"/>
      <c r="AQ75" s="195"/>
      <c r="AR75" s="38"/>
      <c r="AS75" s="42"/>
    </row>
    <row r="76" spans="1:45" s="10" customFormat="1" ht="15" customHeight="1" x14ac:dyDescent="0.25">
      <c r="A76" s="2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25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42"/>
    </row>
    <row r="77" spans="1:45" s="10" customFormat="1" ht="15" customHeight="1" x14ac:dyDescent="0.25">
      <c r="A77" s="24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5"/>
      <c r="AM77" s="25"/>
      <c r="AN77" s="25"/>
      <c r="AO77" s="38"/>
      <c r="AP77" s="38"/>
      <c r="AQ77" s="38"/>
      <c r="AR77" s="42"/>
      <c r="AS77" s="42"/>
    </row>
    <row r="78" spans="1:45" s="10" customFormat="1" ht="15" customHeight="1" x14ac:dyDescent="0.25">
      <c r="A78" s="24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5"/>
      <c r="AM78" s="25"/>
      <c r="AN78" s="25"/>
      <c r="AO78" s="38"/>
      <c r="AP78" s="38"/>
      <c r="AQ78" s="38"/>
      <c r="AR78" s="42"/>
      <c r="AS78" s="42"/>
    </row>
    <row r="79" spans="1:45" s="10" customFormat="1" ht="15" customHeight="1" x14ac:dyDescent="0.25">
      <c r="A79" s="2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5"/>
      <c r="AM79" s="25"/>
      <c r="AN79" s="25"/>
      <c r="AO79" s="38"/>
      <c r="AP79" s="38"/>
      <c r="AQ79" s="38"/>
      <c r="AR79" s="42"/>
      <c r="AS79" s="42"/>
    </row>
    <row r="80" spans="1:45" s="10" customFormat="1" ht="15" customHeight="1" x14ac:dyDescent="0.25">
      <c r="A80" s="24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5"/>
      <c r="AM80" s="25"/>
      <c r="AN80" s="25"/>
      <c r="AO80" s="38"/>
      <c r="AP80" s="38"/>
      <c r="AQ80" s="38"/>
      <c r="AR80" s="42"/>
      <c r="AS80" s="42"/>
    </row>
    <row r="81" spans="1:45" s="10" customFormat="1" ht="15" customHeight="1" x14ac:dyDescent="0.25">
      <c r="A81" s="2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5"/>
      <c r="AM81" s="25"/>
      <c r="AN81" s="25"/>
      <c r="AO81" s="38"/>
      <c r="AP81" s="38"/>
      <c r="AQ81" s="38"/>
      <c r="AR81" s="42"/>
      <c r="AS81" s="42"/>
    </row>
    <row r="82" spans="1:45" s="10" customFormat="1" ht="15" customHeight="1" x14ac:dyDescent="0.25">
      <c r="A82" s="2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5"/>
      <c r="AM82" s="25"/>
      <c r="AN82" s="25"/>
      <c r="AO82" s="38"/>
      <c r="AP82" s="38"/>
      <c r="AQ82" s="38"/>
      <c r="AR82" s="42"/>
      <c r="AS82" s="42"/>
    </row>
    <row r="83" spans="1:45" s="10" customFormat="1" ht="15" customHeight="1" x14ac:dyDescent="0.25">
      <c r="A83" s="24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5"/>
      <c r="AM83" s="25"/>
      <c r="AN83" s="25"/>
      <c r="AO83" s="38"/>
      <c r="AP83" s="38"/>
      <c r="AQ83" s="38"/>
      <c r="AR83" s="42"/>
      <c r="AS83" s="42"/>
    </row>
    <row r="84" spans="1:45" s="10" customFormat="1" ht="15" customHeight="1" x14ac:dyDescent="0.25">
      <c r="A84" s="24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5"/>
      <c r="AM84" s="25"/>
      <c r="AN84" s="25"/>
      <c r="AO84" s="38"/>
      <c r="AP84" s="38"/>
      <c r="AQ84" s="38"/>
      <c r="AR84" s="42"/>
      <c r="AS84" s="42"/>
    </row>
    <row r="85" spans="1:45" s="10" customFormat="1" ht="15" customHeight="1" x14ac:dyDescent="0.25">
      <c r="A85" s="2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5"/>
      <c r="AM85" s="25"/>
      <c r="AN85" s="25"/>
      <c r="AO85" s="38"/>
      <c r="AP85" s="38"/>
      <c r="AQ85" s="38"/>
      <c r="AR85" s="42"/>
      <c r="AS85" s="42"/>
    </row>
    <row r="86" spans="1:45" s="10" customFormat="1" ht="15" customHeight="1" x14ac:dyDescent="0.25">
      <c r="A86" s="2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5"/>
      <c r="AM86" s="25"/>
      <c r="AN86" s="25"/>
      <c r="AO86" s="38"/>
      <c r="AP86" s="38"/>
      <c r="AQ86" s="38"/>
      <c r="AR86" s="42"/>
      <c r="AS86" s="42"/>
    </row>
    <row r="87" spans="1:45" s="10" customFormat="1" ht="15" customHeight="1" x14ac:dyDescent="0.25">
      <c r="A87" s="2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5"/>
      <c r="AM87" s="25"/>
      <c r="AN87" s="25"/>
      <c r="AO87" s="38"/>
      <c r="AP87" s="38"/>
      <c r="AQ87" s="38"/>
      <c r="AR87" s="42"/>
      <c r="AS87" s="42"/>
    </row>
    <row r="88" spans="1:45" s="10" customFormat="1" ht="15" customHeight="1" x14ac:dyDescent="0.25">
      <c r="A88" s="2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5"/>
      <c r="AM88" s="25"/>
      <c r="AN88" s="25"/>
      <c r="AO88" s="38"/>
      <c r="AP88" s="38"/>
      <c r="AQ88" s="38"/>
      <c r="AR88" s="42"/>
      <c r="AS88" s="42"/>
    </row>
    <row r="89" spans="1:45" s="10" customFormat="1" ht="15" customHeight="1" x14ac:dyDescent="0.25">
      <c r="A89" s="24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5"/>
      <c r="AM89" s="25"/>
      <c r="AN89" s="25"/>
      <c r="AO89" s="38"/>
      <c r="AP89" s="38"/>
      <c r="AQ89" s="38"/>
      <c r="AR89" s="42"/>
      <c r="AS89" s="42"/>
    </row>
    <row r="90" spans="1:45" s="10" customFormat="1" ht="15" customHeight="1" x14ac:dyDescent="0.25">
      <c r="A90" s="24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5"/>
      <c r="AM90" s="25"/>
      <c r="AN90" s="25"/>
      <c r="AO90" s="38"/>
      <c r="AP90" s="38"/>
      <c r="AQ90" s="38"/>
      <c r="AR90" s="42"/>
      <c r="AS90" s="42"/>
    </row>
    <row r="91" spans="1:45" s="10" customFormat="1" ht="15" customHeight="1" x14ac:dyDescent="0.25">
      <c r="A91" s="2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5"/>
      <c r="AM91" s="25"/>
      <c r="AN91" s="25"/>
      <c r="AO91" s="38"/>
      <c r="AP91" s="38"/>
      <c r="AQ91" s="38"/>
      <c r="AR91" s="42"/>
      <c r="AS91" s="42"/>
    </row>
    <row r="92" spans="1:45" s="10" customFormat="1" ht="15" customHeight="1" x14ac:dyDescent="0.25">
      <c r="A92" s="24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5"/>
      <c r="AM92" s="25"/>
      <c r="AN92" s="25"/>
      <c r="AO92" s="38"/>
      <c r="AP92" s="38"/>
      <c r="AQ92" s="38"/>
      <c r="AR92" s="42"/>
      <c r="AS92" s="42"/>
    </row>
    <row r="93" spans="1:45" s="10" customFormat="1" ht="15" customHeight="1" x14ac:dyDescent="0.25">
      <c r="A93" s="24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5"/>
      <c r="AM93" s="25"/>
      <c r="AN93" s="25"/>
      <c r="AO93" s="38"/>
      <c r="AP93" s="38"/>
      <c r="AQ93" s="38"/>
      <c r="AR93" s="42"/>
      <c r="AS93" s="42"/>
    </row>
    <row r="94" spans="1:45" s="10" customFormat="1" ht="15" customHeight="1" x14ac:dyDescent="0.25">
      <c r="A94" s="2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5"/>
      <c r="AM94" s="25"/>
      <c r="AN94" s="25"/>
      <c r="AO94" s="38"/>
      <c r="AP94" s="38"/>
      <c r="AQ94" s="38"/>
      <c r="AR94" s="42"/>
      <c r="AS94" s="42"/>
    </row>
    <row r="95" spans="1:45" s="10" customFormat="1" ht="15" customHeight="1" x14ac:dyDescent="0.25">
      <c r="A95" s="24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5"/>
      <c r="AM95" s="25"/>
      <c r="AN95" s="25"/>
      <c r="AO95" s="38"/>
      <c r="AP95" s="38"/>
      <c r="AQ95" s="38"/>
      <c r="AR95" s="42"/>
      <c r="AS95" s="42"/>
    </row>
    <row r="96" spans="1:45" s="10" customFormat="1" ht="15" customHeight="1" x14ac:dyDescent="0.25">
      <c r="A96" s="24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5"/>
      <c r="AM96" s="25"/>
      <c r="AN96" s="25"/>
      <c r="AO96" s="38"/>
      <c r="AP96" s="38"/>
      <c r="AQ96" s="38"/>
      <c r="AR96" s="42"/>
      <c r="AS96" s="42"/>
    </row>
    <row r="97" spans="1:45" s="10" customFormat="1" ht="15" customHeight="1" x14ac:dyDescent="0.25">
      <c r="A97" s="2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5"/>
      <c r="AM97" s="25"/>
      <c r="AN97" s="25"/>
      <c r="AO97" s="38"/>
      <c r="AP97" s="38"/>
      <c r="AQ97" s="38"/>
      <c r="AR97" s="42"/>
      <c r="AS97" s="42"/>
    </row>
    <row r="98" spans="1:45" s="10" customFormat="1" ht="15" customHeight="1" x14ac:dyDescent="0.25">
      <c r="A98" s="24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5"/>
      <c r="AM98" s="25"/>
      <c r="AN98" s="25"/>
      <c r="AO98" s="38"/>
      <c r="AP98" s="38"/>
      <c r="AQ98" s="38"/>
      <c r="AR98" s="42"/>
      <c r="AS98" s="42"/>
    </row>
    <row r="99" spans="1:45" s="10" customFormat="1" ht="15" customHeight="1" x14ac:dyDescent="0.25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5"/>
      <c r="AM99" s="25"/>
      <c r="AN99" s="25"/>
      <c r="AO99" s="38"/>
      <c r="AP99" s="38"/>
      <c r="AQ99" s="38"/>
      <c r="AR99" s="42"/>
      <c r="AS99" s="42"/>
    </row>
    <row r="100" spans="1:45" s="10" customFormat="1" ht="15" customHeight="1" x14ac:dyDescent="0.25">
      <c r="A100" s="2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42"/>
      <c r="AS100" s="42"/>
    </row>
    <row r="101" spans="1:45" s="10" customFormat="1" ht="15" customHeight="1" x14ac:dyDescent="0.25">
      <c r="A101" s="2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42"/>
      <c r="AS101" s="42"/>
    </row>
    <row r="102" spans="1:45" s="10" customFormat="1" ht="15" customHeight="1" x14ac:dyDescent="0.25">
      <c r="A102" s="2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42"/>
      <c r="AS102" s="42"/>
    </row>
    <row r="103" spans="1:45" s="10" customFormat="1" ht="15" customHeight="1" x14ac:dyDescent="0.25">
      <c r="A103" s="2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42"/>
      <c r="AS103" s="42"/>
    </row>
    <row r="104" spans="1:45" s="10" customFormat="1" ht="15" customHeight="1" x14ac:dyDescent="0.25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42"/>
      <c r="AS104" s="42"/>
    </row>
    <row r="105" spans="1:45" s="10" customFormat="1" ht="15" customHeight="1" x14ac:dyDescent="0.25">
      <c r="A105" s="2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42"/>
      <c r="AS105" s="42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42"/>
      <c r="AS106" s="42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2"/>
      <c r="AS107" s="42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2"/>
      <c r="AS108" s="42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2"/>
      <c r="AS109" s="42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2"/>
      <c r="AS110" s="42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42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42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42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42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42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42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42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42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42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42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42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42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42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42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42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42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42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42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42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42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42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42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42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42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42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42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42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42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42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42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0"/>
      <c r="AI148" s="38"/>
      <c r="AJ148" s="38"/>
      <c r="AK148" s="25"/>
      <c r="AL148" s="25"/>
      <c r="AM148" s="25"/>
      <c r="AN148" s="25"/>
      <c r="AO148" s="25"/>
      <c r="AP148" s="25"/>
      <c r="AQ148" s="25"/>
      <c r="AR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0"/>
      <c r="AI149" s="38"/>
      <c r="AJ149" s="38"/>
      <c r="AK149" s="25"/>
      <c r="AL149" s="25"/>
      <c r="AM149" s="25"/>
      <c r="AN149" s="25"/>
      <c r="AO149" s="25"/>
      <c r="AP149" s="25"/>
      <c r="AQ149" s="25"/>
      <c r="AR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0"/>
      <c r="AI150" s="38"/>
      <c r="AJ150" s="38"/>
      <c r="AK150" s="25"/>
      <c r="AL150" s="25"/>
      <c r="AM150" s="25"/>
      <c r="AN150" s="25"/>
      <c r="AO150" s="25"/>
      <c r="AP150" s="25"/>
      <c r="AQ150" s="25"/>
      <c r="AR150" s="3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0"/>
      <c r="AI151" s="38"/>
      <c r="AJ151" s="38"/>
      <c r="AK151" s="25"/>
      <c r="AL151" s="25"/>
      <c r="AM151" s="25"/>
      <c r="AN151" s="25"/>
      <c r="AO151" s="25"/>
      <c r="AP151" s="25"/>
      <c r="AQ151" s="25"/>
      <c r="AR151" s="3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0"/>
      <c r="AI152" s="38"/>
      <c r="AJ152" s="38"/>
      <c r="AK152" s="25"/>
      <c r="AL152" s="25"/>
      <c r="AM152" s="25"/>
      <c r="AN152" s="25"/>
      <c r="AO152" s="25"/>
      <c r="AP152" s="25"/>
      <c r="AQ152" s="25"/>
      <c r="AR152" s="3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0"/>
      <c r="AI153" s="38"/>
      <c r="AJ153" s="38"/>
      <c r="AK153" s="25"/>
      <c r="AL153" s="25"/>
      <c r="AM153" s="25"/>
      <c r="AN153" s="25"/>
      <c r="AO153" s="25"/>
      <c r="AP153" s="25"/>
      <c r="AQ153" s="25"/>
      <c r="AR153" s="3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0"/>
      <c r="AI154" s="38"/>
      <c r="AJ154" s="38"/>
      <c r="AK154" s="25"/>
      <c r="AL154" s="25"/>
      <c r="AM154" s="25"/>
      <c r="AN154" s="25"/>
      <c r="AO154" s="25"/>
      <c r="AP154" s="25"/>
      <c r="AQ154" s="25"/>
      <c r="AR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0"/>
      <c r="AI155" s="38"/>
      <c r="AJ155" s="38"/>
      <c r="AK155" s="25"/>
      <c r="AL155" s="25"/>
      <c r="AM155" s="25"/>
      <c r="AN155" s="25"/>
      <c r="AO155" s="25"/>
      <c r="AP155" s="25"/>
      <c r="AQ155" s="25"/>
      <c r="AR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0"/>
      <c r="AI156" s="38"/>
      <c r="AJ156" s="38"/>
      <c r="AK156" s="25"/>
      <c r="AL156" s="25"/>
      <c r="AM156" s="25"/>
      <c r="AN156" s="25"/>
      <c r="AO156" s="25"/>
      <c r="AP156" s="25"/>
      <c r="AQ156" s="25"/>
      <c r="AR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0"/>
      <c r="AI157" s="38"/>
      <c r="AJ157" s="38"/>
      <c r="AK157" s="25"/>
      <c r="AL157" s="25"/>
      <c r="AM157" s="25"/>
      <c r="AN157" s="25"/>
      <c r="AO157" s="25"/>
      <c r="AP157" s="25"/>
      <c r="AQ157" s="25"/>
      <c r="AR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0"/>
      <c r="AI158" s="38"/>
      <c r="AJ158" s="38"/>
      <c r="AK158" s="25"/>
      <c r="AL158" s="25"/>
      <c r="AM158" s="25"/>
      <c r="AN158" s="25"/>
      <c r="AO158" s="25"/>
      <c r="AP158" s="25"/>
      <c r="AQ158" s="25"/>
      <c r="AR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0"/>
      <c r="AI159" s="38"/>
      <c r="AJ159" s="38"/>
      <c r="AK159" s="25"/>
      <c r="AL159" s="25"/>
      <c r="AM159" s="25"/>
      <c r="AN159" s="25"/>
      <c r="AO159" s="25"/>
      <c r="AP159" s="25"/>
      <c r="AQ159" s="25"/>
      <c r="AR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0"/>
      <c r="AI160" s="38"/>
      <c r="AJ160" s="38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0"/>
      <c r="AI161" s="38"/>
      <c r="AJ161" s="38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0"/>
      <c r="AI162" s="38"/>
      <c r="AJ162" s="38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0"/>
      <c r="AI163" s="38"/>
      <c r="AJ163" s="38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0"/>
      <c r="AI164" s="38"/>
      <c r="AJ164" s="38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0"/>
      <c r="AI165" s="38"/>
      <c r="AJ165" s="38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0"/>
      <c r="AI166" s="38"/>
      <c r="AJ166" s="38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0"/>
      <c r="AI167" s="38"/>
      <c r="AJ167" s="38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0"/>
      <c r="AI168" s="38"/>
      <c r="AJ168" s="38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0"/>
      <c r="AI169" s="38"/>
      <c r="AJ169" s="38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0"/>
      <c r="AI170" s="38"/>
      <c r="AJ170" s="38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0"/>
      <c r="AI171" s="38"/>
      <c r="AJ171" s="38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0"/>
      <c r="AI172" s="38"/>
      <c r="AJ172" s="38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0"/>
      <c r="AI173" s="38"/>
      <c r="AJ173" s="38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0"/>
      <c r="AI174" s="38"/>
      <c r="AJ174" s="38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0"/>
      <c r="AI175" s="38"/>
      <c r="AJ175" s="38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0"/>
      <c r="AI176" s="38"/>
      <c r="AJ176" s="38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0"/>
      <c r="AI177" s="38"/>
      <c r="AJ177" s="38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60"/>
      <c r="AI178" s="38"/>
      <c r="AJ178" s="38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60"/>
      <c r="AI179" s="38"/>
      <c r="AJ179" s="38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60"/>
      <c r="AI180" s="38"/>
      <c r="AJ180" s="38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60"/>
      <c r="AI181" s="38"/>
      <c r="AJ181" s="38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25"/>
      <c r="AM182" s="25"/>
      <c r="AN182" s="25"/>
      <c r="AO182" s="38"/>
      <c r="AP182" s="38"/>
      <c r="AQ182" s="38"/>
      <c r="AR182" s="42"/>
      <c r="AS182" s="3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1"/>
      <c r="AG183" s="38"/>
      <c r="AH183" s="38"/>
      <c r="AI183" s="38"/>
      <c r="AJ183" s="38"/>
      <c r="AK183" s="38"/>
      <c r="AL183" s="25"/>
      <c r="AM183" s="25"/>
      <c r="AN183" s="25"/>
      <c r="AO183" s="38"/>
      <c r="AP183" s="38"/>
      <c r="AQ183" s="38"/>
      <c r="AR183" s="42"/>
      <c r="AS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1"/>
      <c r="AG184" s="38"/>
      <c r="AH184" s="38"/>
      <c r="AI184" s="38"/>
      <c r="AJ184" s="38"/>
      <c r="AK184" s="38"/>
      <c r="AL184" s="25"/>
      <c r="AM184" s="25"/>
      <c r="AN184" s="25"/>
      <c r="AO184" s="38"/>
      <c r="AP184" s="38"/>
      <c r="AQ184" s="38"/>
      <c r="AR184" s="42"/>
      <c r="AS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1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1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1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2"/>
      <c r="AS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1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2"/>
      <c r="AS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1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2"/>
      <c r="AS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1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2"/>
      <c r="AS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1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2"/>
      <c r="AS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1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2"/>
      <c r="AS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1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2"/>
      <c r="AS200" s="3"/>
    </row>
  </sheetData>
  <sortState ref="M50:N53">
    <sortCondition descending="1" ref="M5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8" t="s">
        <v>85</v>
      </c>
      <c r="C1" s="6"/>
      <c r="D1" s="7"/>
      <c r="E1" s="98" t="s">
        <v>86</v>
      </c>
      <c r="F1" s="154"/>
      <c r="G1" s="70"/>
      <c r="H1" s="70"/>
      <c r="I1" s="8"/>
      <c r="J1" s="6"/>
      <c r="K1" s="11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4"/>
      <c r="AB1" s="154"/>
      <c r="AC1" s="70"/>
      <c r="AD1" s="70"/>
      <c r="AE1" s="8"/>
      <c r="AF1" s="6"/>
      <c r="AG1" s="11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5" t="s">
        <v>34</v>
      </c>
      <c r="C2" s="66"/>
      <c r="D2" s="155"/>
      <c r="E2" s="14" t="s">
        <v>13</v>
      </c>
      <c r="F2" s="15"/>
      <c r="G2" s="15"/>
      <c r="H2" s="15"/>
      <c r="I2" s="21"/>
      <c r="J2" s="16"/>
      <c r="K2" s="94"/>
      <c r="L2" s="23" t="s">
        <v>195</v>
      </c>
      <c r="M2" s="15"/>
      <c r="N2" s="15"/>
      <c r="O2" s="22"/>
      <c r="P2" s="20"/>
      <c r="Q2" s="23" t="s">
        <v>196</v>
      </c>
      <c r="R2" s="15"/>
      <c r="S2" s="15"/>
      <c r="T2" s="15"/>
      <c r="U2" s="21"/>
      <c r="V2" s="22"/>
      <c r="W2" s="20"/>
      <c r="X2" s="156" t="s">
        <v>197</v>
      </c>
      <c r="Y2" s="157"/>
      <c r="Z2" s="158"/>
      <c r="AA2" s="14" t="s">
        <v>13</v>
      </c>
      <c r="AB2" s="15"/>
      <c r="AC2" s="15"/>
      <c r="AD2" s="15"/>
      <c r="AE2" s="21"/>
      <c r="AF2" s="16"/>
      <c r="AG2" s="94"/>
      <c r="AH2" s="23" t="s">
        <v>198</v>
      </c>
      <c r="AI2" s="15"/>
      <c r="AJ2" s="15"/>
      <c r="AK2" s="22"/>
      <c r="AL2" s="20"/>
      <c r="AM2" s="23" t="s">
        <v>196</v>
      </c>
      <c r="AN2" s="15"/>
      <c r="AO2" s="15"/>
      <c r="AP2" s="15"/>
      <c r="AQ2" s="21"/>
      <c r="AR2" s="22"/>
      <c r="AS2" s="159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59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5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59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59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>
        <v>2013</v>
      </c>
      <c r="C4" s="26" t="s">
        <v>96</v>
      </c>
      <c r="D4" s="27" t="s">
        <v>88</v>
      </c>
      <c r="E4" s="26">
        <v>1</v>
      </c>
      <c r="F4" s="26">
        <v>0</v>
      </c>
      <c r="G4" s="26">
        <v>0</v>
      </c>
      <c r="H4" s="26">
        <v>0</v>
      </c>
      <c r="I4" s="26">
        <v>2</v>
      </c>
      <c r="J4" s="29">
        <v>0.25</v>
      </c>
      <c r="K4" s="25">
        <v>8</v>
      </c>
      <c r="L4" s="89"/>
      <c r="M4" s="19"/>
      <c r="N4" s="19"/>
      <c r="O4" s="19"/>
      <c r="P4" s="25"/>
      <c r="Q4" s="26"/>
      <c r="R4" s="26"/>
      <c r="S4" s="28"/>
      <c r="T4" s="26"/>
      <c r="U4" s="26"/>
      <c r="V4" s="160"/>
      <c r="W4" s="32"/>
      <c r="X4" s="26"/>
      <c r="Y4" s="31"/>
      <c r="Z4" s="27"/>
      <c r="AA4" s="26"/>
      <c r="AB4" s="26"/>
      <c r="AC4" s="26"/>
      <c r="AD4" s="28"/>
      <c r="AE4" s="26"/>
      <c r="AF4" s="29"/>
      <c r="AG4" s="32"/>
      <c r="AH4" s="89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26"/>
      <c r="D5" s="27"/>
      <c r="E5" s="26"/>
      <c r="F5" s="26"/>
      <c r="G5" s="26"/>
      <c r="H5" s="26"/>
      <c r="I5" s="26"/>
      <c r="J5" s="29"/>
      <c r="K5" s="25"/>
      <c r="L5" s="89"/>
      <c r="M5" s="19"/>
      <c r="N5" s="19"/>
      <c r="O5" s="19"/>
      <c r="P5" s="25"/>
      <c r="Q5" s="26"/>
      <c r="R5" s="26"/>
      <c r="S5" s="28"/>
      <c r="T5" s="26"/>
      <c r="U5" s="26"/>
      <c r="V5" s="160"/>
      <c r="W5" s="32"/>
      <c r="X5" s="26"/>
      <c r="Y5" s="31"/>
      <c r="Z5" s="27"/>
      <c r="AA5" s="26"/>
      <c r="AB5" s="26"/>
      <c r="AC5" s="26"/>
      <c r="AD5" s="28"/>
      <c r="AE5" s="26"/>
      <c r="AF5" s="29"/>
      <c r="AG5" s="32"/>
      <c r="AH5" s="89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2020</v>
      </c>
      <c r="C6" s="26" t="s">
        <v>87</v>
      </c>
      <c r="D6" s="27" t="s">
        <v>390</v>
      </c>
      <c r="E6" s="26">
        <v>13</v>
      </c>
      <c r="F6" s="26">
        <v>0</v>
      </c>
      <c r="G6" s="26">
        <v>13</v>
      </c>
      <c r="H6" s="26">
        <v>5</v>
      </c>
      <c r="I6" s="26">
        <v>42</v>
      </c>
      <c r="J6" s="29">
        <v>0.5</v>
      </c>
      <c r="K6" s="32">
        <v>84</v>
      </c>
      <c r="L6" s="89"/>
      <c r="M6" s="19"/>
      <c r="N6" s="19"/>
      <c r="O6" s="19"/>
      <c r="P6" s="42"/>
      <c r="Q6" s="26">
        <v>10</v>
      </c>
      <c r="R6" s="26">
        <v>0</v>
      </c>
      <c r="S6" s="28">
        <v>7</v>
      </c>
      <c r="T6" s="26">
        <v>6</v>
      </c>
      <c r="U6" s="26">
        <v>41</v>
      </c>
      <c r="V6" s="242">
        <v>0.67210000000000003</v>
      </c>
      <c r="W6" s="32">
        <v>61</v>
      </c>
      <c r="X6" s="26"/>
      <c r="Y6" s="31"/>
      <c r="Z6" s="27"/>
      <c r="AA6" s="26"/>
      <c r="AB6" s="26"/>
      <c r="AC6" s="26"/>
      <c r="AD6" s="28"/>
      <c r="AE6" s="26"/>
      <c r="AF6" s="29"/>
      <c r="AG6" s="32"/>
      <c r="AH6" s="89"/>
      <c r="AI6" s="19"/>
      <c r="AJ6" s="19"/>
      <c r="AK6" s="19"/>
      <c r="AL6" s="25"/>
      <c r="AM6" s="26"/>
      <c r="AN6" s="26"/>
      <c r="AO6" s="28"/>
      <c r="AP6" s="26"/>
      <c r="AQ6" s="26"/>
      <c r="AR6" s="28"/>
      <c r="AS6" s="3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ht="14.25" x14ac:dyDescent="0.2">
      <c r="A7" s="38"/>
      <c r="B7" s="73" t="s">
        <v>199</v>
      </c>
      <c r="C7" s="77"/>
      <c r="D7" s="76"/>
      <c r="E7" s="75">
        <f>SUM(E4:E6)</f>
        <v>14</v>
      </c>
      <c r="F7" s="75">
        <f t="shared" ref="F7:K7" si="0">SUM(F4:F6)</f>
        <v>0</v>
      </c>
      <c r="G7" s="75">
        <f t="shared" si="0"/>
        <v>13</v>
      </c>
      <c r="H7" s="75">
        <f t="shared" si="0"/>
        <v>5</v>
      </c>
      <c r="I7" s="75">
        <f t="shared" si="0"/>
        <v>44</v>
      </c>
      <c r="J7" s="161">
        <f>PRODUCT(I7/K7)</f>
        <v>0.47826086956521741</v>
      </c>
      <c r="K7" s="94">
        <f t="shared" si="0"/>
        <v>92</v>
      </c>
      <c r="L7" s="23"/>
      <c r="M7" s="21"/>
      <c r="N7" s="106"/>
      <c r="O7" s="107"/>
      <c r="P7" s="25"/>
      <c r="Q7" s="75">
        <f>SUM(Q6:Q6)</f>
        <v>10</v>
      </c>
      <c r="R7" s="75">
        <f>SUM(R6:R6)</f>
        <v>0</v>
      </c>
      <c r="S7" s="75">
        <f>SUM(S6:S6)</f>
        <v>7</v>
      </c>
      <c r="T7" s="75">
        <f>SUM(T6:T6)</f>
        <v>6</v>
      </c>
      <c r="U7" s="75">
        <f>SUM(U6:U6)</f>
        <v>41</v>
      </c>
      <c r="V7" s="161">
        <f>PRODUCT(U7/W7)</f>
        <v>0.67213114754098358</v>
      </c>
      <c r="W7" s="94">
        <f>SUM(W6:W6)</f>
        <v>61</v>
      </c>
      <c r="X7" s="17" t="s">
        <v>199</v>
      </c>
      <c r="Y7" s="18"/>
      <c r="Z7" s="16"/>
      <c r="AA7" s="75">
        <f>SUM(AA6:AA6)</f>
        <v>0</v>
      </c>
      <c r="AB7" s="75">
        <f>SUM(AB6:AB6)</f>
        <v>0</v>
      </c>
      <c r="AC7" s="75">
        <f>SUM(AC6:AC6)</f>
        <v>0</v>
      </c>
      <c r="AD7" s="75">
        <f>SUM(AD6:AD6)</f>
        <v>0</v>
      </c>
      <c r="AE7" s="75">
        <f>SUM(AE6:AE6)</f>
        <v>0</v>
      </c>
      <c r="AF7" s="161">
        <v>0</v>
      </c>
      <c r="AG7" s="94">
        <f>SUM(AG6:AG6)</f>
        <v>0</v>
      </c>
      <c r="AH7" s="23"/>
      <c r="AI7" s="21"/>
      <c r="AJ7" s="106"/>
      <c r="AK7" s="107"/>
      <c r="AL7" s="25"/>
      <c r="AM7" s="75">
        <f>SUM(AM6:AM6)</f>
        <v>0</v>
      </c>
      <c r="AN7" s="75">
        <f>SUM(AN6:AN6)</f>
        <v>0</v>
      </c>
      <c r="AO7" s="75">
        <f>SUM(AO6:AO6)</f>
        <v>0</v>
      </c>
      <c r="AP7" s="75">
        <f>SUM(AP6:AP6)</f>
        <v>0</v>
      </c>
      <c r="AQ7" s="75">
        <f>SUM(AQ6:AQ6)</f>
        <v>0</v>
      </c>
      <c r="AR7" s="36">
        <v>0</v>
      </c>
      <c r="AS7" s="159">
        <f>SUM(AS6:AS6)</f>
        <v>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8"/>
      <c r="C8" s="38"/>
      <c r="D8" s="38"/>
      <c r="E8" s="38"/>
      <c r="F8" s="38"/>
      <c r="G8" s="38"/>
      <c r="H8" s="38"/>
      <c r="I8" s="38"/>
      <c r="J8" s="39"/>
      <c r="K8" s="32"/>
      <c r="L8" s="25"/>
      <c r="M8" s="25"/>
      <c r="N8" s="25"/>
      <c r="O8" s="25"/>
      <c r="P8" s="38"/>
      <c r="Q8" s="38"/>
      <c r="R8" s="41"/>
      <c r="S8" s="38"/>
      <c r="T8" s="38"/>
      <c r="U8" s="25"/>
      <c r="V8" s="25"/>
      <c r="W8" s="32"/>
      <c r="X8" s="38"/>
      <c r="Y8" s="38"/>
      <c r="Z8" s="38"/>
      <c r="AA8" s="38"/>
      <c r="AB8" s="38"/>
      <c r="AC8" s="38"/>
      <c r="AD8" s="38"/>
      <c r="AE8" s="38"/>
      <c r="AF8" s="39"/>
      <c r="AG8" s="32"/>
      <c r="AH8" s="25"/>
      <c r="AI8" s="25"/>
      <c r="AJ8" s="25"/>
      <c r="AK8" s="25"/>
      <c r="AL8" s="38"/>
      <c r="AM8" s="38"/>
      <c r="AN8" s="41"/>
      <c r="AO8" s="38"/>
      <c r="AP8" s="38"/>
      <c r="AQ8" s="25"/>
      <c r="AR8" s="25"/>
      <c r="AS8" s="3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62" t="s">
        <v>200</v>
      </c>
      <c r="C9" s="163"/>
      <c r="D9" s="164"/>
      <c r="E9" s="16" t="s">
        <v>3</v>
      </c>
      <c r="F9" s="19" t="s">
        <v>8</v>
      </c>
      <c r="G9" s="16" t="s">
        <v>5</v>
      </c>
      <c r="H9" s="19" t="s">
        <v>6</v>
      </c>
      <c r="I9" s="19" t="s">
        <v>17</v>
      </c>
      <c r="J9" s="19" t="s">
        <v>22</v>
      </c>
      <c r="K9" s="25"/>
      <c r="L9" s="19" t="s">
        <v>27</v>
      </c>
      <c r="M9" s="19" t="s">
        <v>28</v>
      </c>
      <c r="N9" s="19" t="s">
        <v>201</v>
      </c>
      <c r="O9" s="19" t="s">
        <v>202</v>
      </c>
      <c r="Q9" s="41"/>
      <c r="R9" s="41" t="s">
        <v>98</v>
      </c>
      <c r="S9" s="41"/>
      <c r="T9" s="38" t="s">
        <v>203</v>
      </c>
      <c r="U9" s="25"/>
      <c r="V9" s="32"/>
      <c r="W9" s="32"/>
      <c r="X9" s="165"/>
      <c r="Y9" s="165"/>
      <c r="Z9" s="165"/>
      <c r="AA9" s="165"/>
      <c r="AB9" s="165"/>
      <c r="AC9" s="38"/>
      <c r="AD9" s="38"/>
      <c r="AE9" s="38"/>
      <c r="AF9" s="38"/>
      <c r="AG9" s="38"/>
      <c r="AH9" s="38"/>
      <c r="AI9" s="38"/>
      <c r="AJ9" s="38"/>
      <c r="AK9" s="38"/>
      <c r="AM9" s="32"/>
      <c r="AN9" s="165"/>
      <c r="AO9" s="165"/>
      <c r="AP9" s="165"/>
      <c r="AQ9" s="165"/>
      <c r="AR9" s="165"/>
      <c r="AS9" s="165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44" t="s">
        <v>12</v>
      </c>
      <c r="C10" s="13"/>
      <c r="D10" s="46"/>
      <c r="E10" s="166">
        <v>470</v>
      </c>
      <c r="F10" s="166">
        <v>12</v>
      </c>
      <c r="G10" s="166">
        <v>138</v>
      </c>
      <c r="H10" s="166">
        <v>198</v>
      </c>
      <c r="I10" s="166">
        <v>1408</v>
      </c>
      <c r="J10" s="167">
        <v>0.51800000000000002</v>
      </c>
      <c r="K10" s="38">
        <f>PRODUCT(I10/J10)</f>
        <v>2718.1467181467183</v>
      </c>
      <c r="L10" s="168">
        <f>PRODUCT((F10+G10)/E10)</f>
        <v>0.31914893617021278</v>
      </c>
      <c r="M10" s="168">
        <f>PRODUCT(H10/E10)</f>
        <v>0.42127659574468085</v>
      </c>
      <c r="N10" s="168">
        <f>PRODUCT((F10+G10+H10)/E10)</f>
        <v>0.74042553191489358</v>
      </c>
      <c r="O10" s="168">
        <f>PRODUCT(I10/E10)</f>
        <v>2.9957446808510637</v>
      </c>
      <c r="Q10" s="41"/>
      <c r="R10" s="41"/>
      <c r="S10" s="41"/>
      <c r="T10" s="38" t="s">
        <v>99</v>
      </c>
      <c r="U10" s="38"/>
      <c r="V10" s="38"/>
      <c r="W10" s="38"/>
      <c r="X10" s="41"/>
      <c r="Y10" s="41"/>
      <c r="Z10" s="41"/>
      <c r="AA10" s="41"/>
      <c r="AB10" s="41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1"/>
      <c r="AO10" s="41"/>
      <c r="AP10" s="41"/>
      <c r="AQ10" s="41"/>
      <c r="AR10" s="41"/>
      <c r="AS10" s="4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69" t="s">
        <v>34</v>
      </c>
      <c r="C11" s="170"/>
      <c r="D11" s="171"/>
      <c r="E11" s="166">
        <f>PRODUCT(E7+Q7)</f>
        <v>24</v>
      </c>
      <c r="F11" s="166">
        <f>PRODUCT(F7+R7)</f>
        <v>0</v>
      </c>
      <c r="G11" s="166">
        <f>PRODUCT(G7+S7)</f>
        <v>20</v>
      </c>
      <c r="H11" s="166">
        <f>PRODUCT(H7+T7)</f>
        <v>11</v>
      </c>
      <c r="I11" s="166">
        <f>PRODUCT(I7+U7)</f>
        <v>85</v>
      </c>
      <c r="J11" s="167">
        <f>PRODUCT(I11/K11)</f>
        <v>0.55555555555555558</v>
      </c>
      <c r="K11" s="38">
        <f>PRODUCT(K7+W7)</f>
        <v>153</v>
      </c>
      <c r="L11" s="168">
        <f>PRODUCT((F11+G11)/E11)</f>
        <v>0.83333333333333337</v>
      </c>
      <c r="M11" s="168">
        <f>PRODUCT(H11/E11)</f>
        <v>0.45833333333333331</v>
      </c>
      <c r="N11" s="168">
        <f>PRODUCT((F11+G11+H11)/E11)</f>
        <v>1.2916666666666667</v>
      </c>
      <c r="O11" s="168">
        <f>PRODUCT(I11/E11)</f>
        <v>3.5416666666666665</v>
      </c>
      <c r="Q11" s="41"/>
      <c r="R11" s="41"/>
      <c r="S11" s="41"/>
      <c r="T11" s="38" t="s">
        <v>100</v>
      </c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18" t="s">
        <v>197</v>
      </c>
      <c r="C12" s="172"/>
      <c r="D12" s="173"/>
      <c r="E12" s="166">
        <f>PRODUCT(AA7+AM7)</f>
        <v>0</v>
      </c>
      <c r="F12" s="166">
        <f>PRODUCT(AB7+AN7)</f>
        <v>0</v>
      </c>
      <c r="G12" s="166">
        <f>PRODUCT(AC7+AO7)</f>
        <v>0</v>
      </c>
      <c r="H12" s="166">
        <f>PRODUCT(AD7+AP7)</f>
        <v>0</v>
      </c>
      <c r="I12" s="166">
        <f>PRODUCT(AE7+AQ7)</f>
        <v>0</v>
      </c>
      <c r="J12" s="167">
        <v>0</v>
      </c>
      <c r="K12" s="25">
        <f>PRODUCT(AG7+AS7)</f>
        <v>0</v>
      </c>
      <c r="L12" s="168">
        <v>0</v>
      </c>
      <c r="M12" s="168">
        <v>0</v>
      </c>
      <c r="N12" s="168">
        <v>0</v>
      </c>
      <c r="O12" s="168">
        <v>0</v>
      </c>
      <c r="Q12" s="41"/>
      <c r="R12" s="41"/>
      <c r="S12" s="38"/>
      <c r="T12" s="41" t="s">
        <v>392</v>
      </c>
      <c r="U12" s="25"/>
      <c r="V12" s="25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25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74" t="s">
        <v>199</v>
      </c>
      <c r="C13" s="91"/>
      <c r="D13" s="175"/>
      <c r="E13" s="166">
        <f>SUM(E10:E12)</f>
        <v>494</v>
      </c>
      <c r="F13" s="166">
        <f t="shared" ref="F13:I13" si="1">SUM(F10:F12)</f>
        <v>12</v>
      </c>
      <c r="G13" s="166">
        <f t="shared" si="1"/>
        <v>158</v>
      </c>
      <c r="H13" s="166">
        <f t="shared" si="1"/>
        <v>209</v>
      </c>
      <c r="I13" s="166">
        <f t="shared" si="1"/>
        <v>1493</v>
      </c>
      <c r="J13" s="167">
        <f>PRODUCT(I13/K13)</f>
        <v>0.52000129096980074</v>
      </c>
      <c r="K13" s="38">
        <f>SUM(K10:K12)</f>
        <v>2871.1467181467183</v>
      </c>
      <c r="L13" s="168">
        <f>PRODUCT((F13+G13)/E13)</f>
        <v>0.34412955465587042</v>
      </c>
      <c r="M13" s="168">
        <f>PRODUCT(H13/E13)</f>
        <v>0.42307692307692307</v>
      </c>
      <c r="N13" s="168">
        <f>PRODUCT((F13+G13+H13)/E13)</f>
        <v>0.76720647773279349</v>
      </c>
      <c r="O13" s="168">
        <f>PRODUCT(I13/E13)</f>
        <v>3.0222672064777329</v>
      </c>
      <c r="Q13" s="25"/>
      <c r="R13" s="25"/>
      <c r="S13" s="2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25"/>
      <c r="F14" s="25"/>
      <c r="G14" s="25"/>
      <c r="H14" s="25"/>
      <c r="I14" s="25"/>
      <c r="J14" s="38"/>
      <c r="K14" s="38"/>
      <c r="L14" s="25"/>
      <c r="M14" s="25"/>
      <c r="N14" s="25"/>
      <c r="O14" s="25"/>
      <c r="P14" s="38"/>
      <c r="Q14" s="38"/>
      <c r="R14" s="38"/>
      <c r="S14" s="38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38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38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38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38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38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38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38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38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38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38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38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38"/>
      <c r="AK172" s="38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38"/>
      <c r="AK173" s="38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38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38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38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38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</row>
    <row r="179" spans="12:38" x14ac:dyDescent="0.25"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</row>
    <row r="180" spans="12:38" x14ac:dyDescent="0.25"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</row>
    <row r="181" spans="12:38" x14ac:dyDescent="0.25"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</row>
    <row r="182" spans="12:38" x14ac:dyDescent="0.25"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</row>
    <row r="183" spans="12:38" x14ac:dyDescent="0.25"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</row>
    <row r="184" spans="12:38" x14ac:dyDescent="0.25"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</row>
    <row r="185" spans="12:38" x14ac:dyDescent="0.25"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</row>
    <row r="186" spans="12:38" x14ac:dyDescent="0.25"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</row>
    <row r="187" spans="12:38" x14ac:dyDescent="0.25"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</row>
    <row r="188" spans="12:38" x14ac:dyDescent="0.25"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</row>
    <row r="189" spans="12:38" x14ac:dyDescent="0.25"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</row>
    <row r="190" spans="12:38" x14ac:dyDescent="0.25"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</row>
    <row r="191" spans="12:38" x14ac:dyDescent="0.25"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</row>
    <row r="192" spans="12:38" x14ac:dyDescent="0.25"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</row>
    <row r="193" spans="20:35" x14ac:dyDescent="0.25"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</row>
    <row r="194" spans="20:35" x14ac:dyDescent="0.25"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</row>
    <row r="195" spans="20:35" x14ac:dyDescent="0.25"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</row>
    <row r="196" spans="20:35" x14ac:dyDescent="0.25"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</row>
    <row r="197" spans="20:35" x14ac:dyDescent="0.25"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</row>
    <row r="198" spans="20:35" x14ac:dyDescent="0.25"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</row>
    <row r="199" spans="20:35" x14ac:dyDescent="0.25"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</row>
    <row r="200" spans="20:35" x14ac:dyDescent="0.25"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</row>
    <row r="201" spans="20:35" x14ac:dyDescent="0.25"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</row>
    <row r="202" spans="20:35" x14ac:dyDescent="0.25"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</row>
    <row r="203" spans="20:35" x14ac:dyDescent="0.25"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</row>
    <row r="204" spans="20:35" x14ac:dyDescent="0.25"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</row>
    <row r="205" spans="20:35" x14ac:dyDescent="0.25"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85546875" style="62" customWidth="1"/>
    <col min="3" max="3" width="24.140625" style="63" customWidth="1"/>
    <col min="4" max="4" width="10.5703125" style="93" customWidth="1"/>
    <col min="5" max="5" width="8.85546875" style="93" customWidth="1"/>
    <col min="6" max="6" width="0.7109375" style="32" customWidth="1"/>
    <col min="7" max="9" width="3.7109375" style="63" customWidth="1"/>
    <col min="10" max="10" width="7.28515625" style="63" customWidth="1"/>
    <col min="11" max="12" width="5.5703125" style="63" customWidth="1"/>
    <col min="13" max="16" width="4.7109375" style="63" customWidth="1"/>
    <col min="17" max="21" width="6.7109375" style="149" customWidth="1"/>
    <col min="22" max="22" width="10.7109375" style="63" customWidth="1"/>
    <col min="23" max="23" width="22.28515625" style="93" customWidth="1"/>
    <col min="24" max="24" width="9.7109375" style="63" customWidth="1"/>
    <col min="25" max="30" width="9.140625" style="3"/>
    <col min="257" max="257" width="1.28515625" customWidth="1"/>
    <col min="258" max="258" width="25.8554687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5" width="3.7109375" customWidth="1"/>
    <col min="266" max="266" width="7.28515625" customWidth="1"/>
    <col min="267" max="268" width="5.5703125" customWidth="1"/>
    <col min="269" max="277" width="4.7109375" customWidth="1"/>
    <col min="278" max="278" width="8.5703125" customWidth="1"/>
    <col min="279" max="279" width="22.28515625" customWidth="1"/>
    <col min="280" max="280" width="9.7109375" customWidth="1"/>
    <col min="513" max="513" width="1.28515625" customWidth="1"/>
    <col min="514" max="514" width="25.8554687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1" width="3.7109375" customWidth="1"/>
    <col min="522" max="522" width="7.28515625" customWidth="1"/>
    <col min="523" max="524" width="5.5703125" customWidth="1"/>
    <col min="525" max="533" width="4.7109375" customWidth="1"/>
    <col min="534" max="534" width="8.5703125" customWidth="1"/>
    <col min="535" max="535" width="22.28515625" customWidth="1"/>
    <col min="536" max="536" width="9.7109375" customWidth="1"/>
    <col min="769" max="769" width="1.28515625" customWidth="1"/>
    <col min="770" max="770" width="25.8554687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7" width="3.7109375" customWidth="1"/>
    <col min="778" max="778" width="7.28515625" customWidth="1"/>
    <col min="779" max="780" width="5.5703125" customWidth="1"/>
    <col min="781" max="789" width="4.7109375" customWidth="1"/>
    <col min="790" max="790" width="8.5703125" customWidth="1"/>
    <col min="791" max="791" width="22.28515625" customWidth="1"/>
    <col min="792" max="792" width="9.7109375" customWidth="1"/>
    <col min="1025" max="1025" width="1.28515625" customWidth="1"/>
    <col min="1026" max="1026" width="25.8554687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3" width="3.7109375" customWidth="1"/>
    <col min="1034" max="1034" width="7.28515625" customWidth="1"/>
    <col min="1035" max="1036" width="5.5703125" customWidth="1"/>
    <col min="1037" max="1045" width="4.7109375" customWidth="1"/>
    <col min="1046" max="1046" width="8.5703125" customWidth="1"/>
    <col min="1047" max="1047" width="22.28515625" customWidth="1"/>
    <col min="1048" max="1048" width="9.7109375" customWidth="1"/>
    <col min="1281" max="1281" width="1.28515625" customWidth="1"/>
    <col min="1282" max="1282" width="25.8554687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89" width="3.7109375" customWidth="1"/>
    <col min="1290" max="1290" width="7.28515625" customWidth="1"/>
    <col min="1291" max="1292" width="5.5703125" customWidth="1"/>
    <col min="1293" max="1301" width="4.7109375" customWidth="1"/>
    <col min="1302" max="1302" width="8.5703125" customWidth="1"/>
    <col min="1303" max="1303" width="22.28515625" customWidth="1"/>
    <col min="1304" max="1304" width="9.7109375" customWidth="1"/>
    <col min="1537" max="1537" width="1.28515625" customWidth="1"/>
    <col min="1538" max="1538" width="25.8554687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5" width="3.7109375" customWidth="1"/>
    <col min="1546" max="1546" width="7.28515625" customWidth="1"/>
    <col min="1547" max="1548" width="5.5703125" customWidth="1"/>
    <col min="1549" max="1557" width="4.7109375" customWidth="1"/>
    <col min="1558" max="1558" width="8.5703125" customWidth="1"/>
    <col min="1559" max="1559" width="22.28515625" customWidth="1"/>
    <col min="1560" max="1560" width="9.7109375" customWidth="1"/>
    <col min="1793" max="1793" width="1.28515625" customWidth="1"/>
    <col min="1794" max="1794" width="25.8554687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1" width="3.7109375" customWidth="1"/>
    <col min="1802" max="1802" width="7.28515625" customWidth="1"/>
    <col min="1803" max="1804" width="5.5703125" customWidth="1"/>
    <col min="1805" max="1813" width="4.7109375" customWidth="1"/>
    <col min="1814" max="1814" width="8.5703125" customWidth="1"/>
    <col min="1815" max="1815" width="22.28515625" customWidth="1"/>
    <col min="1816" max="1816" width="9.7109375" customWidth="1"/>
    <col min="2049" max="2049" width="1.28515625" customWidth="1"/>
    <col min="2050" max="2050" width="25.8554687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7" width="3.7109375" customWidth="1"/>
    <col min="2058" max="2058" width="7.28515625" customWidth="1"/>
    <col min="2059" max="2060" width="5.5703125" customWidth="1"/>
    <col min="2061" max="2069" width="4.7109375" customWidth="1"/>
    <col min="2070" max="2070" width="8.5703125" customWidth="1"/>
    <col min="2071" max="2071" width="22.28515625" customWidth="1"/>
    <col min="2072" max="2072" width="9.7109375" customWidth="1"/>
    <col min="2305" max="2305" width="1.28515625" customWidth="1"/>
    <col min="2306" max="2306" width="25.8554687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3" width="3.7109375" customWidth="1"/>
    <col min="2314" max="2314" width="7.28515625" customWidth="1"/>
    <col min="2315" max="2316" width="5.5703125" customWidth="1"/>
    <col min="2317" max="2325" width="4.7109375" customWidth="1"/>
    <col min="2326" max="2326" width="8.5703125" customWidth="1"/>
    <col min="2327" max="2327" width="22.28515625" customWidth="1"/>
    <col min="2328" max="2328" width="9.7109375" customWidth="1"/>
    <col min="2561" max="2561" width="1.28515625" customWidth="1"/>
    <col min="2562" max="2562" width="25.8554687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69" width="3.7109375" customWidth="1"/>
    <col min="2570" max="2570" width="7.28515625" customWidth="1"/>
    <col min="2571" max="2572" width="5.5703125" customWidth="1"/>
    <col min="2573" max="2581" width="4.7109375" customWidth="1"/>
    <col min="2582" max="2582" width="8.5703125" customWidth="1"/>
    <col min="2583" max="2583" width="22.28515625" customWidth="1"/>
    <col min="2584" max="2584" width="9.7109375" customWidth="1"/>
    <col min="2817" max="2817" width="1.28515625" customWidth="1"/>
    <col min="2818" max="2818" width="25.8554687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5" width="3.7109375" customWidth="1"/>
    <col min="2826" max="2826" width="7.28515625" customWidth="1"/>
    <col min="2827" max="2828" width="5.5703125" customWidth="1"/>
    <col min="2829" max="2837" width="4.7109375" customWidth="1"/>
    <col min="2838" max="2838" width="8.5703125" customWidth="1"/>
    <col min="2839" max="2839" width="22.28515625" customWidth="1"/>
    <col min="2840" max="2840" width="9.7109375" customWidth="1"/>
    <col min="3073" max="3073" width="1.28515625" customWidth="1"/>
    <col min="3074" max="3074" width="25.8554687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1" width="3.7109375" customWidth="1"/>
    <col min="3082" max="3082" width="7.28515625" customWidth="1"/>
    <col min="3083" max="3084" width="5.5703125" customWidth="1"/>
    <col min="3085" max="3093" width="4.7109375" customWidth="1"/>
    <col min="3094" max="3094" width="8.5703125" customWidth="1"/>
    <col min="3095" max="3095" width="22.28515625" customWidth="1"/>
    <col min="3096" max="3096" width="9.7109375" customWidth="1"/>
    <col min="3329" max="3329" width="1.28515625" customWidth="1"/>
    <col min="3330" max="3330" width="25.8554687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7" width="3.7109375" customWidth="1"/>
    <col min="3338" max="3338" width="7.28515625" customWidth="1"/>
    <col min="3339" max="3340" width="5.5703125" customWidth="1"/>
    <col min="3341" max="3349" width="4.7109375" customWidth="1"/>
    <col min="3350" max="3350" width="8.5703125" customWidth="1"/>
    <col min="3351" max="3351" width="22.28515625" customWidth="1"/>
    <col min="3352" max="3352" width="9.7109375" customWidth="1"/>
    <col min="3585" max="3585" width="1.28515625" customWidth="1"/>
    <col min="3586" max="3586" width="25.8554687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3" width="3.7109375" customWidth="1"/>
    <col min="3594" max="3594" width="7.28515625" customWidth="1"/>
    <col min="3595" max="3596" width="5.5703125" customWidth="1"/>
    <col min="3597" max="3605" width="4.7109375" customWidth="1"/>
    <col min="3606" max="3606" width="8.5703125" customWidth="1"/>
    <col min="3607" max="3607" width="22.28515625" customWidth="1"/>
    <col min="3608" max="3608" width="9.7109375" customWidth="1"/>
    <col min="3841" max="3841" width="1.28515625" customWidth="1"/>
    <col min="3842" max="3842" width="25.8554687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49" width="3.7109375" customWidth="1"/>
    <col min="3850" max="3850" width="7.28515625" customWidth="1"/>
    <col min="3851" max="3852" width="5.5703125" customWidth="1"/>
    <col min="3853" max="3861" width="4.7109375" customWidth="1"/>
    <col min="3862" max="3862" width="8.5703125" customWidth="1"/>
    <col min="3863" max="3863" width="22.28515625" customWidth="1"/>
    <col min="3864" max="3864" width="9.7109375" customWidth="1"/>
    <col min="4097" max="4097" width="1.28515625" customWidth="1"/>
    <col min="4098" max="4098" width="25.8554687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5" width="3.7109375" customWidth="1"/>
    <col min="4106" max="4106" width="7.28515625" customWidth="1"/>
    <col min="4107" max="4108" width="5.5703125" customWidth="1"/>
    <col min="4109" max="4117" width="4.7109375" customWidth="1"/>
    <col min="4118" max="4118" width="8.5703125" customWidth="1"/>
    <col min="4119" max="4119" width="22.28515625" customWidth="1"/>
    <col min="4120" max="4120" width="9.7109375" customWidth="1"/>
    <col min="4353" max="4353" width="1.28515625" customWidth="1"/>
    <col min="4354" max="4354" width="25.8554687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1" width="3.7109375" customWidth="1"/>
    <col min="4362" max="4362" width="7.28515625" customWidth="1"/>
    <col min="4363" max="4364" width="5.5703125" customWidth="1"/>
    <col min="4365" max="4373" width="4.7109375" customWidth="1"/>
    <col min="4374" max="4374" width="8.5703125" customWidth="1"/>
    <col min="4375" max="4375" width="22.28515625" customWidth="1"/>
    <col min="4376" max="4376" width="9.7109375" customWidth="1"/>
    <col min="4609" max="4609" width="1.28515625" customWidth="1"/>
    <col min="4610" max="4610" width="25.8554687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7" width="3.7109375" customWidth="1"/>
    <col min="4618" max="4618" width="7.28515625" customWidth="1"/>
    <col min="4619" max="4620" width="5.5703125" customWidth="1"/>
    <col min="4621" max="4629" width="4.7109375" customWidth="1"/>
    <col min="4630" max="4630" width="8.5703125" customWidth="1"/>
    <col min="4631" max="4631" width="22.28515625" customWidth="1"/>
    <col min="4632" max="4632" width="9.7109375" customWidth="1"/>
    <col min="4865" max="4865" width="1.28515625" customWidth="1"/>
    <col min="4866" max="4866" width="25.8554687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3" width="3.7109375" customWidth="1"/>
    <col min="4874" max="4874" width="7.28515625" customWidth="1"/>
    <col min="4875" max="4876" width="5.5703125" customWidth="1"/>
    <col min="4877" max="4885" width="4.7109375" customWidth="1"/>
    <col min="4886" max="4886" width="8.5703125" customWidth="1"/>
    <col min="4887" max="4887" width="22.28515625" customWidth="1"/>
    <col min="4888" max="4888" width="9.7109375" customWidth="1"/>
    <col min="5121" max="5121" width="1.28515625" customWidth="1"/>
    <col min="5122" max="5122" width="25.8554687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29" width="3.7109375" customWidth="1"/>
    <col min="5130" max="5130" width="7.28515625" customWidth="1"/>
    <col min="5131" max="5132" width="5.5703125" customWidth="1"/>
    <col min="5133" max="5141" width="4.7109375" customWidth="1"/>
    <col min="5142" max="5142" width="8.5703125" customWidth="1"/>
    <col min="5143" max="5143" width="22.28515625" customWidth="1"/>
    <col min="5144" max="5144" width="9.7109375" customWidth="1"/>
    <col min="5377" max="5377" width="1.28515625" customWidth="1"/>
    <col min="5378" max="5378" width="25.8554687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5" width="3.7109375" customWidth="1"/>
    <col min="5386" max="5386" width="7.28515625" customWidth="1"/>
    <col min="5387" max="5388" width="5.5703125" customWidth="1"/>
    <col min="5389" max="5397" width="4.7109375" customWidth="1"/>
    <col min="5398" max="5398" width="8.5703125" customWidth="1"/>
    <col min="5399" max="5399" width="22.28515625" customWidth="1"/>
    <col min="5400" max="5400" width="9.7109375" customWidth="1"/>
    <col min="5633" max="5633" width="1.28515625" customWidth="1"/>
    <col min="5634" max="5634" width="25.8554687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1" width="3.7109375" customWidth="1"/>
    <col min="5642" max="5642" width="7.28515625" customWidth="1"/>
    <col min="5643" max="5644" width="5.5703125" customWidth="1"/>
    <col min="5645" max="5653" width="4.7109375" customWidth="1"/>
    <col min="5654" max="5654" width="8.5703125" customWidth="1"/>
    <col min="5655" max="5655" width="22.28515625" customWidth="1"/>
    <col min="5656" max="5656" width="9.7109375" customWidth="1"/>
    <col min="5889" max="5889" width="1.28515625" customWidth="1"/>
    <col min="5890" max="5890" width="25.8554687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7" width="3.7109375" customWidth="1"/>
    <col min="5898" max="5898" width="7.28515625" customWidth="1"/>
    <col min="5899" max="5900" width="5.5703125" customWidth="1"/>
    <col min="5901" max="5909" width="4.7109375" customWidth="1"/>
    <col min="5910" max="5910" width="8.5703125" customWidth="1"/>
    <col min="5911" max="5911" width="22.28515625" customWidth="1"/>
    <col min="5912" max="5912" width="9.7109375" customWidth="1"/>
    <col min="6145" max="6145" width="1.28515625" customWidth="1"/>
    <col min="6146" max="6146" width="25.8554687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3" width="3.7109375" customWidth="1"/>
    <col min="6154" max="6154" width="7.28515625" customWidth="1"/>
    <col min="6155" max="6156" width="5.5703125" customWidth="1"/>
    <col min="6157" max="6165" width="4.7109375" customWidth="1"/>
    <col min="6166" max="6166" width="8.5703125" customWidth="1"/>
    <col min="6167" max="6167" width="22.28515625" customWidth="1"/>
    <col min="6168" max="6168" width="9.7109375" customWidth="1"/>
    <col min="6401" max="6401" width="1.28515625" customWidth="1"/>
    <col min="6402" max="6402" width="25.8554687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09" width="3.7109375" customWidth="1"/>
    <col min="6410" max="6410" width="7.28515625" customWidth="1"/>
    <col min="6411" max="6412" width="5.5703125" customWidth="1"/>
    <col min="6413" max="6421" width="4.7109375" customWidth="1"/>
    <col min="6422" max="6422" width="8.5703125" customWidth="1"/>
    <col min="6423" max="6423" width="22.28515625" customWidth="1"/>
    <col min="6424" max="6424" width="9.7109375" customWidth="1"/>
    <col min="6657" max="6657" width="1.28515625" customWidth="1"/>
    <col min="6658" max="6658" width="25.8554687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5" width="3.7109375" customWidth="1"/>
    <col min="6666" max="6666" width="7.28515625" customWidth="1"/>
    <col min="6667" max="6668" width="5.5703125" customWidth="1"/>
    <col min="6669" max="6677" width="4.7109375" customWidth="1"/>
    <col min="6678" max="6678" width="8.5703125" customWidth="1"/>
    <col min="6679" max="6679" width="22.28515625" customWidth="1"/>
    <col min="6680" max="6680" width="9.7109375" customWidth="1"/>
    <col min="6913" max="6913" width="1.28515625" customWidth="1"/>
    <col min="6914" max="6914" width="25.8554687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1" width="3.7109375" customWidth="1"/>
    <col min="6922" max="6922" width="7.28515625" customWidth="1"/>
    <col min="6923" max="6924" width="5.5703125" customWidth="1"/>
    <col min="6925" max="6933" width="4.7109375" customWidth="1"/>
    <col min="6934" max="6934" width="8.5703125" customWidth="1"/>
    <col min="6935" max="6935" width="22.28515625" customWidth="1"/>
    <col min="6936" max="6936" width="9.7109375" customWidth="1"/>
    <col min="7169" max="7169" width="1.28515625" customWidth="1"/>
    <col min="7170" max="7170" width="25.8554687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7" width="3.7109375" customWidth="1"/>
    <col min="7178" max="7178" width="7.28515625" customWidth="1"/>
    <col min="7179" max="7180" width="5.5703125" customWidth="1"/>
    <col min="7181" max="7189" width="4.7109375" customWidth="1"/>
    <col min="7190" max="7190" width="8.5703125" customWidth="1"/>
    <col min="7191" max="7191" width="22.28515625" customWidth="1"/>
    <col min="7192" max="7192" width="9.7109375" customWidth="1"/>
    <col min="7425" max="7425" width="1.28515625" customWidth="1"/>
    <col min="7426" max="7426" width="25.8554687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3" width="3.7109375" customWidth="1"/>
    <col min="7434" max="7434" width="7.28515625" customWidth="1"/>
    <col min="7435" max="7436" width="5.5703125" customWidth="1"/>
    <col min="7437" max="7445" width="4.7109375" customWidth="1"/>
    <col min="7446" max="7446" width="8.5703125" customWidth="1"/>
    <col min="7447" max="7447" width="22.28515625" customWidth="1"/>
    <col min="7448" max="7448" width="9.7109375" customWidth="1"/>
    <col min="7681" max="7681" width="1.28515625" customWidth="1"/>
    <col min="7682" max="7682" width="25.8554687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89" width="3.7109375" customWidth="1"/>
    <col min="7690" max="7690" width="7.28515625" customWidth="1"/>
    <col min="7691" max="7692" width="5.5703125" customWidth="1"/>
    <col min="7693" max="7701" width="4.7109375" customWidth="1"/>
    <col min="7702" max="7702" width="8.5703125" customWidth="1"/>
    <col min="7703" max="7703" width="22.28515625" customWidth="1"/>
    <col min="7704" max="7704" width="9.7109375" customWidth="1"/>
    <col min="7937" max="7937" width="1.28515625" customWidth="1"/>
    <col min="7938" max="7938" width="25.8554687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5" width="3.7109375" customWidth="1"/>
    <col min="7946" max="7946" width="7.28515625" customWidth="1"/>
    <col min="7947" max="7948" width="5.5703125" customWidth="1"/>
    <col min="7949" max="7957" width="4.7109375" customWidth="1"/>
    <col min="7958" max="7958" width="8.5703125" customWidth="1"/>
    <col min="7959" max="7959" width="22.28515625" customWidth="1"/>
    <col min="7960" max="7960" width="9.7109375" customWidth="1"/>
    <col min="8193" max="8193" width="1.28515625" customWidth="1"/>
    <col min="8194" max="8194" width="25.8554687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1" width="3.7109375" customWidth="1"/>
    <col min="8202" max="8202" width="7.28515625" customWidth="1"/>
    <col min="8203" max="8204" width="5.5703125" customWidth="1"/>
    <col min="8205" max="8213" width="4.7109375" customWidth="1"/>
    <col min="8214" max="8214" width="8.5703125" customWidth="1"/>
    <col min="8215" max="8215" width="22.28515625" customWidth="1"/>
    <col min="8216" max="8216" width="9.7109375" customWidth="1"/>
    <col min="8449" max="8449" width="1.28515625" customWidth="1"/>
    <col min="8450" max="8450" width="25.8554687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7" width="3.7109375" customWidth="1"/>
    <col min="8458" max="8458" width="7.28515625" customWidth="1"/>
    <col min="8459" max="8460" width="5.5703125" customWidth="1"/>
    <col min="8461" max="8469" width="4.7109375" customWidth="1"/>
    <col min="8470" max="8470" width="8.5703125" customWidth="1"/>
    <col min="8471" max="8471" width="22.28515625" customWidth="1"/>
    <col min="8472" max="8472" width="9.7109375" customWidth="1"/>
    <col min="8705" max="8705" width="1.28515625" customWidth="1"/>
    <col min="8706" max="8706" width="25.8554687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3" width="3.7109375" customWidth="1"/>
    <col min="8714" max="8714" width="7.28515625" customWidth="1"/>
    <col min="8715" max="8716" width="5.5703125" customWidth="1"/>
    <col min="8717" max="8725" width="4.7109375" customWidth="1"/>
    <col min="8726" max="8726" width="8.5703125" customWidth="1"/>
    <col min="8727" max="8727" width="22.28515625" customWidth="1"/>
    <col min="8728" max="8728" width="9.7109375" customWidth="1"/>
    <col min="8961" max="8961" width="1.28515625" customWidth="1"/>
    <col min="8962" max="8962" width="25.8554687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69" width="3.7109375" customWidth="1"/>
    <col min="8970" max="8970" width="7.28515625" customWidth="1"/>
    <col min="8971" max="8972" width="5.5703125" customWidth="1"/>
    <col min="8973" max="8981" width="4.7109375" customWidth="1"/>
    <col min="8982" max="8982" width="8.5703125" customWidth="1"/>
    <col min="8983" max="8983" width="22.28515625" customWidth="1"/>
    <col min="8984" max="8984" width="9.7109375" customWidth="1"/>
    <col min="9217" max="9217" width="1.28515625" customWidth="1"/>
    <col min="9218" max="9218" width="25.8554687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5" width="3.7109375" customWidth="1"/>
    <col min="9226" max="9226" width="7.28515625" customWidth="1"/>
    <col min="9227" max="9228" width="5.5703125" customWidth="1"/>
    <col min="9229" max="9237" width="4.7109375" customWidth="1"/>
    <col min="9238" max="9238" width="8.5703125" customWidth="1"/>
    <col min="9239" max="9239" width="22.28515625" customWidth="1"/>
    <col min="9240" max="9240" width="9.7109375" customWidth="1"/>
    <col min="9473" max="9473" width="1.28515625" customWidth="1"/>
    <col min="9474" max="9474" width="25.8554687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1" width="3.7109375" customWidth="1"/>
    <col min="9482" max="9482" width="7.28515625" customWidth="1"/>
    <col min="9483" max="9484" width="5.5703125" customWidth="1"/>
    <col min="9485" max="9493" width="4.7109375" customWidth="1"/>
    <col min="9494" max="9494" width="8.5703125" customWidth="1"/>
    <col min="9495" max="9495" width="22.28515625" customWidth="1"/>
    <col min="9496" max="9496" width="9.7109375" customWidth="1"/>
    <col min="9729" max="9729" width="1.28515625" customWidth="1"/>
    <col min="9730" max="9730" width="25.8554687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7" width="3.7109375" customWidth="1"/>
    <col min="9738" max="9738" width="7.28515625" customWidth="1"/>
    <col min="9739" max="9740" width="5.5703125" customWidth="1"/>
    <col min="9741" max="9749" width="4.7109375" customWidth="1"/>
    <col min="9750" max="9750" width="8.5703125" customWidth="1"/>
    <col min="9751" max="9751" width="22.28515625" customWidth="1"/>
    <col min="9752" max="9752" width="9.7109375" customWidth="1"/>
    <col min="9985" max="9985" width="1.28515625" customWidth="1"/>
    <col min="9986" max="9986" width="25.8554687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3" width="3.7109375" customWidth="1"/>
    <col min="9994" max="9994" width="7.28515625" customWidth="1"/>
    <col min="9995" max="9996" width="5.5703125" customWidth="1"/>
    <col min="9997" max="10005" width="4.7109375" customWidth="1"/>
    <col min="10006" max="10006" width="8.5703125" customWidth="1"/>
    <col min="10007" max="10007" width="22.28515625" customWidth="1"/>
    <col min="10008" max="10008" width="9.7109375" customWidth="1"/>
    <col min="10241" max="10241" width="1.28515625" customWidth="1"/>
    <col min="10242" max="10242" width="25.8554687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49" width="3.7109375" customWidth="1"/>
    <col min="10250" max="10250" width="7.28515625" customWidth="1"/>
    <col min="10251" max="10252" width="5.5703125" customWidth="1"/>
    <col min="10253" max="10261" width="4.7109375" customWidth="1"/>
    <col min="10262" max="10262" width="8.5703125" customWidth="1"/>
    <col min="10263" max="10263" width="22.28515625" customWidth="1"/>
    <col min="10264" max="10264" width="9.7109375" customWidth="1"/>
    <col min="10497" max="10497" width="1.28515625" customWidth="1"/>
    <col min="10498" max="10498" width="25.8554687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5" width="3.7109375" customWidth="1"/>
    <col min="10506" max="10506" width="7.28515625" customWidth="1"/>
    <col min="10507" max="10508" width="5.5703125" customWidth="1"/>
    <col min="10509" max="10517" width="4.7109375" customWidth="1"/>
    <col min="10518" max="10518" width="8.5703125" customWidth="1"/>
    <col min="10519" max="10519" width="22.28515625" customWidth="1"/>
    <col min="10520" max="10520" width="9.7109375" customWidth="1"/>
    <col min="10753" max="10753" width="1.28515625" customWidth="1"/>
    <col min="10754" max="10754" width="25.8554687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1" width="3.7109375" customWidth="1"/>
    <col min="10762" max="10762" width="7.28515625" customWidth="1"/>
    <col min="10763" max="10764" width="5.5703125" customWidth="1"/>
    <col min="10765" max="10773" width="4.7109375" customWidth="1"/>
    <col min="10774" max="10774" width="8.5703125" customWidth="1"/>
    <col min="10775" max="10775" width="22.28515625" customWidth="1"/>
    <col min="10776" max="10776" width="9.7109375" customWidth="1"/>
    <col min="11009" max="11009" width="1.28515625" customWidth="1"/>
    <col min="11010" max="11010" width="25.8554687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7" width="3.7109375" customWidth="1"/>
    <col min="11018" max="11018" width="7.28515625" customWidth="1"/>
    <col min="11019" max="11020" width="5.5703125" customWidth="1"/>
    <col min="11021" max="11029" width="4.7109375" customWidth="1"/>
    <col min="11030" max="11030" width="8.5703125" customWidth="1"/>
    <col min="11031" max="11031" width="22.28515625" customWidth="1"/>
    <col min="11032" max="11032" width="9.7109375" customWidth="1"/>
    <col min="11265" max="11265" width="1.28515625" customWidth="1"/>
    <col min="11266" max="11266" width="25.8554687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3" width="3.7109375" customWidth="1"/>
    <col min="11274" max="11274" width="7.28515625" customWidth="1"/>
    <col min="11275" max="11276" width="5.5703125" customWidth="1"/>
    <col min="11277" max="11285" width="4.7109375" customWidth="1"/>
    <col min="11286" max="11286" width="8.5703125" customWidth="1"/>
    <col min="11287" max="11287" width="22.28515625" customWidth="1"/>
    <col min="11288" max="11288" width="9.7109375" customWidth="1"/>
    <col min="11521" max="11521" width="1.28515625" customWidth="1"/>
    <col min="11522" max="11522" width="25.8554687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29" width="3.7109375" customWidth="1"/>
    <col min="11530" max="11530" width="7.28515625" customWidth="1"/>
    <col min="11531" max="11532" width="5.5703125" customWidth="1"/>
    <col min="11533" max="11541" width="4.7109375" customWidth="1"/>
    <col min="11542" max="11542" width="8.5703125" customWidth="1"/>
    <col min="11543" max="11543" width="22.28515625" customWidth="1"/>
    <col min="11544" max="11544" width="9.7109375" customWidth="1"/>
    <col min="11777" max="11777" width="1.28515625" customWidth="1"/>
    <col min="11778" max="11778" width="25.8554687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5" width="3.7109375" customWidth="1"/>
    <col min="11786" max="11786" width="7.28515625" customWidth="1"/>
    <col min="11787" max="11788" width="5.5703125" customWidth="1"/>
    <col min="11789" max="11797" width="4.7109375" customWidth="1"/>
    <col min="11798" max="11798" width="8.5703125" customWidth="1"/>
    <col min="11799" max="11799" width="22.28515625" customWidth="1"/>
    <col min="11800" max="11800" width="9.7109375" customWidth="1"/>
    <col min="12033" max="12033" width="1.28515625" customWidth="1"/>
    <col min="12034" max="12034" width="25.8554687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1" width="3.7109375" customWidth="1"/>
    <col min="12042" max="12042" width="7.28515625" customWidth="1"/>
    <col min="12043" max="12044" width="5.5703125" customWidth="1"/>
    <col min="12045" max="12053" width="4.7109375" customWidth="1"/>
    <col min="12054" max="12054" width="8.5703125" customWidth="1"/>
    <col min="12055" max="12055" width="22.28515625" customWidth="1"/>
    <col min="12056" max="12056" width="9.7109375" customWidth="1"/>
    <col min="12289" max="12289" width="1.28515625" customWidth="1"/>
    <col min="12290" max="12290" width="25.8554687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7" width="3.7109375" customWidth="1"/>
    <col min="12298" max="12298" width="7.28515625" customWidth="1"/>
    <col min="12299" max="12300" width="5.5703125" customWidth="1"/>
    <col min="12301" max="12309" width="4.7109375" customWidth="1"/>
    <col min="12310" max="12310" width="8.5703125" customWidth="1"/>
    <col min="12311" max="12311" width="22.28515625" customWidth="1"/>
    <col min="12312" max="12312" width="9.7109375" customWidth="1"/>
    <col min="12545" max="12545" width="1.28515625" customWidth="1"/>
    <col min="12546" max="12546" width="25.8554687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3" width="3.7109375" customWidth="1"/>
    <col min="12554" max="12554" width="7.28515625" customWidth="1"/>
    <col min="12555" max="12556" width="5.5703125" customWidth="1"/>
    <col min="12557" max="12565" width="4.7109375" customWidth="1"/>
    <col min="12566" max="12566" width="8.5703125" customWidth="1"/>
    <col min="12567" max="12567" width="22.28515625" customWidth="1"/>
    <col min="12568" max="12568" width="9.7109375" customWidth="1"/>
    <col min="12801" max="12801" width="1.28515625" customWidth="1"/>
    <col min="12802" max="12802" width="25.8554687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09" width="3.7109375" customWidth="1"/>
    <col min="12810" max="12810" width="7.28515625" customWidth="1"/>
    <col min="12811" max="12812" width="5.5703125" customWidth="1"/>
    <col min="12813" max="12821" width="4.7109375" customWidth="1"/>
    <col min="12822" max="12822" width="8.5703125" customWidth="1"/>
    <col min="12823" max="12823" width="22.28515625" customWidth="1"/>
    <col min="12824" max="12824" width="9.7109375" customWidth="1"/>
    <col min="13057" max="13057" width="1.28515625" customWidth="1"/>
    <col min="13058" max="13058" width="25.8554687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5" width="3.7109375" customWidth="1"/>
    <col min="13066" max="13066" width="7.28515625" customWidth="1"/>
    <col min="13067" max="13068" width="5.5703125" customWidth="1"/>
    <col min="13069" max="13077" width="4.7109375" customWidth="1"/>
    <col min="13078" max="13078" width="8.5703125" customWidth="1"/>
    <col min="13079" max="13079" width="22.28515625" customWidth="1"/>
    <col min="13080" max="13080" width="9.7109375" customWidth="1"/>
    <col min="13313" max="13313" width="1.28515625" customWidth="1"/>
    <col min="13314" max="13314" width="25.8554687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1" width="3.7109375" customWidth="1"/>
    <col min="13322" max="13322" width="7.28515625" customWidth="1"/>
    <col min="13323" max="13324" width="5.5703125" customWidth="1"/>
    <col min="13325" max="13333" width="4.7109375" customWidth="1"/>
    <col min="13334" max="13334" width="8.5703125" customWidth="1"/>
    <col min="13335" max="13335" width="22.28515625" customWidth="1"/>
    <col min="13336" max="13336" width="9.7109375" customWidth="1"/>
    <col min="13569" max="13569" width="1.28515625" customWidth="1"/>
    <col min="13570" max="13570" width="25.8554687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7" width="3.7109375" customWidth="1"/>
    <col min="13578" max="13578" width="7.28515625" customWidth="1"/>
    <col min="13579" max="13580" width="5.5703125" customWidth="1"/>
    <col min="13581" max="13589" width="4.7109375" customWidth="1"/>
    <col min="13590" max="13590" width="8.5703125" customWidth="1"/>
    <col min="13591" max="13591" width="22.28515625" customWidth="1"/>
    <col min="13592" max="13592" width="9.7109375" customWidth="1"/>
    <col min="13825" max="13825" width="1.28515625" customWidth="1"/>
    <col min="13826" max="13826" width="25.8554687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3" width="3.7109375" customWidth="1"/>
    <col min="13834" max="13834" width="7.28515625" customWidth="1"/>
    <col min="13835" max="13836" width="5.5703125" customWidth="1"/>
    <col min="13837" max="13845" width="4.7109375" customWidth="1"/>
    <col min="13846" max="13846" width="8.5703125" customWidth="1"/>
    <col min="13847" max="13847" width="22.28515625" customWidth="1"/>
    <col min="13848" max="13848" width="9.7109375" customWidth="1"/>
    <col min="14081" max="14081" width="1.28515625" customWidth="1"/>
    <col min="14082" max="14082" width="25.8554687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89" width="3.7109375" customWidth="1"/>
    <col min="14090" max="14090" width="7.28515625" customWidth="1"/>
    <col min="14091" max="14092" width="5.5703125" customWidth="1"/>
    <col min="14093" max="14101" width="4.7109375" customWidth="1"/>
    <col min="14102" max="14102" width="8.5703125" customWidth="1"/>
    <col min="14103" max="14103" width="22.28515625" customWidth="1"/>
    <col min="14104" max="14104" width="9.7109375" customWidth="1"/>
    <col min="14337" max="14337" width="1.28515625" customWidth="1"/>
    <col min="14338" max="14338" width="25.8554687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5" width="3.7109375" customWidth="1"/>
    <col min="14346" max="14346" width="7.28515625" customWidth="1"/>
    <col min="14347" max="14348" width="5.5703125" customWidth="1"/>
    <col min="14349" max="14357" width="4.7109375" customWidth="1"/>
    <col min="14358" max="14358" width="8.5703125" customWidth="1"/>
    <col min="14359" max="14359" width="22.28515625" customWidth="1"/>
    <col min="14360" max="14360" width="9.7109375" customWidth="1"/>
    <col min="14593" max="14593" width="1.28515625" customWidth="1"/>
    <col min="14594" max="14594" width="25.8554687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1" width="3.7109375" customWidth="1"/>
    <col min="14602" max="14602" width="7.28515625" customWidth="1"/>
    <col min="14603" max="14604" width="5.5703125" customWidth="1"/>
    <col min="14605" max="14613" width="4.7109375" customWidth="1"/>
    <col min="14614" max="14614" width="8.5703125" customWidth="1"/>
    <col min="14615" max="14615" width="22.28515625" customWidth="1"/>
    <col min="14616" max="14616" width="9.7109375" customWidth="1"/>
    <col min="14849" max="14849" width="1.28515625" customWidth="1"/>
    <col min="14850" max="14850" width="25.8554687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7" width="3.7109375" customWidth="1"/>
    <col min="14858" max="14858" width="7.28515625" customWidth="1"/>
    <col min="14859" max="14860" width="5.5703125" customWidth="1"/>
    <col min="14861" max="14869" width="4.7109375" customWidth="1"/>
    <col min="14870" max="14870" width="8.5703125" customWidth="1"/>
    <col min="14871" max="14871" width="22.28515625" customWidth="1"/>
    <col min="14872" max="14872" width="9.7109375" customWidth="1"/>
    <col min="15105" max="15105" width="1.28515625" customWidth="1"/>
    <col min="15106" max="15106" width="25.8554687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3" width="3.7109375" customWidth="1"/>
    <col min="15114" max="15114" width="7.28515625" customWidth="1"/>
    <col min="15115" max="15116" width="5.5703125" customWidth="1"/>
    <col min="15117" max="15125" width="4.7109375" customWidth="1"/>
    <col min="15126" max="15126" width="8.5703125" customWidth="1"/>
    <col min="15127" max="15127" width="22.28515625" customWidth="1"/>
    <col min="15128" max="15128" width="9.7109375" customWidth="1"/>
    <col min="15361" max="15361" width="1.28515625" customWidth="1"/>
    <col min="15362" max="15362" width="25.8554687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69" width="3.7109375" customWidth="1"/>
    <col min="15370" max="15370" width="7.28515625" customWidth="1"/>
    <col min="15371" max="15372" width="5.5703125" customWidth="1"/>
    <col min="15373" max="15381" width="4.7109375" customWidth="1"/>
    <col min="15382" max="15382" width="8.5703125" customWidth="1"/>
    <col min="15383" max="15383" width="22.28515625" customWidth="1"/>
    <col min="15384" max="15384" width="9.7109375" customWidth="1"/>
    <col min="15617" max="15617" width="1.28515625" customWidth="1"/>
    <col min="15618" max="15618" width="25.8554687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5" width="3.7109375" customWidth="1"/>
    <col min="15626" max="15626" width="7.28515625" customWidth="1"/>
    <col min="15627" max="15628" width="5.5703125" customWidth="1"/>
    <col min="15629" max="15637" width="4.7109375" customWidth="1"/>
    <col min="15638" max="15638" width="8.5703125" customWidth="1"/>
    <col min="15639" max="15639" width="22.28515625" customWidth="1"/>
    <col min="15640" max="15640" width="9.7109375" customWidth="1"/>
    <col min="15873" max="15873" width="1.28515625" customWidth="1"/>
    <col min="15874" max="15874" width="25.8554687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1" width="3.7109375" customWidth="1"/>
    <col min="15882" max="15882" width="7.28515625" customWidth="1"/>
    <col min="15883" max="15884" width="5.5703125" customWidth="1"/>
    <col min="15885" max="15893" width="4.7109375" customWidth="1"/>
    <col min="15894" max="15894" width="8.5703125" customWidth="1"/>
    <col min="15895" max="15895" width="22.28515625" customWidth="1"/>
    <col min="15896" max="15896" width="9.7109375" customWidth="1"/>
    <col min="16129" max="16129" width="1.28515625" customWidth="1"/>
    <col min="16130" max="16130" width="25.8554687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7" width="3.7109375" customWidth="1"/>
    <col min="16138" max="16138" width="7.28515625" customWidth="1"/>
    <col min="16139" max="16140" width="5.5703125" customWidth="1"/>
    <col min="16141" max="16149" width="4.7109375" customWidth="1"/>
    <col min="16150" max="16150" width="8.5703125" customWidth="1"/>
    <col min="16151" max="16151" width="22.28515625" customWidth="1"/>
    <col min="16152" max="16152" width="9.7109375" customWidth="1"/>
  </cols>
  <sheetData>
    <row r="1" spans="1:30" ht="18.75" x14ac:dyDescent="0.3">
      <c r="A1" s="9"/>
      <c r="B1" s="99" t="s">
        <v>55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41"/>
      <c r="R1" s="141"/>
      <c r="S1" s="141"/>
      <c r="T1" s="141"/>
      <c r="U1" s="141"/>
      <c r="V1" s="66"/>
      <c r="W1" s="68"/>
      <c r="X1" s="66"/>
      <c r="Y1" s="69"/>
      <c r="Z1" s="69"/>
      <c r="AA1" s="69"/>
      <c r="AB1" s="69"/>
      <c r="AC1" s="69"/>
      <c r="AD1" s="69"/>
    </row>
    <row r="2" spans="1:30" ht="15.75" x14ac:dyDescent="0.25">
      <c r="A2" s="9"/>
      <c r="B2" s="130" t="s">
        <v>85</v>
      </c>
      <c r="C2" s="98" t="s">
        <v>86</v>
      </c>
      <c r="D2" s="12"/>
      <c r="E2" s="12"/>
      <c r="F2" s="71"/>
      <c r="G2" s="70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70"/>
      <c r="X2" s="12"/>
      <c r="Y2" s="69"/>
      <c r="Z2" s="69"/>
      <c r="AA2" s="69"/>
      <c r="AB2" s="69"/>
      <c r="AC2" s="69"/>
      <c r="AD2" s="69"/>
    </row>
    <row r="3" spans="1:30" x14ac:dyDescent="0.25">
      <c r="A3" s="9"/>
      <c r="B3" s="72" t="s">
        <v>36</v>
      </c>
      <c r="C3" s="23" t="s">
        <v>136</v>
      </c>
      <c r="D3" s="73" t="s">
        <v>38</v>
      </c>
      <c r="E3" s="74" t="s">
        <v>1</v>
      </c>
      <c r="F3" s="25"/>
      <c r="G3" s="75" t="s">
        <v>39</v>
      </c>
      <c r="H3" s="76" t="s">
        <v>40</v>
      </c>
      <c r="I3" s="76" t="s">
        <v>32</v>
      </c>
      <c r="J3" s="18" t="s">
        <v>41</v>
      </c>
      <c r="K3" s="77" t="s">
        <v>42</v>
      </c>
      <c r="L3" s="77" t="s">
        <v>43</v>
      </c>
      <c r="M3" s="75" t="s">
        <v>44</v>
      </c>
      <c r="N3" s="75" t="s">
        <v>31</v>
      </c>
      <c r="O3" s="76" t="s">
        <v>45</v>
      </c>
      <c r="P3" s="75" t="s">
        <v>40</v>
      </c>
      <c r="Q3" s="143" t="s">
        <v>17</v>
      </c>
      <c r="R3" s="143">
        <v>1</v>
      </c>
      <c r="S3" s="143">
        <v>2</v>
      </c>
      <c r="T3" s="143">
        <v>3</v>
      </c>
      <c r="U3" s="143" t="s">
        <v>46</v>
      </c>
      <c r="V3" s="18" t="s">
        <v>22</v>
      </c>
      <c r="W3" s="17" t="s">
        <v>47</v>
      </c>
      <c r="X3" s="17" t="s">
        <v>48</v>
      </c>
      <c r="Y3" s="69"/>
      <c r="Z3" s="69"/>
      <c r="AA3" s="69"/>
      <c r="AB3" s="69"/>
      <c r="AC3" s="69"/>
      <c r="AD3" s="69"/>
    </row>
    <row r="4" spans="1:30" x14ac:dyDescent="0.25">
      <c r="A4" s="9"/>
      <c r="B4" s="78" t="s">
        <v>56</v>
      </c>
      <c r="C4" s="79" t="s">
        <v>57</v>
      </c>
      <c r="D4" s="80" t="s">
        <v>50</v>
      </c>
      <c r="E4" s="81" t="s">
        <v>92</v>
      </c>
      <c r="F4" s="94"/>
      <c r="G4" s="82">
        <v>1</v>
      </c>
      <c r="H4" s="84"/>
      <c r="I4" s="84"/>
      <c r="J4" s="83" t="s">
        <v>52</v>
      </c>
      <c r="K4" s="83">
        <v>7</v>
      </c>
      <c r="L4" s="83"/>
      <c r="M4" s="82">
        <v>1</v>
      </c>
      <c r="N4" s="82"/>
      <c r="O4" s="82">
        <v>1</v>
      </c>
      <c r="P4" s="82"/>
      <c r="Q4" s="100" t="s">
        <v>161</v>
      </c>
      <c r="R4" s="100"/>
      <c r="S4" s="144" t="s">
        <v>162</v>
      </c>
      <c r="T4" s="144" t="s">
        <v>163</v>
      </c>
      <c r="U4" s="144" t="s">
        <v>164</v>
      </c>
      <c r="V4" s="85">
        <v>0.66700000000000004</v>
      </c>
      <c r="W4" s="79" t="s">
        <v>58</v>
      </c>
      <c r="X4" s="100" t="s">
        <v>59</v>
      </c>
      <c r="Y4" s="69"/>
      <c r="Z4" s="69"/>
      <c r="AA4" s="69"/>
      <c r="AB4" s="69"/>
      <c r="AC4" s="69"/>
      <c r="AD4" s="69"/>
    </row>
    <row r="5" spans="1:30" x14ac:dyDescent="0.25">
      <c r="A5" s="24"/>
      <c r="B5" s="78" t="s">
        <v>60</v>
      </c>
      <c r="C5" s="79" t="s">
        <v>61</v>
      </c>
      <c r="D5" s="80" t="s">
        <v>50</v>
      </c>
      <c r="E5" s="81" t="s">
        <v>92</v>
      </c>
      <c r="F5" s="94"/>
      <c r="G5" s="82">
        <v>1</v>
      </c>
      <c r="H5" s="84"/>
      <c r="I5" s="84"/>
      <c r="J5" s="83" t="s">
        <v>137</v>
      </c>
      <c r="K5" s="83">
        <v>7</v>
      </c>
      <c r="L5" s="83"/>
      <c r="M5" s="82">
        <v>1</v>
      </c>
      <c r="N5" s="82"/>
      <c r="O5" s="82"/>
      <c r="P5" s="82"/>
      <c r="Q5" s="100" t="s">
        <v>165</v>
      </c>
      <c r="R5" s="100" t="s">
        <v>164</v>
      </c>
      <c r="S5" s="144" t="s">
        <v>166</v>
      </c>
      <c r="T5" s="144"/>
      <c r="U5" s="144"/>
      <c r="V5" s="85">
        <v>0.25</v>
      </c>
      <c r="W5" s="79" t="s">
        <v>62</v>
      </c>
      <c r="X5" s="100" t="s">
        <v>63</v>
      </c>
      <c r="Y5" s="69"/>
      <c r="Z5" s="69"/>
      <c r="AA5" s="69"/>
      <c r="AB5" s="69"/>
      <c r="AC5" s="69"/>
      <c r="AD5" s="69"/>
    </row>
    <row r="6" spans="1:30" x14ac:dyDescent="0.25">
      <c r="A6" s="24"/>
      <c r="B6" s="78" t="s">
        <v>65</v>
      </c>
      <c r="C6" s="79" t="s">
        <v>66</v>
      </c>
      <c r="D6" s="80" t="s">
        <v>50</v>
      </c>
      <c r="E6" s="81" t="s">
        <v>54</v>
      </c>
      <c r="F6" s="94"/>
      <c r="G6" s="82"/>
      <c r="H6" s="84"/>
      <c r="I6" s="84">
        <v>1</v>
      </c>
      <c r="J6" s="83" t="s">
        <v>52</v>
      </c>
      <c r="K6" s="83">
        <v>8</v>
      </c>
      <c r="L6" s="83"/>
      <c r="M6" s="82">
        <v>1</v>
      </c>
      <c r="N6" s="82"/>
      <c r="O6" s="82"/>
      <c r="P6" s="82">
        <v>1</v>
      </c>
      <c r="Q6" s="100" t="s">
        <v>167</v>
      </c>
      <c r="R6" s="100" t="s">
        <v>164</v>
      </c>
      <c r="S6" s="144" t="s">
        <v>163</v>
      </c>
      <c r="T6" s="144"/>
      <c r="U6" s="144"/>
      <c r="V6" s="85">
        <v>0.6</v>
      </c>
      <c r="W6" s="79" t="s">
        <v>64</v>
      </c>
      <c r="X6" s="100" t="s">
        <v>67</v>
      </c>
      <c r="Y6" s="69"/>
      <c r="Z6" s="69"/>
      <c r="AA6" s="69"/>
      <c r="AB6" s="69"/>
      <c r="AC6" s="69"/>
      <c r="AD6" s="69"/>
    </row>
    <row r="7" spans="1:30" x14ac:dyDescent="0.25">
      <c r="A7" s="24"/>
      <c r="B7" s="78" t="s">
        <v>160</v>
      </c>
      <c r="C7" s="79" t="s">
        <v>138</v>
      </c>
      <c r="D7" s="80" t="s">
        <v>50</v>
      </c>
      <c r="E7" s="81" t="s">
        <v>54</v>
      </c>
      <c r="F7" s="94"/>
      <c r="G7" s="82">
        <v>1</v>
      </c>
      <c r="H7" s="84"/>
      <c r="I7" s="84"/>
      <c r="J7" s="83" t="s">
        <v>137</v>
      </c>
      <c r="K7" s="83">
        <v>8</v>
      </c>
      <c r="L7" s="83"/>
      <c r="M7" s="82">
        <v>1</v>
      </c>
      <c r="N7" s="82"/>
      <c r="O7" s="82"/>
      <c r="P7" s="82">
        <v>2</v>
      </c>
      <c r="Q7" s="100" t="s">
        <v>161</v>
      </c>
      <c r="R7" s="100" t="s">
        <v>162</v>
      </c>
      <c r="S7" s="144" t="s">
        <v>162</v>
      </c>
      <c r="T7" s="144" t="s">
        <v>163</v>
      </c>
      <c r="U7" s="144" t="s">
        <v>168</v>
      </c>
      <c r="V7" s="85">
        <v>0.66700000000000004</v>
      </c>
      <c r="W7" s="79" t="s">
        <v>70</v>
      </c>
      <c r="X7" s="100" t="s">
        <v>139</v>
      </c>
      <c r="Y7" s="69"/>
      <c r="Z7" s="69"/>
      <c r="AA7" s="69"/>
      <c r="AB7" s="69"/>
      <c r="AC7" s="69"/>
      <c r="AD7" s="69"/>
    </row>
    <row r="8" spans="1:30" x14ac:dyDescent="0.25">
      <c r="A8" s="9"/>
      <c r="B8" s="78" t="s">
        <v>68</v>
      </c>
      <c r="C8" s="79" t="s">
        <v>69</v>
      </c>
      <c r="D8" s="80" t="s">
        <v>50</v>
      </c>
      <c r="E8" s="101" t="s">
        <v>54</v>
      </c>
      <c r="F8" s="94"/>
      <c r="G8" s="82"/>
      <c r="H8" s="84"/>
      <c r="I8" s="84">
        <v>1</v>
      </c>
      <c r="J8" s="83" t="s">
        <v>52</v>
      </c>
      <c r="K8" s="83">
        <v>9</v>
      </c>
      <c r="L8" s="83"/>
      <c r="M8" s="82">
        <v>1</v>
      </c>
      <c r="N8" s="82"/>
      <c r="O8" s="82"/>
      <c r="P8" s="82"/>
      <c r="Q8" s="100" t="s">
        <v>164</v>
      </c>
      <c r="R8" s="100" t="s">
        <v>166</v>
      </c>
      <c r="S8" s="144" t="s">
        <v>166</v>
      </c>
      <c r="T8" s="144" t="s">
        <v>162</v>
      </c>
      <c r="U8" s="144"/>
      <c r="V8" s="85">
        <v>0.33300000000000002</v>
      </c>
      <c r="W8" s="79" t="s">
        <v>70</v>
      </c>
      <c r="X8" s="100" t="s">
        <v>71</v>
      </c>
      <c r="Y8" s="69"/>
      <c r="Z8" s="69"/>
      <c r="AA8" s="69"/>
      <c r="AB8" s="69"/>
      <c r="AC8" s="69"/>
      <c r="AD8" s="69"/>
    </row>
    <row r="9" spans="1:30" x14ac:dyDescent="0.25">
      <c r="A9" s="24"/>
      <c r="B9" s="23" t="s">
        <v>7</v>
      </c>
      <c r="C9" s="18"/>
      <c r="D9" s="17"/>
      <c r="E9" s="86"/>
      <c r="F9" s="87"/>
      <c r="G9" s="19">
        <f>SUM(G4:G8)</f>
        <v>3</v>
      </c>
      <c r="H9" s="19"/>
      <c r="I9" s="19">
        <f>SUM(I5:I8)</f>
        <v>2</v>
      </c>
      <c r="J9" s="18"/>
      <c r="K9" s="18"/>
      <c r="L9" s="18"/>
      <c r="M9" s="19">
        <f t="shared" ref="M9:P9" si="0">SUM(M4:M8)</f>
        <v>5</v>
      </c>
      <c r="N9" s="19"/>
      <c r="O9" s="19">
        <f t="shared" si="0"/>
        <v>1</v>
      </c>
      <c r="P9" s="19">
        <f t="shared" si="0"/>
        <v>3</v>
      </c>
      <c r="Q9" s="89" t="s">
        <v>169</v>
      </c>
      <c r="R9" s="89" t="s">
        <v>170</v>
      </c>
      <c r="S9" s="89" t="s">
        <v>161</v>
      </c>
      <c r="T9" s="89" t="s">
        <v>171</v>
      </c>
      <c r="U9" s="89" t="s">
        <v>172</v>
      </c>
      <c r="V9" s="36">
        <v>0.54200000000000004</v>
      </c>
      <c r="W9" s="88"/>
      <c r="X9" s="89"/>
      <c r="Y9" s="69"/>
      <c r="Z9" s="69"/>
      <c r="AA9" s="69"/>
      <c r="AB9" s="69"/>
      <c r="AC9" s="69"/>
      <c r="AD9" s="69"/>
    </row>
    <row r="10" spans="1:30" x14ac:dyDescent="0.25">
      <c r="A10" s="131"/>
      <c r="B10" s="132" t="s">
        <v>53</v>
      </c>
      <c r="C10" s="133" t="s">
        <v>140</v>
      </c>
      <c r="D10" s="134"/>
      <c r="E10" s="64"/>
      <c r="F10" s="135"/>
      <c r="G10" s="97"/>
      <c r="H10" s="136"/>
      <c r="I10" s="134"/>
      <c r="J10" s="136"/>
      <c r="K10" s="137"/>
      <c r="L10" s="136"/>
      <c r="M10" s="133"/>
      <c r="N10" s="137"/>
      <c r="O10" s="137"/>
      <c r="P10" s="137"/>
      <c r="Q10" s="145"/>
      <c r="R10" s="145"/>
      <c r="S10" s="145"/>
      <c r="T10" s="145"/>
      <c r="U10" s="145"/>
      <c r="V10" s="95"/>
      <c r="W10" s="137"/>
      <c r="X10" s="96"/>
      <c r="Y10" s="69"/>
      <c r="Z10" s="61"/>
      <c r="AA10" s="61"/>
      <c r="AB10" s="61"/>
      <c r="AC10" s="69"/>
      <c r="AD10" s="69"/>
    </row>
    <row r="11" spans="1:30" x14ac:dyDescent="0.25">
      <c r="A11" s="131"/>
      <c r="B11" s="138"/>
      <c r="C11" s="90"/>
      <c r="D11" s="139"/>
      <c r="E11" s="91"/>
      <c r="F11" s="91"/>
      <c r="G11" s="102"/>
      <c r="H11" s="103"/>
      <c r="I11" s="90"/>
      <c r="J11" s="103"/>
      <c r="K11" s="103"/>
      <c r="L11" s="103"/>
      <c r="M11" s="103"/>
      <c r="N11" s="103"/>
      <c r="O11" s="103"/>
      <c r="P11" s="103"/>
      <c r="Q11" s="146"/>
      <c r="R11" s="146"/>
      <c r="S11" s="146"/>
      <c r="T11" s="146"/>
      <c r="U11" s="146"/>
      <c r="V11" s="103"/>
      <c r="W11" s="103"/>
      <c r="X11" s="104"/>
      <c r="Y11" s="41"/>
      <c r="Z11" s="38"/>
      <c r="AA11" s="25"/>
      <c r="AB11" s="25"/>
      <c r="AC11" s="69"/>
      <c r="AD11" s="69"/>
    </row>
    <row r="12" spans="1:30" x14ac:dyDescent="0.25">
      <c r="A12" s="9"/>
      <c r="B12" s="23" t="s">
        <v>72</v>
      </c>
      <c r="C12" s="23" t="s">
        <v>37</v>
      </c>
      <c r="D12" s="17" t="s">
        <v>38</v>
      </c>
      <c r="E12" s="22" t="s">
        <v>1</v>
      </c>
      <c r="F12" s="140"/>
      <c r="G12" s="19" t="s">
        <v>39</v>
      </c>
      <c r="H12" s="16" t="s">
        <v>40</v>
      </c>
      <c r="I12" s="16" t="s">
        <v>32</v>
      </c>
      <c r="J12" s="18" t="s">
        <v>41</v>
      </c>
      <c r="K12" s="18" t="s">
        <v>42</v>
      </c>
      <c r="L12" s="18" t="s">
        <v>43</v>
      </c>
      <c r="M12" s="19" t="s">
        <v>44</v>
      </c>
      <c r="N12" s="19" t="s">
        <v>31</v>
      </c>
      <c r="O12" s="16" t="s">
        <v>45</v>
      </c>
      <c r="P12" s="19" t="s">
        <v>40</v>
      </c>
      <c r="Q12" s="89" t="s">
        <v>17</v>
      </c>
      <c r="R12" s="89">
        <v>1</v>
      </c>
      <c r="S12" s="89">
        <v>2</v>
      </c>
      <c r="T12" s="89">
        <v>3</v>
      </c>
      <c r="U12" s="89" t="s">
        <v>46</v>
      </c>
      <c r="V12" s="18" t="s">
        <v>22</v>
      </c>
      <c r="W12" s="17" t="s">
        <v>47</v>
      </c>
      <c r="X12" s="17" t="s">
        <v>48</v>
      </c>
      <c r="Y12" s="69"/>
      <c r="Z12" s="69"/>
      <c r="AA12" s="69"/>
      <c r="AB12" s="69"/>
      <c r="AC12" s="69"/>
      <c r="AD12" s="69"/>
    </row>
    <row r="13" spans="1:30" x14ac:dyDescent="0.25">
      <c r="A13" s="9"/>
      <c r="B13" s="78" t="s">
        <v>141</v>
      </c>
      <c r="C13" s="79" t="s">
        <v>142</v>
      </c>
      <c r="D13" s="80" t="s">
        <v>50</v>
      </c>
      <c r="E13" s="81" t="s">
        <v>54</v>
      </c>
      <c r="F13" s="87"/>
      <c r="G13" s="82"/>
      <c r="H13" s="84"/>
      <c r="I13" s="82">
        <v>1</v>
      </c>
      <c r="J13" s="83"/>
      <c r="K13" s="83"/>
      <c r="L13" s="83"/>
      <c r="M13" s="83">
        <v>1</v>
      </c>
      <c r="N13" s="82"/>
      <c r="O13" s="84"/>
      <c r="P13" s="84"/>
      <c r="Q13" s="144"/>
      <c r="R13" s="144"/>
      <c r="S13" s="144"/>
      <c r="T13" s="144"/>
      <c r="U13" s="144"/>
      <c r="V13" s="85"/>
      <c r="W13" s="79" t="s">
        <v>143</v>
      </c>
      <c r="X13" s="100" t="s">
        <v>144</v>
      </c>
      <c r="Y13" s="69"/>
      <c r="Z13" s="69"/>
      <c r="AA13" s="69"/>
      <c r="AB13" s="69"/>
      <c r="AC13" s="69"/>
      <c r="AD13" s="69"/>
    </row>
    <row r="14" spans="1:30" x14ac:dyDescent="0.25">
      <c r="A14" s="131"/>
      <c r="B14" s="138"/>
      <c r="C14" s="90"/>
      <c r="D14" s="139"/>
      <c r="E14" s="91"/>
      <c r="F14" s="91"/>
      <c r="G14" s="102"/>
      <c r="H14" s="103"/>
      <c r="I14" s="90"/>
      <c r="J14" s="103"/>
      <c r="K14" s="103"/>
      <c r="L14" s="103"/>
      <c r="M14" s="103"/>
      <c r="N14" s="103"/>
      <c r="O14" s="103"/>
      <c r="P14" s="103"/>
      <c r="Q14" s="146"/>
      <c r="R14" s="146"/>
      <c r="S14" s="146"/>
      <c r="T14" s="146"/>
      <c r="U14" s="146"/>
      <c r="V14" s="103"/>
      <c r="W14" s="103"/>
      <c r="X14" s="104"/>
      <c r="Y14" s="41"/>
      <c r="Z14" s="38"/>
      <c r="AA14" s="25"/>
      <c r="AB14" s="25"/>
      <c r="AC14" s="69"/>
      <c r="AD14" s="69"/>
    </row>
    <row r="15" spans="1:30" x14ac:dyDescent="0.25">
      <c r="A15" s="9"/>
      <c r="B15" s="23" t="s">
        <v>73</v>
      </c>
      <c r="C15" s="23" t="s">
        <v>37</v>
      </c>
      <c r="D15" s="17" t="s">
        <v>38</v>
      </c>
      <c r="E15" s="22" t="s">
        <v>1</v>
      </c>
      <c r="F15" s="140"/>
      <c r="G15" s="19" t="s">
        <v>39</v>
      </c>
      <c r="H15" s="16" t="s">
        <v>40</v>
      </c>
      <c r="I15" s="16" t="s">
        <v>32</v>
      </c>
      <c r="J15" s="18" t="s">
        <v>41</v>
      </c>
      <c r="K15" s="18" t="s">
        <v>42</v>
      </c>
      <c r="L15" s="18" t="s">
        <v>43</v>
      </c>
      <c r="M15" s="19" t="s">
        <v>44</v>
      </c>
      <c r="N15" s="19" t="s">
        <v>31</v>
      </c>
      <c r="O15" s="16" t="s">
        <v>45</v>
      </c>
      <c r="P15" s="19" t="s">
        <v>40</v>
      </c>
      <c r="Q15" s="89" t="s">
        <v>17</v>
      </c>
      <c r="R15" s="89">
        <v>1</v>
      </c>
      <c r="S15" s="89">
        <v>2</v>
      </c>
      <c r="T15" s="89">
        <v>3</v>
      </c>
      <c r="U15" s="89" t="s">
        <v>46</v>
      </c>
      <c r="V15" s="18" t="s">
        <v>22</v>
      </c>
      <c r="W15" s="17" t="s">
        <v>47</v>
      </c>
      <c r="X15" s="17" t="s">
        <v>48</v>
      </c>
      <c r="Y15" s="69"/>
      <c r="Z15" s="69"/>
      <c r="AA15" s="69"/>
      <c r="AB15" s="69"/>
      <c r="AC15" s="69"/>
      <c r="AD15" s="69"/>
    </row>
    <row r="16" spans="1:30" x14ac:dyDescent="0.25">
      <c r="A16" s="9"/>
      <c r="B16" s="78" t="s">
        <v>145</v>
      </c>
      <c r="C16" s="79" t="s">
        <v>146</v>
      </c>
      <c r="D16" s="80" t="s">
        <v>50</v>
      </c>
      <c r="E16" s="81" t="s">
        <v>54</v>
      </c>
      <c r="F16" s="87"/>
      <c r="G16" s="82">
        <v>1</v>
      </c>
      <c r="H16" s="84"/>
      <c r="I16" s="82"/>
      <c r="J16" s="83"/>
      <c r="K16" s="83"/>
      <c r="L16" s="83" t="s">
        <v>51</v>
      </c>
      <c r="M16" s="83">
        <v>1</v>
      </c>
      <c r="N16" s="82"/>
      <c r="O16" s="84">
        <v>2</v>
      </c>
      <c r="P16" s="84">
        <v>1</v>
      </c>
      <c r="Q16" s="144"/>
      <c r="R16" s="144"/>
      <c r="S16" s="144"/>
      <c r="T16" s="144"/>
      <c r="U16" s="144"/>
      <c r="V16" s="85"/>
      <c r="W16" s="79" t="s">
        <v>147</v>
      </c>
      <c r="X16" s="100" t="s">
        <v>148</v>
      </c>
      <c r="Y16" s="69"/>
      <c r="Z16" s="69"/>
      <c r="AA16" s="69"/>
      <c r="AB16" s="69"/>
      <c r="AC16" s="69"/>
      <c r="AD16" s="69"/>
    </row>
    <row r="17" spans="1:30" x14ac:dyDescent="0.25">
      <c r="A17" s="131"/>
      <c r="B17" s="138"/>
      <c r="C17" s="90"/>
      <c r="D17" s="139"/>
      <c r="E17" s="91"/>
      <c r="F17" s="91"/>
      <c r="G17" s="102"/>
      <c r="H17" s="103"/>
      <c r="I17" s="90"/>
      <c r="J17" s="103"/>
      <c r="K17" s="103"/>
      <c r="L17" s="103"/>
      <c r="M17" s="103"/>
      <c r="N17" s="103"/>
      <c r="O17" s="103"/>
      <c r="P17" s="103"/>
      <c r="Q17" s="146"/>
      <c r="R17" s="146"/>
      <c r="S17" s="146"/>
      <c r="T17" s="146"/>
      <c r="U17" s="146"/>
      <c r="V17" s="103"/>
      <c r="W17" s="103"/>
      <c r="X17" s="104"/>
      <c r="Y17" s="41"/>
      <c r="Z17" s="38"/>
      <c r="AA17" s="25"/>
      <c r="AB17" s="25"/>
      <c r="AC17" s="69"/>
      <c r="AD17" s="69"/>
    </row>
    <row r="18" spans="1:30" x14ac:dyDescent="0.25">
      <c r="A18" s="9"/>
      <c r="B18" s="23" t="s">
        <v>74</v>
      </c>
      <c r="C18" s="23" t="s">
        <v>37</v>
      </c>
      <c r="D18" s="17" t="s">
        <v>38</v>
      </c>
      <c r="E18" s="22" t="s">
        <v>1</v>
      </c>
      <c r="F18" s="140"/>
      <c r="G18" s="19" t="s">
        <v>39</v>
      </c>
      <c r="H18" s="16" t="s">
        <v>40</v>
      </c>
      <c r="I18" s="16" t="s">
        <v>32</v>
      </c>
      <c r="J18" s="18" t="s">
        <v>41</v>
      </c>
      <c r="K18" s="18" t="s">
        <v>42</v>
      </c>
      <c r="L18" s="18" t="s">
        <v>43</v>
      </c>
      <c r="M18" s="19" t="s">
        <v>44</v>
      </c>
      <c r="N18" s="19" t="s">
        <v>31</v>
      </c>
      <c r="O18" s="16" t="s">
        <v>45</v>
      </c>
      <c r="P18" s="19" t="s">
        <v>40</v>
      </c>
      <c r="Q18" s="89" t="s">
        <v>17</v>
      </c>
      <c r="R18" s="89">
        <v>1</v>
      </c>
      <c r="S18" s="89">
        <v>2</v>
      </c>
      <c r="T18" s="89">
        <v>3</v>
      </c>
      <c r="U18" s="89" t="s">
        <v>46</v>
      </c>
      <c r="V18" s="18" t="s">
        <v>22</v>
      </c>
      <c r="W18" s="17" t="s">
        <v>47</v>
      </c>
      <c r="X18" s="17" t="s">
        <v>48</v>
      </c>
      <c r="Y18" s="69"/>
      <c r="Z18" s="69"/>
      <c r="AA18" s="69"/>
      <c r="AB18" s="69"/>
      <c r="AC18" s="69"/>
      <c r="AD18" s="69"/>
    </row>
    <row r="19" spans="1:30" x14ac:dyDescent="0.25">
      <c r="A19" s="9"/>
      <c r="B19" s="78" t="s">
        <v>149</v>
      </c>
      <c r="C19" s="79" t="s">
        <v>150</v>
      </c>
      <c r="D19" s="80" t="s">
        <v>50</v>
      </c>
      <c r="E19" s="81" t="s">
        <v>54</v>
      </c>
      <c r="F19" s="94"/>
      <c r="G19" s="82">
        <v>1</v>
      </c>
      <c r="H19" s="84"/>
      <c r="I19" s="84"/>
      <c r="J19" s="82" t="s">
        <v>137</v>
      </c>
      <c r="K19" s="83">
        <v>7</v>
      </c>
      <c r="L19" s="83"/>
      <c r="M19" s="83">
        <v>1</v>
      </c>
      <c r="N19" s="82"/>
      <c r="O19" s="84">
        <v>1</v>
      </c>
      <c r="P19" s="84"/>
      <c r="Q19" s="144" t="s">
        <v>178</v>
      </c>
      <c r="R19" s="144" t="s">
        <v>177</v>
      </c>
      <c r="S19" s="144"/>
      <c r="T19" s="144" t="s">
        <v>163</v>
      </c>
      <c r="U19" s="144" t="s">
        <v>162</v>
      </c>
      <c r="V19" s="85">
        <v>0.8</v>
      </c>
      <c r="W19" s="79" t="s">
        <v>151</v>
      </c>
      <c r="X19" s="100" t="s">
        <v>152</v>
      </c>
      <c r="Y19" s="69"/>
      <c r="Z19" s="69"/>
      <c r="AA19" s="69"/>
      <c r="AB19" s="69"/>
      <c r="AC19" s="69"/>
      <c r="AD19" s="69"/>
    </row>
    <row r="20" spans="1:30" x14ac:dyDescent="0.25">
      <c r="A20" s="9"/>
      <c r="B20" s="78" t="s">
        <v>153</v>
      </c>
      <c r="C20" s="79" t="s">
        <v>154</v>
      </c>
      <c r="D20" s="80" t="s">
        <v>50</v>
      </c>
      <c r="E20" s="81" t="s">
        <v>54</v>
      </c>
      <c r="F20" s="94"/>
      <c r="G20" s="82"/>
      <c r="H20" s="84"/>
      <c r="I20" s="82">
        <v>1</v>
      </c>
      <c r="J20" s="83" t="s">
        <v>52</v>
      </c>
      <c r="K20" s="83">
        <v>6</v>
      </c>
      <c r="L20" s="83"/>
      <c r="M20" s="83">
        <v>1</v>
      </c>
      <c r="N20" s="82"/>
      <c r="O20" s="84"/>
      <c r="P20" s="84">
        <v>1</v>
      </c>
      <c r="Q20" s="144" t="s">
        <v>174</v>
      </c>
      <c r="R20" s="144" t="s">
        <v>173</v>
      </c>
      <c r="S20" s="144" t="s">
        <v>165</v>
      </c>
      <c r="T20" s="144" t="s">
        <v>162</v>
      </c>
      <c r="U20" s="144"/>
      <c r="V20" s="85">
        <v>0.5</v>
      </c>
      <c r="W20" s="79" t="s">
        <v>155</v>
      </c>
      <c r="X20" s="100" t="s">
        <v>156</v>
      </c>
      <c r="Y20" s="69"/>
      <c r="Z20" s="69"/>
      <c r="AA20" s="69"/>
      <c r="AB20" s="69"/>
      <c r="AC20" s="69"/>
      <c r="AD20" s="69"/>
    </row>
    <row r="21" spans="1:30" x14ac:dyDescent="0.25">
      <c r="A21" s="9"/>
      <c r="B21" s="78" t="s">
        <v>157</v>
      </c>
      <c r="C21" s="79" t="s">
        <v>158</v>
      </c>
      <c r="D21" s="80" t="s">
        <v>50</v>
      </c>
      <c r="E21" s="81" t="s">
        <v>54</v>
      </c>
      <c r="F21" s="94"/>
      <c r="G21" s="82"/>
      <c r="H21" s="84"/>
      <c r="I21" s="82">
        <v>1</v>
      </c>
      <c r="J21" s="83" t="s">
        <v>52</v>
      </c>
      <c r="K21" s="83">
        <v>3</v>
      </c>
      <c r="L21" s="83" t="s">
        <v>49</v>
      </c>
      <c r="M21" s="83">
        <v>1</v>
      </c>
      <c r="N21" s="82"/>
      <c r="O21" s="84"/>
      <c r="P21" s="84">
        <v>1</v>
      </c>
      <c r="Q21" s="144" t="s">
        <v>175</v>
      </c>
      <c r="R21" s="144"/>
      <c r="S21" s="144" t="s">
        <v>176</v>
      </c>
      <c r="T21" s="144" t="s">
        <v>176</v>
      </c>
      <c r="U21" s="144"/>
      <c r="V21" s="85">
        <v>0.75</v>
      </c>
      <c r="W21" s="79" t="s">
        <v>147</v>
      </c>
      <c r="X21" s="100" t="s">
        <v>159</v>
      </c>
      <c r="Y21" s="69"/>
      <c r="Z21" s="69"/>
      <c r="AA21" s="69"/>
      <c r="AB21" s="69"/>
      <c r="AC21" s="69"/>
      <c r="AD21" s="69"/>
    </row>
    <row r="22" spans="1:30" x14ac:dyDescent="0.25">
      <c r="A22" s="24"/>
      <c r="B22" s="23" t="s">
        <v>7</v>
      </c>
      <c r="C22" s="18"/>
      <c r="D22" s="17"/>
      <c r="E22" s="86"/>
      <c r="F22" s="87"/>
      <c r="G22" s="19">
        <f>SUM(G17:G21)</f>
        <v>1</v>
      </c>
      <c r="H22" s="19"/>
      <c r="I22" s="19">
        <f>SUM(I18:I21)</f>
        <v>2</v>
      </c>
      <c r="J22" s="18"/>
      <c r="K22" s="18"/>
      <c r="L22" s="18"/>
      <c r="M22" s="19">
        <f t="shared" ref="M22:P22" si="1">SUM(M17:M21)</f>
        <v>3</v>
      </c>
      <c r="N22" s="19"/>
      <c r="O22" s="19">
        <f t="shared" si="1"/>
        <v>1</v>
      </c>
      <c r="P22" s="19">
        <f t="shared" si="1"/>
        <v>2</v>
      </c>
      <c r="Q22" s="89" t="s">
        <v>179</v>
      </c>
      <c r="R22" s="89" t="s">
        <v>178</v>
      </c>
      <c r="S22" s="89" t="s">
        <v>174</v>
      </c>
      <c r="T22" s="89" t="s">
        <v>180</v>
      </c>
      <c r="U22" s="89" t="s">
        <v>162</v>
      </c>
      <c r="V22" s="36">
        <v>0.66700000000000004</v>
      </c>
      <c r="W22" s="88"/>
      <c r="X22" s="89"/>
      <c r="Y22" s="69"/>
      <c r="Z22" s="69"/>
      <c r="AA22" s="69"/>
      <c r="AB22" s="69"/>
      <c r="AC22" s="69"/>
      <c r="AD22" s="69"/>
    </row>
    <row r="23" spans="1:30" x14ac:dyDescent="0.25">
      <c r="A23" s="131"/>
      <c r="B23" s="138"/>
      <c r="C23" s="90"/>
      <c r="D23" s="139"/>
      <c r="E23" s="91"/>
      <c r="F23" s="91"/>
      <c r="G23" s="102"/>
      <c r="H23" s="103"/>
      <c r="I23" s="90"/>
      <c r="J23" s="103"/>
      <c r="K23" s="103"/>
      <c r="L23" s="103"/>
      <c r="M23" s="103"/>
      <c r="N23" s="103"/>
      <c r="O23" s="103"/>
      <c r="P23" s="103"/>
      <c r="Q23" s="146"/>
      <c r="R23" s="146"/>
      <c r="S23" s="146"/>
      <c r="T23" s="146"/>
      <c r="U23" s="146"/>
      <c r="V23" s="103"/>
      <c r="W23" s="103"/>
      <c r="X23" s="104"/>
      <c r="Y23" s="41"/>
      <c r="Z23" s="38"/>
      <c r="AA23" s="25"/>
      <c r="AB23" s="25"/>
      <c r="AC23" s="69"/>
      <c r="AD23" s="69"/>
    </row>
    <row r="24" spans="1:30" x14ac:dyDescent="0.25">
      <c r="A24" s="24"/>
      <c r="B24" s="61"/>
      <c r="C24" s="38"/>
      <c r="D24" s="61"/>
      <c r="E24" s="92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147"/>
      <c r="R24" s="147"/>
      <c r="S24" s="147"/>
      <c r="T24" s="147"/>
      <c r="U24" s="147"/>
      <c r="V24" s="38"/>
      <c r="W24" s="61"/>
      <c r="X24" s="38"/>
      <c r="Y24" s="69"/>
      <c r="Z24" s="69"/>
      <c r="AA24" s="69"/>
      <c r="AB24" s="69"/>
      <c r="AC24" s="69"/>
      <c r="AD24" s="69"/>
    </row>
    <row r="25" spans="1:30" x14ac:dyDescent="0.25">
      <c r="A25" s="24"/>
      <c r="B25" s="61"/>
      <c r="C25" s="38"/>
      <c r="D25" s="61"/>
      <c r="E25" s="92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147"/>
      <c r="R25" s="147"/>
      <c r="S25" s="147"/>
      <c r="T25" s="147"/>
      <c r="U25" s="147"/>
      <c r="V25" s="38"/>
      <c r="W25" s="61"/>
      <c r="X25" s="38"/>
      <c r="Y25" s="69"/>
      <c r="Z25" s="69"/>
      <c r="AA25" s="69"/>
      <c r="AB25" s="69"/>
      <c r="AC25" s="69"/>
      <c r="AD25" s="69"/>
    </row>
    <row r="26" spans="1:30" x14ac:dyDescent="0.25">
      <c r="A26" s="24"/>
      <c r="B26" s="61"/>
      <c r="C26" s="38"/>
      <c r="D26" s="61"/>
      <c r="E26" s="92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147"/>
      <c r="R26" s="147"/>
      <c r="S26" s="147"/>
      <c r="T26" s="147"/>
      <c r="U26" s="147"/>
      <c r="V26" s="38"/>
      <c r="W26" s="61"/>
      <c r="X26" s="38"/>
      <c r="Y26" s="69"/>
      <c r="Z26" s="69"/>
      <c r="AA26" s="69"/>
      <c r="AB26" s="69"/>
      <c r="AC26" s="69"/>
      <c r="AD26" s="69"/>
    </row>
    <row r="27" spans="1:30" x14ac:dyDescent="0.25">
      <c r="A27" s="24"/>
      <c r="B27" s="61"/>
      <c r="C27" s="38"/>
      <c r="D27" s="61"/>
      <c r="E27" s="92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147"/>
      <c r="R27" s="147"/>
      <c r="S27" s="147"/>
      <c r="T27" s="147"/>
      <c r="U27" s="147"/>
      <c r="V27" s="38"/>
      <c r="W27" s="61"/>
      <c r="X27" s="38"/>
      <c r="Y27" s="69"/>
      <c r="Z27" s="69"/>
      <c r="AA27" s="69"/>
      <c r="AB27" s="69"/>
      <c r="AC27" s="69"/>
      <c r="AD27" s="69"/>
    </row>
    <row r="28" spans="1:30" x14ac:dyDescent="0.25">
      <c r="A28" s="24"/>
      <c r="B28" s="61"/>
      <c r="C28" s="38"/>
      <c r="D28" s="61"/>
      <c r="E28" s="92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147"/>
      <c r="R28" s="147"/>
      <c r="S28" s="147"/>
      <c r="T28" s="147"/>
      <c r="U28" s="147"/>
      <c r="V28" s="38"/>
      <c r="W28" s="61"/>
      <c r="X28" s="38"/>
      <c r="Y28" s="69"/>
      <c r="Z28" s="69"/>
      <c r="AA28" s="69"/>
      <c r="AB28" s="69"/>
      <c r="AC28" s="69"/>
      <c r="AD28" s="69"/>
    </row>
    <row r="29" spans="1:30" x14ac:dyDescent="0.25">
      <c r="A29" s="24"/>
      <c r="B29" s="61"/>
      <c r="C29" s="38"/>
      <c r="D29" s="61"/>
      <c r="E29" s="92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147"/>
      <c r="R29" s="147"/>
      <c r="S29" s="147"/>
      <c r="T29" s="147"/>
      <c r="U29" s="147"/>
      <c r="V29" s="38"/>
      <c r="W29" s="61"/>
      <c r="X29" s="38"/>
      <c r="Y29" s="69"/>
      <c r="Z29" s="69"/>
      <c r="AA29" s="69"/>
      <c r="AB29" s="69"/>
      <c r="AC29" s="69"/>
      <c r="AD29" s="69"/>
    </row>
    <row r="30" spans="1:30" x14ac:dyDescent="0.25">
      <c r="A30" s="24"/>
      <c r="B30" s="61"/>
      <c r="C30" s="38"/>
      <c r="D30" s="61"/>
      <c r="E30" s="92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147"/>
      <c r="R30" s="147"/>
      <c r="S30" s="147"/>
      <c r="T30" s="147"/>
      <c r="U30" s="147"/>
      <c r="V30" s="38"/>
      <c r="W30" s="61"/>
      <c r="X30" s="38"/>
      <c r="Y30" s="69"/>
      <c r="Z30" s="69"/>
      <c r="AA30" s="69"/>
      <c r="AB30" s="69"/>
      <c r="AC30" s="69"/>
      <c r="AD30" s="69"/>
    </row>
    <row r="31" spans="1:30" x14ac:dyDescent="0.25">
      <c r="A31" s="24"/>
      <c r="B31" s="61"/>
      <c r="C31" s="38"/>
      <c r="D31" s="61"/>
      <c r="E31" s="92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147"/>
      <c r="R31" s="147"/>
      <c r="S31" s="147"/>
      <c r="T31" s="147"/>
      <c r="U31" s="147"/>
      <c r="V31" s="38"/>
      <c r="W31" s="61"/>
      <c r="X31" s="38"/>
      <c r="Y31" s="69"/>
      <c r="Z31" s="69"/>
      <c r="AA31" s="69"/>
      <c r="AB31" s="69"/>
      <c r="AC31" s="69"/>
      <c r="AD31" s="69"/>
    </row>
    <row r="32" spans="1:30" x14ac:dyDescent="0.25">
      <c r="A32" s="24"/>
      <c r="B32" s="61"/>
      <c r="C32" s="38"/>
      <c r="D32" s="61"/>
      <c r="E32" s="92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147"/>
      <c r="R32" s="147"/>
      <c r="S32" s="147"/>
      <c r="T32" s="147"/>
      <c r="U32" s="147"/>
      <c r="V32" s="38"/>
      <c r="W32" s="61"/>
      <c r="X32" s="38"/>
      <c r="Y32" s="69"/>
      <c r="Z32" s="69"/>
      <c r="AA32" s="69"/>
      <c r="AB32" s="69"/>
      <c r="AC32" s="69"/>
      <c r="AD32" s="69"/>
    </row>
    <row r="33" spans="1:30" x14ac:dyDescent="0.25">
      <c r="A33" s="24"/>
      <c r="B33" s="61"/>
      <c r="C33" s="38"/>
      <c r="D33" s="61"/>
      <c r="E33" s="92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147"/>
      <c r="R33" s="147"/>
      <c r="S33" s="147"/>
      <c r="T33" s="147"/>
      <c r="U33" s="147"/>
      <c r="V33" s="38"/>
      <c r="W33" s="61"/>
      <c r="X33" s="38"/>
      <c r="Y33" s="69"/>
      <c r="Z33" s="69"/>
      <c r="AA33" s="69"/>
      <c r="AB33" s="69"/>
      <c r="AC33" s="69"/>
      <c r="AD33" s="69"/>
    </row>
    <row r="34" spans="1:30" x14ac:dyDescent="0.25">
      <c r="A34" s="24"/>
      <c r="B34" s="61"/>
      <c r="C34" s="38"/>
      <c r="D34" s="61"/>
      <c r="E34" s="92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147"/>
      <c r="R34" s="147"/>
      <c r="S34" s="147"/>
      <c r="T34" s="147"/>
      <c r="U34" s="147"/>
      <c r="V34" s="38"/>
      <c r="W34" s="61"/>
      <c r="X34" s="38"/>
      <c r="Y34" s="69"/>
      <c r="Z34" s="69"/>
      <c r="AA34" s="69"/>
      <c r="AB34" s="69"/>
      <c r="AC34" s="69"/>
      <c r="AD34" s="69"/>
    </row>
    <row r="35" spans="1:30" x14ac:dyDescent="0.25">
      <c r="A35" s="24"/>
      <c r="B35" s="61"/>
      <c r="C35" s="38"/>
      <c r="D35" s="61"/>
      <c r="E35" s="92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147"/>
      <c r="R35" s="147"/>
      <c r="S35" s="147"/>
      <c r="T35" s="147"/>
      <c r="U35" s="147"/>
      <c r="V35" s="38"/>
      <c r="W35" s="61"/>
      <c r="X35" s="38"/>
      <c r="Y35" s="69"/>
      <c r="Z35" s="69"/>
      <c r="AA35" s="69"/>
      <c r="AB35" s="69"/>
      <c r="AC35" s="69"/>
      <c r="AD35" s="69"/>
    </row>
    <row r="36" spans="1:30" x14ac:dyDescent="0.25">
      <c r="A36" s="24"/>
      <c r="B36" s="61"/>
      <c r="C36" s="38"/>
      <c r="D36" s="61"/>
      <c r="E36" s="92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147"/>
      <c r="R36" s="147"/>
      <c r="S36" s="147"/>
      <c r="T36" s="147"/>
      <c r="U36" s="147"/>
      <c r="V36" s="38"/>
      <c r="W36" s="61"/>
      <c r="X36" s="38"/>
      <c r="Y36" s="69"/>
      <c r="Z36" s="69"/>
      <c r="AA36" s="69"/>
      <c r="AB36" s="69"/>
      <c r="AC36" s="69"/>
      <c r="AD36" s="69"/>
    </row>
    <row r="37" spans="1:30" x14ac:dyDescent="0.25">
      <c r="A37" s="24"/>
      <c r="B37" s="61"/>
      <c r="C37" s="38"/>
      <c r="D37" s="61"/>
      <c r="E37" s="92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147"/>
      <c r="R37" s="147"/>
      <c r="S37" s="147"/>
      <c r="T37" s="147"/>
      <c r="U37" s="147"/>
      <c r="V37" s="38"/>
      <c r="W37" s="61"/>
      <c r="X37" s="38"/>
      <c r="Y37" s="69"/>
      <c r="Z37" s="69"/>
      <c r="AA37" s="69"/>
      <c r="AB37" s="69"/>
      <c r="AC37" s="69"/>
      <c r="AD37" s="69"/>
    </row>
    <row r="38" spans="1:30" x14ac:dyDescent="0.25">
      <c r="A38" s="24"/>
      <c r="B38" s="61"/>
      <c r="C38" s="38"/>
      <c r="D38" s="61"/>
      <c r="E38" s="92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147"/>
      <c r="R38" s="147"/>
      <c r="S38" s="147"/>
      <c r="T38" s="147"/>
      <c r="U38" s="147"/>
      <c r="V38" s="38"/>
      <c r="W38" s="61"/>
      <c r="X38" s="38"/>
      <c r="Y38" s="69"/>
      <c r="Z38" s="69"/>
      <c r="AA38" s="69"/>
      <c r="AB38" s="69"/>
      <c r="AC38" s="69"/>
      <c r="AD38" s="69"/>
    </row>
    <row r="39" spans="1:30" x14ac:dyDescent="0.25">
      <c r="A39" s="24"/>
      <c r="B39" s="61"/>
      <c r="C39" s="38"/>
      <c r="D39" s="61"/>
      <c r="E39" s="92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147"/>
      <c r="R39" s="147"/>
      <c r="S39" s="147"/>
      <c r="T39" s="147"/>
      <c r="U39" s="147"/>
      <c r="V39" s="38"/>
      <c r="W39" s="61"/>
      <c r="X39" s="38"/>
      <c r="Y39" s="69"/>
      <c r="Z39" s="69"/>
      <c r="AA39" s="69"/>
      <c r="AB39" s="69"/>
      <c r="AC39" s="69"/>
      <c r="AD39" s="69"/>
    </row>
    <row r="40" spans="1:30" x14ac:dyDescent="0.25">
      <c r="A40" s="24"/>
      <c r="B40" s="61"/>
      <c r="C40" s="38"/>
      <c r="D40" s="61"/>
      <c r="E40" s="92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147"/>
      <c r="R40" s="147"/>
      <c r="S40" s="147"/>
      <c r="T40" s="147"/>
      <c r="U40" s="147"/>
      <c r="V40" s="38"/>
      <c r="W40" s="61"/>
      <c r="X40" s="38"/>
      <c r="Y40" s="69"/>
      <c r="Z40" s="69"/>
      <c r="AA40" s="69"/>
      <c r="AB40" s="69"/>
      <c r="AC40" s="69"/>
      <c r="AD40" s="69"/>
    </row>
    <row r="41" spans="1:30" x14ac:dyDescent="0.25">
      <c r="A41" s="24"/>
      <c r="B41" s="61"/>
      <c r="C41" s="38"/>
      <c r="D41" s="61"/>
      <c r="E41" s="92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147"/>
      <c r="R41" s="147"/>
      <c r="S41" s="147"/>
      <c r="T41" s="147"/>
      <c r="U41" s="147"/>
      <c r="V41" s="38"/>
      <c r="W41" s="61"/>
      <c r="X41" s="38"/>
      <c r="Y41" s="69"/>
      <c r="Z41" s="69"/>
      <c r="AA41" s="69"/>
      <c r="AB41" s="69"/>
      <c r="AC41" s="69"/>
      <c r="AD41" s="69"/>
    </row>
    <row r="42" spans="1:30" x14ac:dyDescent="0.25">
      <c r="A42" s="24"/>
      <c r="B42" s="61"/>
      <c r="C42" s="38"/>
      <c r="D42" s="61"/>
      <c r="E42" s="92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147"/>
      <c r="R42" s="147"/>
      <c r="S42" s="147"/>
      <c r="T42" s="147"/>
      <c r="U42" s="147"/>
      <c r="V42" s="38"/>
      <c r="W42" s="61"/>
      <c r="X42" s="38"/>
      <c r="Y42" s="69"/>
      <c r="Z42" s="69"/>
      <c r="AA42" s="69"/>
      <c r="AB42" s="69"/>
      <c r="AC42" s="69"/>
      <c r="AD42" s="69"/>
    </row>
    <row r="43" spans="1:30" x14ac:dyDescent="0.25">
      <c r="A43" s="24"/>
      <c r="B43" s="61"/>
      <c r="C43" s="38"/>
      <c r="D43" s="61"/>
      <c r="E43" s="92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147"/>
      <c r="R43" s="147"/>
      <c r="S43" s="147"/>
      <c r="T43" s="147"/>
      <c r="U43" s="147"/>
      <c r="V43" s="38"/>
      <c r="W43" s="61"/>
      <c r="X43" s="38"/>
      <c r="Y43" s="69"/>
      <c r="Z43" s="69"/>
      <c r="AA43" s="69"/>
      <c r="AB43" s="69"/>
      <c r="AC43" s="69"/>
      <c r="AD43" s="69"/>
    </row>
    <row r="44" spans="1:30" x14ac:dyDescent="0.25">
      <c r="A44" s="24"/>
      <c r="B44" s="61"/>
      <c r="C44" s="38"/>
      <c r="D44" s="61"/>
      <c r="E44" s="92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147"/>
      <c r="R44" s="147"/>
      <c r="S44" s="147"/>
      <c r="T44" s="147"/>
      <c r="U44" s="147"/>
      <c r="V44" s="38"/>
      <c r="W44" s="61"/>
      <c r="X44" s="38"/>
      <c r="Y44" s="69"/>
      <c r="Z44" s="69"/>
      <c r="AA44" s="69"/>
      <c r="AB44" s="69"/>
      <c r="AC44" s="69"/>
      <c r="AD44" s="69"/>
    </row>
    <row r="45" spans="1:30" x14ac:dyDescent="0.25">
      <c r="A45" s="24"/>
      <c r="B45" s="61"/>
      <c r="C45" s="38"/>
      <c r="D45" s="61"/>
      <c r="E45" s="92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147"/>
      <c r="R45" s="147"/>
      <c r="S45" s="147"/>
      <c r="T45" s="147"/>
      <c r="U45" s="147"/>
      <c r="V45" s="38"/>
      <c r="W45" s="61"/>
      <c r="X45" s="38"/>
      <c r="Y45" s="69"/>
      <c r="Z45" s="69"/>
      <c r="AA45" s="69"/>
      <c r="AB45" s="69"/>
      <c r="AC45" s="69"/>
      <c r="AD45" s="69"/>
    </row>
    <row r="46" spans="1:30" x14ac:dyDescent="0.25">
      <c r="A46" s="24"/>
      <c r="B46" s="61"/>
      <c r="C46" s="38"/>
      <c r="D46" s="61"/>
      <c r="E46" s="92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147"/>
      <c r="R46" s="147"/>
      <c r="S46" s="147"/>
      <c r="T46" s="147"/>
      <c r="U46" s="147"/>
      <c r="V46" s="38"/>
      <c r="W46" s="61"/>
      <c r="X46" s="38"/>
      <c r="Y46" s="69"/>
      <c r="Z46" s="69"/>
      <c r="AA46" s="69"/>
      <c r="AB46" s="69"/>
      <c r="AC46" s="69"/>
      <c r="AD46" s="69"/>
    </row>
    <row r="47" spans="1:30" x14ac:dyDescent="0.25">
      <c r="A47" s="24"/>
      <c r="B47" s="61"/>
      <c r="C47" s="38"/>
      <c r="D47" s="61"/>
      <c r="E47" s="92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147"/>
      <c r="R47" s="147"/>
      <c r="S47" s="147"/>
      <c r="T47" s="147"/>
      <c r="U47" s="147"/>
      <c r="V47" s="38"/>
      <c r="W47" s="61"/>
      <c r="X47" s="38"/>
      <c r="Y47" s="69"/>
      <c r="Z47" s="69"/>
      <c r="AA47" s="69"/>
      <c r="AB47" s="69"/>
      <c r="AC47" s="69"/>
      <c r="AD47" s="69"/>
    </row>
    <row r="48" spans="1:30" x14ac:dyDescent="0.25">
      <c r="A48" s="24"/>
      <c r="B48" s="61"/>
      <c r="C48" s="38"/>
      <c r="D48" s="61"/>
      <c r="E48" s="92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147"/>
      <c r="R48" s="147"/>
      <c r="S48" s="147"/>
      <c r="T48" s="147"/>
      <c r="U48" s="147"/>
      <c r="V48" s="38"/>
      <c r="W48" s="61"/>
      <c r="X48" s="38"/>
      <c r="Y48" s="69"/>
      <c r="Z48" s="69"/>
      <c r="AA48" s="69"/>
      <c r="AB48" s="69"/>
      <c r="AC48" s="69"/>
      <c r="AD48" s="69"/>
    </row>
    <row r="49" spans="1:30" x14ac:dyDescent="0.25">
      <c r="A49" s="24"/>
      <c r="B49" s="61"/>
      <c r="C49" s="38"/>
      <c r="D49" s="61"/>
      <c r="E49" s="92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147"/>
      <c r="R49" s="147"/>
      <c r="S49" s="147"/>
      <c r="T49" s="147"/>
      <c r="U49" s="147"/>
      <c r="V49" s="38"/>
      <c r="W49" s="61"/>
      <c r="X49" s="38"/>
      <c r="Y49" s="69"/>
      <c r="Z49" s="69"/>
      <c r="AA49" s="69"/>
      <c r="AB49" s="69"/>
      <c r="AC49" s="69"/>
      <c r="AD49" s="69"/>
    </row>
    <row r="50" spans="1:30" x14ac:dyDescent="0.25">
      <c r="A50" s="24"/>
      <c r="B50" s="61"/>
      <c r="C50" s="38"/>
      <c r="D50" s="61"/>
      <c r="E50" s="92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147"/>
      <c r="R50" s="147"/>
      <c r="S50" s="147"/>
      <c r="T50" s="147"/>
      <c r="U50" s="147"/>
      <c r="V50" s="38"/>
      <c r="W50" s="61"/>
      <c r="X50" s="38"/>
      <c r="Y50" s="69"/>
      <c r="Z50" s="69"/>
      <c r="AA50" s="69"/>
      <c r="AB50" s="69"/>
      <c r="AC50" s="69"/>
      <c r="AD50" s="69"/>
    </row>
    <row r="51" spans="1:30" x14ac:dyDescent="0.25">
      <c r="A51" s="24"/>
      <c r="B51" s="61"/>
      <c r="C51" s="38"/>
      <c r="D51" s="61"/>
      <c r="E51" s="92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147"/>
      <c r="R51" s="147"/>
      <c r="S51" s="147"/>
      <c r="T51" s="147"/>
      <c r="U51" s="147"/>
      <c r="V51" s="38"/>
      <c r="W51" s="61"/>
      <c r="X51" s="38"/>
      <c r="Y51" s="69"/>
      <c r="Z51" s="69"/>
      <c r="AA51" s="69"/>
      <c r="AB51" s="69"/>
      <c r="AC51" s="69"/>
      <c r="AD51" s="69"/>
    </row>
    <row r="52" spans="1:30" x14ac:dyDescent="0.25">
      <c r="A52" s="24"/>
      <c r="B52" s="61"/>
      <c r="C52" s="38"/>
      <c r="D52" s="61"/>
      <c r="E52" s="92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147"/>
      <c r="R52" s="147"/>
      <c r="S52" s="147"/>
      <c r="T52" s="147"/>
      <c r="U52" s="147"/>
      <c r="V52" s="38"/>
      <c r="W52" s="61"/>
      <c r="X52" s="38"/>
      <c r="Y52" s="69"/>
      <c r="Z52" s="69"/>
      <c r="AA52" s="69"/>
      <c r="AB52" s="69"/>
      <c r="AC52" s="69"/>
      <c r="AD52" s="69"/>
    </row>
    <row r="53" spans="1:30" x14ac:dyDescent="0.25">
      <c r="A53" s="24"/>
      <c r="B53" s="61"/>
      <c r="C53" s="38"/>
      <c r="D53" s="61"/>
      <c r="E53" s="92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147"/>
      <c r="R53" s="147"/>
      <c r="S53" s="147"/>
      <c r="T53" s="147"/>
      <c r="U53" s="147"/>
      <c r="V53" s="38"/>
      <c r="W53" s="61"/>
      <c r="X53" s="38"/>
      <c r="Y53" s="69"/>
      <c r="Z53" s="69"/>
      <c r="AA53" s="69"/>
      <c r="AB53" s="69"/>
      <c r="AC53" s="69"/>
      <c r="AD53" s="69"/>
    </row>
    <row r="54" spans="1:30" x14ac:dyDescent="0.25">
      <c r="A54" s="24"/>
      <c r="B54" s="61"/>
      <c r="C54" s="38"/>
      <c r="D54" s="61"/>
      <c r="E54" s="92"/>
      <c r="G54" s="38"/>
      <c r="H54" s="41"/>
      <c r="I54" s="38"/>
      <c r="J54" s="25"/>
      <c r="K54" s="25"/>
      <c r="L54" s="25"/>
      <c r="M54" s="38"/>
      <c r="N54" s="38"/>
      <c r="O54" s="38"/>
      <c r="P54" s="38"/>
      <c r="Q54" s="147"/>
      <c r="R54" s="147"/>
      <c r="S54" s="147"/>
      <c r="T54" s="147"/>
      <c r="U54" s="147"/>
      <c r="V54" s="38"/>
      <c r="W54" s="61"/>
      <c r="X54" s="38"/>
      <c r="Y54" s="69"/>
      <c r="Z54" s="69"/>
      <c r="AA54" s="69"/>
      <c r="AB54" s="69"/>
      <c r="AC54" s="69"/>
      <c r="AD54" s="69"/>
    </row>
    <row r="55" spans="1:30" x14ac:dyDescent="0.25">
      <c r="A55" s="24"/>
      <c r="B55" s="61"/>
      <c r="C55" s="38"/>
      <c r="D55" s="61"/>
      <c r="E55" s="92"/>
      <c r="G55" s="38"/>
      <c r="H55" s="41"/>
      <c r="I55" s="38"/>
      <c r="J55" s="25"/>
      <c r="K55" s="25"/>
      <c r="L55" s="25"/>
      <c r="M55" s="38"/>
      <c r="N55" s="38"/>
      <c r="O55" s="38"/>
      <c r="P55" s="38"/>
      <c r="Q55" s="147"/>
      <c r="R55" s="147"/>
      <c r="S55" s="147"/>
      <c r="T55" s="147"/>
      <c r="U55" s="147"/>
      <c r="V55" s="38"/>
      <c r="W55" s="61"/>
      <c r="X55" s="38"/>
      <c r="Y55" s="69"/>
      <c r="Z55" s="69"/>
      <c r="AA55" s="69"/>
      <c r="AB55" s="69"/>
      <c r="AC55" s="69"/>
      <c r="AD55" s="69"/>
    </row>
    <row r="56" spans="1:30" x14ac:dyDescent="0.25">
      <c r="A56" s="24"/>
      <c r="B56" s="61"/>
      <c r="C56" s="38"/>
      <c r="D56" s="61"/>
      <c r="E56" s="92"/>
      <c r="G56" s="38"/>
      <c r="H56" s="41"/>
      <c r="I56" s="38"/>
      <c r="J56" s="25"/>
      <c r="K56" s="25"/>
      <c r="L56" s="25"/>
      <c r="M56" s="38"/>
      <c r="N56" s="38"/>
      <c r="O56" s="38"/>
      <c r="P56" s="38"/>
      <c r="Q56" s="147"/>
      <c r="R56" s="147"/>
      <c r="S56" s="147"/>
      <c r="T56" s="147"/>
      <c r="U56" s="147"/>
      <c r="V56" s="38"/>
      <c r="W56" s="61"/>
      <c r="X56" s="38"/>
      <c r="Y56" s="69"/>
      <c r="Z56" s="69"/>
      <c r="AA56" s="69"/>
      <c r="AB56" s="69"/>
      <c r="AC56" s="69"/>
      <c r="AD56" s="69"/>
    </row>
    <row r="57" spans="1:30" x14ac:dyDescent="0.25">
      <c r="A57" s="24"/>
      <c r="B57" s="61"/>
      <c r="C57" s="38"/>
      <c r="D57" s="61"/>
      <c r="E57" s="92"/>
      <c r="G57" s="38"/>
      <c r="H57" s="41"/>
      <c r="I57" s="38"/>
      <c r="J57" s="25"/>
      <c r="K57" s="25"/>
      <c r="L57" s="25"/>
      <c r="M57" s="38"/>
      <c r="N57" s="38"/>
      <c r="O57" s="38"/>
      <c r="P57" s="38"/>
      <c r="Q57" s="147"/>
      <c r="R57" s="147"/>
      <c r="S57" s="147"/>
      <c r="T57" s="147"/>
      <c r="U57" s="147"/>
      <c r="V57" s="38"/>
      <c r="W57" s="61"/>
      <c r="X57" s="38"/>
      <c r="Y57" s="69"/>
      <c r="Z57" s="69"/>
      <c r="AA57" s="69"/>
      <c r="AB57" s="69"/>
      <c r="AC57" s="69"/>
      <c r="AD57" s="69"/>
    </row>
    <row r="58" spans="1:30" x14ac:dyDescent="0.25">
      <c r="A58" s="24"/>
      <c r="B58" s="61"/>
      <c r="C58" s="38"/>
      <c r="D58" s="61"/>
      <c r="E58" s="92"/>
      <c r="G58" s="38"/>
      <c r="H58" s="41"/>
      <c r="I58" s="38"/>
      <c r="J58" s="25"/>
      <c r="K58" s="25"/>
      <c r="L58" s="25"/>
      <c r="M58" s="38"/>
      <c r="N58" s="38"/>
      <c r="O58" s="38"/>
      <c r="P58" s="38"/>
      <c r="Q58" s="147"/>
      <c r="R58" s="147"/>
      <c r="S58" s="147"/>
      <c r="T58" s="147"/>
      <c r="U58" s="147"/>
      <c r="V58" s="38"/>
      <c r="W58" s="61"/>
      <c r="X58" s="38"/>
      <c r="Y58" s="69"/>
      <c r="Z58" s="69"/>
      <c r="AA58" s="69"/>
      <c r="AB58" s="69"/>
      <c r="AC58" s="69"/>
      <c r="AD58" s="69"/>
    </row>
    <row r="59" spans="1:30" x14ac:dyDescent="0.25">
      <c r="A59" s="24"/>
      <c r="B59" s="61"/>
      <c r="C59" s="38"/>
      <c r="D59" s="61"/>
      <c r="E59" s="92"/>
      <c r="G59" s="38"/>
      <c r="H59" s="41"/>
      <c r="I59" s="38"/>
      <c r="J59" s="25"/>
      <c r="K59" s="25"/>
      <c r="L59" s="25"/>
      <c r="M59" s="38"/>
      <c r="N59" s="38"/>
      <c r="O59" s="38"/>
      <c r="P59" s="38"/>
      <c r="Q59" s="147"/>
      <c r="R59" s="147"/>
      <c r="S59" s="147"/>
      <c r="T59" s="147"/>
      <c r="U59" s="147"/>
      <c r="V59" s="38"/>
      <c r="W59" s="61"/>
      <c r="X59" s="38"/>
      <c r="Y59" s="69"/>
      <c r="Z59" s="69"/>
      <c r="AA59" s="69"/>
      <c r="AB59" s="69"/>
      <c r="AC59" s="69"/>
      <c r="AD59" s="69"/>
    </row>
    <row r="60" spans="1:30" x14ac:dyDescent="0.25">
      <c r="A60" s="24"/>
      <c r="B60" s="61"/>
      <c r="C60" s="38"/>
      <c r="D60" s="61"/>
      <c r="E60" s="61"/>
      <c r="F60" s="25"/>
      <c r="G60" s="38"/>
      <c r="H60" s="41"/>
      <c r="I60" s="38"/>
      <c r="J60" s="25"/>
      <c r="K60" s="25"/>
      <c r="L60" s="25"/>
      <c r="M60" s="25"/>
      <c r="N60" s="60"/>
      <c r="O60" s="60"/>
      <c r="P60" s="25"/>
      <c r="Q60" s="148"/>
      <c r="R60" s="148"/>
      <c r="S60" s="148"/>
      <c r="T60" s="148"/>
      <c r="U60" s="148"/>
      <c r="V60" s="25"/>
      <c r="W60" s="61"/>
      <c r="X60" s="25"/>
      <c r="Y60" s="69"/>
      <c r="Z60" s="69"/>
      <c r="AA60" s="69"/>
      <c r="AB60" s="69"/>
      <c r="AC60" s="69"/>
      <c r="AD60" s="69"/>
    </row>
    <row r="61" spans="1:30" x14ac:dyDescent="0.25">
      <c r="A61" s="24"/>
      <c r="B61" s="61"/>
      <c r="C61" s="38"/>
      <c r="D61" s="61"/>
      <c r="E61" s="61"/>
      <c r="F61" s="25"/>
      <c r="G61" s="38"/>
      <c r="H61" s="41"/>
      <c r="I61" s="38"/>
      <c r="J61" s="25"/>
      <c r="K61" s="25"/>
      <c r="L61" s="25"/>
      <c r="M61" s="25"/>
      <c r="N61" s="60"/>
      <c r="O61" s="60"/>
      <c r="P61" s="25"/>
      <c r="Q61" s="148"/>
      <c r="R61" s="148"/>
      <c r="S61" s="148"/>
      <c r="T61" s="148"/>
      <c r="U61" s="148"/>
      <c r="V61" s="25"/>
      <c r="W61" s="61"/>
      <c r="X61" s="25"/>
      <c r="Y61" s="69"/>
      <c r="Z61" s="69"/>
      <c r="AA61" s="69"/>
      <c r="AB61" s="69"/>
      <c r="AC61" s="69"/>
      <c r="AD61" s="69"/>
    </row>
    <row r="62" spans="1:30" x14ac:dyDescent="0.25">
      <c r="A62" s="24"/>
      <c r="B62" s="61"/>
      <c r="C62" s="38"/>
      <c r="D62" s="61"/>
      <c r="E62" s="61"/>
      <c r="F62" s="25"/>
      <c r="G62" s="38"/>
      <c r="H62" s="41"/>
      <c r="I62" s="38"/>
      <c r="J62" s="25"/>
      <c r="K62" s="25"/>
      <c r="L62" s="25"/>
      <c r="M62" s="25"/>
      <c r="N62" s="60"/>
      <c r="O62" s="60"/>
      <c r="P62" s="25"/>
      <c r="Q62" s="148"/>
      <c r="R62" s="148"/>
      <c r="S62" s="148"/>
      <c r="T62" s="148"/>
      <c r="U62" s="148"/>
      <c r="V62" s="25"/>
      <c r="W62" s="61"/>
      <c r="X62" s="25"/>
      <c r="Y62" s="69"/>
      <c r="Z62" s="69"/>
      <c r="AA62" s="69"/>
      <c r="AB62" s="69"/>
      <c r="AC62" s="69"/>
      <c r="AD62" s="69"/>
    </row>
    <row r="63" spans="1:30" x14ac:dyDescent="0.25">
      <c r="A63" s="24"/>
      <c r="B63" s="61"/>
      <c r="C63" s="38"/>
      <c r="D63" s="61"/>
      <c r="E63" s="61"/>
      <c r="F63" s="25"/>
      <c r="G63" s="38"/>
      <c r="H63" s="41"/>
      <c r="I63" s="38"/>
      <c r="J63" s="25"/>
      <c r="K63" s="25"/>
      <c r="L63" s="25"/>
      <c r="M63" s="25"/>
      <c r="N63" s="60"/>
      <c r="O63" s="60"/>
      <c r="P63" s="25"/>
      <c r="Q63" s="148"/>
      <c r="R63" s="148"/>
      <c r="S63" s="148"/>
      <c r="T63" s="148"/>
      <c r="U63" s="148"/>
      <c r="V63" s="25"/>
      <c r="W63" s="61"/>
      <c r="X63" s="25"/>
      <c r="Y63" s="69"/>
      <c r="Z63" s="69"/>
      <c r="AA63" s="69"/>
      <c r="AB63" s="69"/>
      <c r="AC63" s="69"/>
      <c r="AD63" s="69"/>
    </row>
    <row r="64" spans="1:30" x14ac:dyDescent="0.25">
      <c r="A64" s="24"/>
      <c r="B64" s="61"/>
      <c r="C64" s="38"/>
      <c r="D64" s="61"/>
      <c r="E64" s="61"/>
      <c r="F64" s="25"/>
      <c r="G64" s="38"/>
      <c r="H64" s="41"/>
      <c r="I64" s="38"/>
      <c r="J64" s="25"/>
      <c r="K64" s="25"/>
      <c r="L64" s="25"/>
      <c r="M64" s="25"/>
      <c r="N64" s="60"/>
      <c r="O64" s="60"/>
      <c r="P64" s="25"/>
      <c r="Q64" s="148"/>
      <c r="R64" s="148"/>
      <c r="S64" s="148"/>
      <c r="T64" s="148"/>
      <c r="U64" s="148"/>
      <c r="V64" s="25"/>
      <c r="W64" s="61"/>
      <c r="X64" s="25"/>
      <c r="Y64" s="69"/>
      <c r="Z64" s="69"/>
      <c r="AA64" s="69"/>
      <c r="AB64" s="69"/>
      <c r="AC64" s="69"/>
      <c r="AD64" s="69"/>
    </row>
    <row r="65" spans="1:30" x14ac:dyDescent="0.25">
      <c r="A65" s="24"/>
      <c r="B65" s="61"/>
      <c r="C65" s="38"/>
      <c r="D65" s="61"/>
      <c r="E65" s="61"/>
      <c r="F65" s="25"/>
      <c r="G65" s="38"/>
      <c r="H65" s="41"/>
      <c r="I65" s="38"/>
      <c r="J65" s="25"/>
      <c r="K65" s="25"/>
      <c r="L65" s="25"/>
      <c r="M65" s="25"/>
      <c r="N65" s="60"/>
      <c r="O65" s="60"/>
      <c r="P65" s="25"/>
      <c r="Q65" s="148"/>
      <c r="R65" s="148"/>
      <c r="S65" s="148"/>
      <c r="T65" s="148"/>
      <c r="U65" s="148"/>
      <c r="V65" s="25"/>
      <c r="W65" s="61"/>
      <c r="X65" s="25"/>
      <c r="Y65" s="69"/>
      <c r="Z65" s="69"/>
      <c r="AA65" s="69"/>
      <c r="AB65" s="69"/>
      <c r="AC65" s="69"/>
      <c r="AD65" s="69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0"/>
      <c r="R67" s="150"/>
      <c r="S67" s="150"/>
      <c r="T67" s="150"/>
      <c r="U67" s="150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0"/>
      <c r="R68" s="150"/>
      <c r="S68" s="150"/>
      <c r="T68" s="150"/>
      <c r="U68" s="150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0"/>
      <c r="R69" s="150"/>
      <c r="S69" s="150"/>
      <c r="T69" s="150"/>
      <c r="U69" s="150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0"/>
      <c r="R70" s="150"/>
      <c r="S70" s="150"/>
      <c r="T70" s="150"/>
      <c r="U70" s="15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0"/>
      <c r="R71" s="150"/>
      <c r="S71" s="150"/>
      <c r="T71" s="150"/>
      <c r="U71" s="150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50"/>
      <c r="R72" s="150"/>
      <c r="S72" s="150"/>
      <c r="T72" s="150"/>
      <c r="U72" s="150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50"/>
      <c r="R73" s="150"/>
      <c r="S73" s="150"/>
      <c r="T73" s="150"/>
      <c r="U73" s="150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50"/>
      <c r="R74" s="150"/>
      <c r="S74" s="150"/>
      <c r="T74" s="150"/>
      <c r="U74" s="150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50"/>
      <c r="R75" s="150"/>
      <c r="S75" s="150"/>
      <c r="T75" s="150"/>
      <c r="U75" s="150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50"/>
      <c r="R76" s="150"/>
      <c r="S76" s="150"/>
      <c r="T76" s="150"/>
      <c r="U76" s="150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50"/>
      <c r="R77" s="150"/>
      <c r="S77" s="150"/>
      <c r="T77" s="150"/>
      <c r="U77" s="150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50"/>
      <c r="R78" s="150"/>
      <c r="S78" s="150"/>
      <c r="T78" s="150"/>
      <c r="U78" s="150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50"/>
      <c r="R79" s="150"/>
      <c r="S79" s="150"/>
      <c r="T79" s="150"/>
      <c r="U79" s="150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50"/>
      <c r="R80" s="150"/>
      <c r="S80" s="150"/>
      <c r="T80" s="150"/>
      <c r="U80" s="15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50"/>
      <c r="R81" s="150"/>
      <c r="S81" s="150"/>
      <c r="T81" s="150"/>
      <c r="U81" s="150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0"/>
      <c r="R82" s="150"/>
      <c r="S82" s="150"/>
      <c r="T82" s="150"/>
      <c r="U82" s="150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0"/>
      <c r="R83" s="150"/>
      <c r="S83" s="150"/>
      <c r="T83" s="150"/>
      <c r="U83" s="150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0"/>
      <c r="R84" s="150"/>
      <c r="S84" s="150"/>
      <c r="T84" s="150"/>
      <c r="U84" s="150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0"/>
      <c r="R85" s="150"/>
      <c r="S85" s="150"/>
      <c r="T85" s="150"/>
      <c r="U85" s="150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0"/>
      <c r="R86" s="150"/>
      <c r="S86" s="150"/>
      <c r="T86" s="150"/>
      <c r="U86" s="150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0"/>
      <c r="R87" s="150"/>
      <c r="S87" s="150"/>
      <c r="T87" s="150"/>
      <c r="U87" s="150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0"/>
      <c r="R88" s="150"/>
      <c r="S88" s="150"/>
      <c r="T88" s="150"/>
      <c r="U88" s="150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0"/>
      <c r="R89" s="150"/>
      <c r="S89" s="150"/>
      <c r="T89" s="150"/>
      <c r="U89" s="150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0"/>
      <c r="R90" s="150"/>
      <c r="S90" s="150"/>
      <c r="T90" s="150"/>
      <c r="U90" s="15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0"/>
      <c r="R91" s="150"/>
      <c r="S91" s="150"/>
      <c r="T91" s="150"/>
      <c r="U91" s="150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0"/>
      <c r="R92" s="150"/>
      <c r="S92" s="150"/>
      <c r="T92" s="150"/>
      <c r="U92" s="150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0"/>
      <c r="R93" s="150"/>
      <c r="S93" s="150"/>
      <c r="T93" s="150"/>
      <c r="U93" s="150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0"/>
      <c r="R94" s="150"/>
      <c r="S94" s="150"/>
      <c r="T94" s="150"/>
      <c r="U94" s="150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0"/>
      <c r="R95" s="150"/>
      <c r="S95" s="150"/>
      <c r="T95" s="150"/>
      <c r="U95" s="150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0"/>
      <c r="R96" s="150"/>
      <c r="S96" s="150"/>
      <c r="T96" s="150"/>
      <c r="U96" s="150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0"/>
      <c r="R97" s="150"/>
      <c r="S97" s="150"/>
      <c r="T97" s="150"/>
      <c r="U97" s="150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0"/>
      <c r="R98" s="150"/>
      <c r="S98" s="150"/>
      <c r="T98" s="150"/>
      <c r="U98" s="150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0"/>
      <c r="R99" s="150"/>
      <c r="S99" s="150"/>
      <c r="T99" s="150"/>
      <c r="U99" s="150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0"/>
      <c r="R100" s="150"/>
      <c r="S100" s="150"/>
      <c r="T100" s="150"/>
      <c r="U100" s="15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0"/>
      <c r="R101" s="150"/>
      <c r="S101" s="150"/>
      <c r="T101" s="150"/>
      <c r="U101" s="150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0"/>
      <c r="R102" s="150"/>
      <c r="S102" s="150"/>
      <c r="T102" s="150"/>
      <c r="U102" s="150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0"/>
      <c r="R103" s="150"/>
      <c r="S103" s="150"/>
      <c r="T103" s="150"/>
      <c r="U103" s="150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0"/>
      <c r="R104" s="150"/>
      <c r="S104" s="150"/>
      <c r="T104" s="150"/>
      <c r="U104" s="150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0"/>
      <c r="R105" s="150"/>
      <c r="S105" s="150"/>
      <c r="T105" s="150"/>
      <c r="U105" s="150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0"/>
      <c r="R106" s="150"/>
      <c r="S106" s="150"/>
      <c r="T106" s="150"/>
      <c r="U106" s="150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0"/>
      <c r="R107" s="150"/>
      <c r="S107" s="150"/>
      <c r="T107" s="150"/>
      <c r="U107" s="150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0"/>
      <c r="R108" s="150"/>
      <c r="S108" s="150"/>
      <c r="T108" s="150"/>
      <c r="U108" s="150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0"/>
      <c r="R109" s="150"/>
      <c r="S109" s="150"/>
      <c r="T109" s="150"/>
      <c r="U109" s="150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0"/>
      <c r="R110" s="150"/>
      <c r="S110" s="150"/>
      <c r="T110" s="150"/>
      <c r="U110" s="15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0"/>
      <c r="R111" s="150"/>
      <c r="S111" s="150"/>
      <c r="T111" s="150"/>
      <c r="U111" s="150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0"/>
      <c r="R112" s="150"/>
      <c r="S112" s="150"/>
      <c r="T112" s="150"/>
      <c r="U112" s="150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0"/>
      <c r="R113" s="150"/>
      <c r="S113" s="150"/>
      <c r="T113" s="150"/>
      <c r="U113" s="150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0"/>
      <c r="R114" s="150"/>
      <c r="S114" s="150"/>
      <c r="T114" s="150"/>
      <c r="U114" s="150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0"/>
      <c r="R115" s="150"/>
      <c r="S115" s="150"/>
      <c r="T115" s="150"/>
      <c r="U115" s="150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0"/>
      <c r="R116" s="150"/>
      <c r="S116" s="150"/>
      <c r="T116" s="150"/>
      <c r="U116" s="150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0"/>
      <c r="R117" s="150"/>
      <c r="S117" s="150"/>
      <c r="T117" s="150"/>
      <c r="U117" s="150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0"/>
      <c r="R118" s="150"/>
      <c r="S118" s="150"/>
      <c r="T118" s="150"/>
      <c r="U118" s="150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0"/>
      <c r="R119" s="150"/>
      <c r="S119" s="150"/>
      <c r="T119" s="150"/>
      <c r="U119" s="150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0"/>
      <c r="R120" s="150"/>
      <c r="S120" s="150"/>
      <c r="T120" s="150"/>
      <c r="U120" s="15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0"/>
      <c r="R121" s="150"/>
      <c r="S121" s="150"/>
      <c r="T121" s="150"/>
      <c r="U121" s="150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0"/>
      <c r="R122" s="150"/>
      <c r="S122" s="150"/>
      <c r="T122" s="150"/>
      <c r="U122" s="150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0"/>
      <c r="R123" s="150"/>
      <c r="S123" s="150"/>
      <c r="T123" s="150"/>
      <c r="U123" s="150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0"/>
      <c r="R124" s="150"/>
      <c r="S124" s="150"/>
      <c r="T124" s="150"/>
      <c r="U124" s="150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0"/>
      <c r="R125" s="150"/>
      <c r="S125" s="150"/>
      <c r="T125" s="150"/>
      <c r="U125" s="150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0"/>
      <c r="R126" s="150"/>
      <c r="S126" s="150"/>
      <c r="T126" s="150"/>
      <c r="U126" s="150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0"/>
      <c r="R127" s="150"/>
      <c r="S127" s="150"/>
      <c r="T127" s="150"/>
      <c r="U127" s="150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0"/>
      <c r="R128" s="150"/>
      <c r="S128" s="150"/>
      <c r="T128" s="150"/>
      <c r="U128" s="150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0"/>
      <c r="R129" s="150"/>
      <c r="S129" s="150"/>
      <c r="T129" s="150"/>
      <c r="U129" s="150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0"/>
      <c r="R130" s="150"/>
      <c r="S130" s="150"/>
      <c r="T130" s="150"/>
      <c r="U130" s="15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0"/>
      <c r="R131" s="150"/>
      <c r="S131" s="150"/>
      <c r="T131" s="150"/>
      <c r="U131" s="150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0"/>
      <c r="R132" s="150"/>
      <c r="S132" s="150"/>
      <c r="T132" s="150"/>
      <c r="U132" s="150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0"/>
      <c r="R133" s="150"/>
      <c r="S133" s="150"/>
      <c r="T133" s="150"/>
      <c r="U133" s="150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0"/>
      <c r="R134" s="150"/>
      <c r="S134" s="150"/>
      <c r="T134" s="150"/>
      <c r="U134" s="150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0"/>
      <c r="R135" s="150"/>
      <c r="S135" s="150"/>
      <c r="T135" s="150"/>
      <c r="U135" s="150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0"/>
      <c r="R136" s="150"/>
      <c r="S136" s="150"/>
      <c r="T136" s="150"/>
      <c r="U136" s="150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0"/>
      <c r="R137" s="150"/>
      <c r="S137" s="150"/>
      <c r="T137" s="150"/>
      <c r="U137" s="150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0"/>
      <c r="R138" s="150"/>
      <c r="S138" s="150"/>
      <c r="T138" s="150"/>
      <c r="U138" s="150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0"/>
      <c r="R139" s="150"/>
      <c r="S139" s="150"/>
      <c r="T139" s="150"/>
      <c r="U139" s="150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0"/>
      <c r="R140" s="150"/>
      <c r="S140" s="150"/>
      <c r="T140" s="150"/>
      <c r="U140" s="15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0"/>
      <c r="R141" s="150"/>
      <c r="S141" s="150"/>
      <c r="T141" s="150"/>
      <c r="U141" s="150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0"/>
      <c r="R142" s="150"/>
      <c r="S142" s="150"/>
      <c r="T142" s="150"/>
      <c r="U142" s="150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0"/>
      <c r="R143" s="150"/>
      <c r="S143" s="150"/>
      <c r="T143" s="150"/>
      <c r="U143" s="150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0"/>
      <c r="R144" s="150"/>
      <c r="S144" s="150"/>
      <c r="T144" s="150"/>
      <c r="U144" s="150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0"/>
      <c r="R145" s="150"/>
      <c r="S145" s="150"/>
      <c r="T145" s="150"/>
      <c r="U145" s="15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0"/>
      <c r="R146" s="150"/>
      <c r="S146" s="150"/>
      <c r="T146" s="150"/>
      <c r="U146" s="15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0"/>
      <c r="R147" s="150"/>
      <c r="S147" s="150"/>
      <c r="T147" s="150"/>
      <c r="U147" s="15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0"/>
      <c r="R148" s="150"/>
      <c r="S148" s="150"/>
      <c r="T148" s="150"/>
      <c r="U148" s="15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0"/>
      <c r="R149" s="150"/>
      <c r="S149" s="150"/>
      <c r="T149" s="150"/>
      <c r="U149" s="15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0"/>
      <c r="R150" s="150"/>
      <c r="S150" s="150"/>
      <c r="T150" s="150"/>
      <c r="U150" s="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0"/>
      <c r="R151" s="150"/>
      <c r="S151" s="150"/>
      <c r="T151" s="150"/>
      <c r="U151" s="15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0"/>
      <c r="R152" s="150"/>
      <c r="S152" s="150"/>
      <c r="T152" s="150"/>
      <c r="U152" s="15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0"/>
      <c r="R153" s="150"/>
      <c r="S153" s="150"/>
      <c r="T153" s="150"/>
      <c r="U153" s="15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0"/>
      <c r="R154" s="150"/>
      <c r="S154" s="150"/>
      <c r="T154" s="150"/>
      <c r="U154" s="15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0"/>
      <c r="R155" s="150"/>
      <c r="S155" s="150"/>
      <c r="T155" s="150"/>
      <c r="U155" s="15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0"/>
      <c r="R156" s="150"/>
      <c r="S156" s="150"/>
      <c r="T156" s="150"/>
      <c r="U156" s="15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0"/>
      <c r="R157" s="150"/>
      <c r="S157" s="150"/>
      <c r="T157" s="150"/>
      <c r="U157" s="15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0"/>
      <c r="R158" s="150"/>
      <c r="S158" s="150"/>
      <c r="T158" s="150"/>
      <c r="U158" s="15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0"/>
      <c r="R159" s="150"/>
      <c r="S159" s="150"/>
      <c r="T159" s="150"/>
      <c r="U159" s="15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0"/>
      <c r="R160" s="150"/>
      <c r="S160" s="150"/>
      <c r="T160" s="150"/>
      <c r="U160" s="15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0"/>
      <c r="R161" s="150"/>
      <c r="S161" s="150"/>
      <c r="T161" s="150"/>
      <c r="U161" s="15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0"/>
      <c r="R162" s="150"/>
      <c r="S162" s="150"/>
      <c r="T162" s="150"/>
      <c r="U162" s="15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0"/>
      <c r="R163" s="150"/>
      <c r="S163" s="150"/>
      <c r="T163" s="150"/>
      <c r="U163" s="15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0"/>
      <c r="R164" s="150"/>
      <c r="S164" s="150"/>
      <c r="T164" s="150"/>
      <c r="U164" s="15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0"/>
      <c r="R165" s="150"/>
      <c r="S165" s="150"/>
      <c r="T165" s="150"/>
      <c r="U165" s="15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0"/>
      <c r="R166" s="150"/>
      <c r="S166" s="150"/>
      <c r="T166" s="150"/>
      <c r="U166" s="15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0"/>
      <c r="R167" s="150"/>
      <c r="S167" s="150"/>
      <c r="T167" s="150"/>
      <c r="U167" s="15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0"/>
      <c r="R168" s="150"/>
      <c r="S168" s="150"/>
      <c r="T168" s="150"/>
      <c r="U168" s="15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0"/>
      <c r="R169" s="150"/>
      <c r="S169" s="150"/>
      <c r="T169" s="150"/>
      <c r="U169" s="15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0"/>
      <c r="R170" s="150"/>
      <c r="S170" s="150"/>
      <c r="T170" s="150"/>
      <c r="U170" s="15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0"/>
      <c r="R171" s="150"/>
      <c r="S171" s="150"/>
      <c r="T171" s="150"/>
      <c r="U171" s="150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0"/>
      <c r="R172" s="150"/>
      <c r="S172" s="150"/>
      <c r="T172" s="150"/>
      <c r="U172" s="150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0"/>
      <c r="R173" s="150"/>
      <c r="S173" s="150"/>
      <c r="T173" s="150"/>
      <c r="U173" s="150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2020-09-21T16:56:48Z</dcterms:modified>
</cp:coreProperties>
</file>