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7" i="2"/>
  <c r="O16" i="2" l="1"/>
  <c r="N16" i="2"/>
  <c r="M16" i="2"/>
  <c r="L16" i="2"/>
  <c r="K16" i="2" l="1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N17" i="2" l="1"/>
  <c r="M17" i="2"/>
  <c r="K19" i="2"/>
  <c r="L17" i="2"/>
  <c r="F18" i="2"/>
  <c r="H18" i="2"/>
  <c r="H19" i="2" s="1"/>
  <c r="M19" i="2" s="1"/>
  <c r="I19" i="2"/>
  <c r="F19" i="2" l="1"/>
  <c r="L19" i="2" l="1"/>
  <c r="N19" i="2"/>
  <c r="AB15" i="1" l="1"/>
  <c r="AA15" i="1"/>
  <c r="Z15" i="1"/>
  <c r="Y15" i="1"/>
  <c r="X15" i="1"/>
  <c r="W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<sst xmlns="http://schemas.openxmlformats.org/spreadsheetml/2006/main" count="189" uniqueCount="80">
  <si>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</si>
  <si>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</si>
  <si>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</si>
  <si>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</si>
  <si>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</si>
  <si>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</si>
  <si>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</si>
  <si>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</si>
  <si>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</si>
  <si>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</si>
  <si>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</si>
  <si>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</si>
  <si>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</si>
  <si>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</si>
  <si>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</si>
  <si>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</si>
  <si>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</si>
  <si>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</si>
  <si>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</si>
  <si>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</si>
  <si>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</si>
  <si>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</si>
  <si>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</si>
  <si>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</si>
  <si>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</si>
  <si>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</si>
  <si>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</si>
  <si>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</si>
  <si>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</si>
  <si>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</si>
  <si>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</si>
  <si>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</si>
  <si>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</si>
  <si>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</si>
  <si>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Heikkilä</t>
  </si>
  <si>
    <t>13.</t>
  </si>
  <si>
    <t>RPL</t>
  </si>
  <si>
    <t>14.</t>
  </si>
  <si>
    <t>MuPS</t>
  </si>
  <si>
    <t>15.07. 1992  Lippo - RPL  10-5</t>
  </si>
  <si>
    <t xml:space="preserve">  24 v   9 kk 29 pv</t>
  </si>
  <si>
    <t>16.  ottelu</t>
  </si>
  <si>
    <t>02.08. 1992  RPL - VM  9-3</t>
  </si>
  <si>
    <t xml:space="preserve">  24 v 10 kk 17 pv</t>
  </si>
  <si>
    <t>9.</t>
  </si>
  <si>
    <t>YK</t>
  </si>
  <si>
    <t>ykköspesis</t>
  </si>
  <si>
    <t>3.</t>
  </si>
  <si>
    <t>6.</t>
  </si>
  <si>
    <t>Seurat</t>
  </si>
  <si>
    <t>RPL = Riihimäen Pallonlyöjät  (1924)</t>
  </si>
  <si>
    <t>MuPS = Muhoksen Pallo-Salamat  (1969)</t>
  </si>
  <si>
    <t>YK = Ylivieskan Kuula  (1909)</t>
  </si>
  <si>
    <t>16.9.1967</t>
  </si>
  <si>
    <t>18.  ottelu</t>
  </si>
  <si>
    <t>YKKÖSPESIS</t>
  </si>
  <si>
    <t>11.</t>
  </si>
  <si>
    <t>suomensarja</t>
  </si>
  <si>
    <t>ykkössarja</t>
  </si>
  <si>
    <t>Lippo  2</t>
  </si>
  <si>
    <t>7.</t>
  </si>
  <si>
    <t xml:space="preserve"> Arvo-ottelut</t>
  </si>
  <si>
    <t>Mitalit</t>
  </si>
  <si>
    <t>Cup</t>
  </si>
  <si>
    <t>Lyöty</t>
  </si>
  <si>
    <t>Tuotu</t>
  </si>
  <si>
    <t>31.08. 1991  RPL - Manse PP  5-3</t>
  </si>
  <si>
    <t xml:space="preserve">  23 v 11 kk 15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</si>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</sst>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0" customWidth="1"/>
    <col min="16" max="20" width="5.7109375" style="64" customWidth="1"/>
    <col min="21" max="21" width="8.7109375" style="64" customWidth="1"/>
    <col min="22" max="22" width="0.7109375" style="30" customWidth="1"/>
    <col min="23" max="27" width="5.7109375" style="64" customWidth="1"/>
    <col min="28" max="28" width="8.7109375" style="64" customWidth="1"/>
    <col min="29" max="29" width="0.7109375" style="30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8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8"/>
      <c r="W2" s="22" t="s">
        <v>16</v>
      </c>
      <c r="X2" s="14"/>
      <c r="Y2" s="14"/>
      <c r="Z2" s="14"/>
      <c r="AA2" s="14"/>
      <c r="AB2" s="14"/>
      <c r="AC2" s="78"/>
      <c r="AD2" s="22" t="s">
        <v>61</v>
      </c>
      <c r="AE2" s="14"/>
      <c r="AF2" s="14"/>
      <c r="AG2" s="20"/>
      <c r="AH2" s="14" t="s">
        <v>62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74">
        <v>1985</v>
      </c>
      <c r="C4" s="74" t="s">
        <v>77</v>
      </c>
      <c r="D4" s="75" t="s">
        <v>45</v>
      </c>
      <c r="E4" s="74"/>
      <c r="F4" s="77" t="s">
        <v>57</v>
      </c>
      <c r="G4" s="74"/>
      <c r="H4" s="74"/>
      <c r="I4" s="74"/>
      <c r="J4" s="74"/>
      <c r="K4" s="74"/>
      <c r="L4" s="74"/>
      <c r="M4" s="74"/>
      <c r="N4" s="76"/>
      <c r="O4" s="30"/>
      <c r="P4" s="31"/>
      <c r="Q4" s="31"/>
      <c r="R4" s="31"/>
      <c r="S4" s="31"/>
      <c r="T4" s="31"/>
      <c r="U4" s="31"/>
      <c r="V4" s="30"/>
      <c r="W4" s="36"/>
      <c r="X4" s="36"/>
      <c r="Y4" s="36"/>
      <c r="Z4" s="36"/>
      <c r="AA4" s="36"/>
      <c r="AB4" s="5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74">
        <v>1986</v>
      </c>
      <c r="C5" s="74" t="s">
        <v>78</v>
      </c>
      <c r="D5" s="75" t="s">
        <v>45</v>
      </c>
      <c r="E5" s="74"/>
      <c r="F5" s="77" t="s">
        <v>57</v>
      </c>
      <c r="G5" s="74"/>
      <c r="H5" s="74"/>
      <c r="I5" s="74"/>
      <c r="J5" s="74"/>
      <c r="K5" s="74"/>
      <c r="L5" s="74"/>
      <c r="M5" s="74"/>
      <c r="N5" s="76"/>
      <c r="O5" s="30"/>
      <c r="P5" s="31"/>
      <c r="Q5" s="31"/>
      <c r="R5" s="31"/>
      <c r="S5" s="31"/>
      <c r="T5" s="31"/>
      <c r="U5" s="31"/>
      <c r="V5" s="30"/>
      <c r="W5" s="36"/>
      <c r="X5" s="36"/>
      <c r="Y5" s="36"/>
      <c r="Z5" s="36"/>
      <c r="AA5" s="36"/>
      <c r="AB5" s="57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74">
        <v>1987</v>
      </c>
      <c r="C6" s="74" t="s">
        <v>44</v>
      </c>
      <c r="D6" s="75" t="s">
        <v>45</v>
      </c>
      <c r="E6" s="74"/>
      <c r="F6" s="77" t="s">
        <v>57</v>
      </c>
      <c r="G6" s="74"/>
      <c r="H6" s="74"/>
      <c r="I6" s="74"/>
      <c r="J6" s="74"/>
      <c r="K6" s="74"/>
      <c r="L6" s="74"/>
      <c r="M6" s="74"/>
      <c r="N6" s="76"/>
      <c r="O6" s="30"/>
      <c r="P6" s="31"/>
      <c r="Q6" s="31"/>
      <c r="R6" s="31"/>
      <c r="S6" s="31"/>
      <c r="T6" s="31"/>
      <c r="U6" s="31"/>
      <c r="V6" s="30"/>
      <c r="W6" s="36"/>
      <c r="X6" s="36"/>
      <c r="Y6" s="36"/>
      <c r="Z6" s="36"/>
      <c r="AA6" s="36"/>
      <c r="AB6" s="57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74">
        <v>1988</v>
      </c>
      <c r="C7" s="74" t="s">
        <v>56</v>
      </c>
      <c r="D7" s="75" t="s">
        <v>45</v>
      </c>
      <c r="E7" s="74"/>
      <c r="F7" s="77" t="s">
        <v>57</v>
      </c>
      <c r="G7" s="74"/>
      <c r="H7" s="74"/>
      <c r="I7" s="74"/>
      <c r="J7" s="74"/>
      <c r="K7" s="74"/>
      <c r="L7" s="74"/>
      <c r="M7" s="74"/>
      <c r="N7" s="76"/>
      <c r="O7" s="30"/>
      <c r="P7" s="31"/>
      <c r="Q7" s="31"/>
      <c r="R7" s="31"/>
      <c r="S7" s="31"/>
      <c r="T7" s="31"/>
      <c r="U7" s="31"/>
      <c r="V7" s="30"/>
      <c r="W7" s="36"/>
      <c r="X7" s="36"/>
      <c r="Y7" s="36"/>
      <c r="Z7" s="36"/>
      <c r="AA7" s="36"/>
      <c r="AB7" s="57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">
      <c r="A8" s="9"/>
      <c r="B8" s="74">
        <v>1989</v>
      </c>
      <c r="C8" s="74" t="s">
        <v>60</v>
      </c>
      <c r="D8" s="75" t="s">
        <v>59</v>
      </c>
      <c r="E8" s="74"/>
      <c r="F8" s="77" t="s">
        <v>57</v>
      </c>
      <c r="G8" s="74"/>
      <c r="H8" s="74"/>
      <c r="I8" s="74"/>
      <c r="J8" s="74"/>
      <c r="K8" s="74"/>
      <c r="L8" s="74"/>
      <c r="M8" s="74"/>
      <c r="N8" s="76"/>
      <c r="O8" s="24"/>
      <c r="P8" s="31"/>
      <c r="Q8" s="31"/>
      <c r="R8" s="31"/>
      <c r="S8" s="31"/>
      <c r="T8" s="31"/>
      <c r="U8" s="31"/>
      <c r="V8" s="24"/>
      <c r="W8" s="36"/>
      <c r="X8" s="36"/>
      <c r="Y8" s="36"/>
      <c r="Z8" s="36"/>
      <c r="AA8" s="36"/>
      <c r="AB8" s="57"/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">
      <c r="A9" s="9"/>
      <c r="B9" s="25">
        <v>1990</v>
      </c>
      <c r="C9" s="25" t="s">
        <v>48</v>
      </c>
      <c r="D9" s="26" t="s">
        <v>36</v>
      </c>
      <c r="E9" s="25"/>
      <c r="F9" s="27" t="s">
        <v>58</v>
      </c>
      <c r="G9" s="66"/>
      <c r="H9" s="28"/>
      <c r="I9" s="25"/>
      <c r="J9" s="25"/>
      <c r="K9" s="25"/>
      <c r="L9" s="25"/>
      <c r="M9" s="25"/>
      <c r="N9" s="29"/>
      <c r="O9" s="24"/>
      <c r="P9" s="31"/>
      <c r="Q9" s="31"/>
      <c r="R9" s="31"/>
      <c r="S9" s="31"/>
      <c r="T9" s="31"/>
      <c r="U9" s="31"/>
      <c r="V9" s="24"/>
      <c r="W9" s="36"/>
      <c r="X9" s="36"/>
      <c r="Y9" s="36"/>
      <c r="Z9" s="36"/>
      <c r="AA9" s="36"/>
      <c r="AB9" s="57"/>
      <c r="AC9" s="24"/>
      <c r="AD9" s="31"/>
      <c r="AE9" s="2"/>
      <c r="AF9" s="2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1991</v>
      </c>
      <c r="C10" s="25" t="s">
        <v>47</v>
      </c>
      <c r="D10" s="26" t="s">
        <v>36</v>
      </c>
      <c r="E10" s="25"/>
      <c r="F10" s="27" t="s">
        <v>58</v>
      </c>
      <c r="G10" s="66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36">
        <v>2</v>
      </c>
      <c r="X10" s="36">
        <v>0</v>
      </c>
      <c r="Y10" s="36">
        <v>0</v>
      </c>
      <c r="Z10" s="36">
        <v>0</v>
      </c>
      <c r="AA10" s="36">
        <v>1</v>
      </c>
      <c r="AB10" s="57">
        <v>0.5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1">
        <v>1992</v>
      </c>
      <c r="C11" s="31" t="s">
        <v>35</v>
      </c>
      <c r="D11" s="34" t="s">
        <v>36</v>
      </c>
      <c r="E11" s="31">
        <v>17</v>
      </c>
      <c r="F11" s="31">
        <v>1</v>
      </c>
      <c r="G11" s="31">
        <v>2</v>
      </c>
      <c r="H11" s="31">
        <v>3</v>
      </c>
      <c r="I11" s="31">
        <v>24</v>
      </c>
      <c r="J11" s="31">
        <v>11</v>
      </c>
      <c r="K11" s="31">
        <v>5</v>
      </c>
      <c r="L11" s="31">
        <v>5</v>
      </c>
      <c r="M11" s="31">
        <v>3</v>
      </c>
      <c r="N11" s="35">
        <v>0.52200000000000002</v>
      </c>
      <c r="O11" s="30"/>
      <c r="P11" s="31"/>
      <c r="Q11" s="31"/>
      <c r="R11" s="31"/>
      <c r="S11" s="31"/>
      <c r="T11" s="31"/>
      <c r="U11" s="31"/>
      <c r="V11" s="30"/>
      <c r="W11" s="36"/>
      <c r="X11" s="36"/>
      <c r="Y11" s="36"/>
      <c r="Z11" s="36"/>
      <c r="AA11" s="36"/>
      <c r="AB11" s="57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1">
        <v>1993</v>
      </c>
      <c r="C12" s="31"/>
      <c r="D12" s="37"/>
      <c r="E12" s="31"/>
      <c r="F12" s="31"/>
      <c r="G12" s="31"/>
      <c r="H12" s="31"/>
      <c r="I12" s="31"/>
      <c r="J12" s="31"/>
      <c r="K12" s="31"/>
      <c r="L12" s="31"/>
      <c r="M12" s="31"/>
      <c r="N12" s="38"/>
      <c r="O12" s="30"/>
      <c r="P12" s="31"/>
      <c r="Q12" s="31"/>
      <c r="R12" s="32"/>
      <c r="S12" s="31"/>
      <c r="T12" s="31"/>
      <c r="U12" s="31"/>
      <c r="V12" s="30"/>
      <c r="W12" s="36"/>
      <c r="X12" s="36"/>
      <c r="Y12" s="36"/>
      <c r="Z12" s="36"/>
      <c r="AA12" s="36"/>
      <c r="AB12" s="57"/>
      <c r="AC12" s="30"/>
      <c r="AD12" s="31"/>
      <c r="AE12" s="2"/>
      <c r="AF12" s="79"/>
      <c r="AG12" s="32"/>
      <c r="AH12" s="33"/>
      <c r="AI12" s="31"/>
      <c r="AJ12" s="9"/>
    </row>
    <row r="13" spans="1:36" s="23" customFormat="1" ht="15" customHeight="1" x14ac:dyDescent="0.25">
      <c r="A13" s="9"/>
      <c r="B13" s="25">
        <v>1994</v>
      </c>
      <c r="C13" s="25" t="s">
        <v>44</v>
      </c>
      <c r="D13" s="26" t="s">
        <v>45</v>
      </c>
      <c r="E13" s="25"/>
      <c r="F13" s="27" t="s">
        <v>46</v>
      </c>
      <c r="G13" s="66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36"/>
      <c r="X13" s="36"/>
      <c r="Y13" s="36"/>
      <c r="Z13" s="36"/>
      <c r="AA13" s="36"/>
      <c r="AB13" s="57"/>
      <c r="AC13" s="30"/>
      <c r="AD13" s="31"/>
      <c r="AE13" s="31"/>
      <c r="AF13" s="32"/>
      <c r="AG13" s="32"/>
      <c r="AH13" s="33"/>
      <c r="AI13" s="31"/>
      <c r="AJ13" s="9"/>
    </row>
    <row r="14" spans="1:36" s="23" customFormat="1" ht="15" customHeight="1" x14ac:dyDescent="0.25">
      <c r="A14" s="9"/>
      <c r="B14" s="31">
        <v>1994</v>
      </c>
      <c r="C14" s="31" t="s">
        <v>37</v>
      </c>
      <c r="D14" s="34" t="s">
        <v>38</v>
      </c>
      <c r="E14" s="31">
        <v>13</v>
      </c>
      <c r="F14" s="31">
        <v>0</v>
      </c>
      <c r="G14" s="31">
        <v>1</v>
      </c>
      <c r="H14" s="31">
        <v>1</v>
      </c>
      <c r="I14" s="31">
        <v>8</v>
      </c>
      <c r="J14" s="31">
        <v>3</v>
      </c>
      <c r="K14" s="31">
        <v>3</v>
      </c>
      <c r="L14" s="31">
        <v>1</v>
      </c>
      <c r="M14" s="31">
        <v>1</v>
      </c>
      <c r="N14" s="35">
        <v>0.27600000000000002</v>
      </c>
      <c r="O14" s="30"/>
      <c r="P14" s="31"/>
      <c r="Q14" s="31"/>
      <c r="R14" s="31"/>
      <c r="S14" s="31"/>
      <c r="T14" s="31"/>
      <c r="U14" s="31"/>
      <c r="V14" s="30"/>
      <c r="W14" s="36"/>
      <c r="X14" s="36"/>
      <c r="Y14" s="36"/>
      <c r="Z14" s="36"/>
      <c r="AA14" s="36"/>
      <c r="AB14" s="57"/>
      <c r="AC14" s="30"/>
      <c r="AD14" s="31"/>
      <c r="AE14" s="2"/>
      <c r="AF14" s="79"/>
      <c r="AG14" s="32"/>
      <c r="AH14" s="33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30</v>
      </c>
      <c r="F15" s="18">
        <v>1</v>
      </c>
      <c r="G15" s="18">
        <v>3</v>
      </c>
      <c r="H15" s="18">
        <v>4</v>
      </c>
      <c r="I15" s="18">
        <v>32</v>
      </c>
      <c r="J15" s="18">
        <v>14</v>
      </c>
      <c r="K15" s="18">
        <v>8</v>
      </c>
      <c r="L15" s="18">
        <v>6</v>
      </c>
      <c r="M15" s="18">
        <v>4</v>
      </c>
      <c r="N15" s="39">
        <v>0.42699999999999999</v>
      </c>
      <c r="O15" s="24"/>
      <c r="P15" s="18">
        <f>SUM(P12:P14)</f>
        <v>0</v>
      </c>
      <c r="Q15" s="18">
        <f>SUM(Q12:Q14)</f>
        <v>0</v>
      </c>
      <c r="R15" s="18">
        <f>SUM(R12:R14)</f>
        <v>0</v>
      </c>
      <c r="S15" s="18">
        <f>SUM(S12:S14)</f>
        <v>0</v>
      </c>
      <c r="T15" s="18">
        <f>SUM(T12:T14)</f>
        <v>0</v>
      </c>
      <c r="U15" s="39">
        <v>0</v>
      </c>
      <c r="V15" s="24"/>
      <c r="W15" s="18">
        <f>PRODUCT(E21)</f>
        <v>2</v>
      </c>
      <c r="X15" s="18">
        <f t="shared" ref="X15:AA15" si="0">PRODUCT(F21)</f>
        <v>0</v>
      </c>
      <c r="Y15" s="18">
        <f t="shared" si="0"/>
        <v>0</v>
      </c>
      <c r="Z15" s="18">
        <f t="shared" si="0"/>
        <v>0</v>
      </c>
      <c r="AA15" s="18">
        <f t="shared" si="0"/>
        <v>1</v>
      </c>
      <c r="AB15" s="39">
        <f>PRODUCT(N21)</f>
        <v>0.5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37" t="s">
        <v>2</v>
      </c>
      <c r="C16" s="33"/>
      <c r="D16" s="40">
        <v>27.333333333333336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3"/>
      <c r="AI16" s="41"/>
      <c r="AJ16" s="9"/>
    </row>
    <row r="17" spans="1:36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P17" s="41"/>
      <c r="Q17" s="44"/>
      <c r="R17" s="41"/>
      <c r="S17" s="41"/>
      <c r="T17" s="41"/>
      <c r="U17" s="41"/>
      <c r="W17" s="41"/>
      <c r="X17" s="41"/>
      <c r="Y17" s="41"/>
      <c r="Z17" s="41"/>
      <c r="AA17" s="41"/>
      <c r="AB17" s="41"/>
      <c r="AD17" s="41"/>
      <c r="AE17" s="41"/>
      <c r="AF17" s="41"/>
      <c r="AG17" s="41"/>
      <c r="AH17" s="41"/>
      <c r="AI17" s="41"/>
      <c r="AJ17" s="9"/>
    </row>
    <row r="18" spans="1:36" ht="15" customHeight="1" x14ac:dyDescent="0.25">
      <c r="A18" s="9"/>
      <c r="B18" s="22" t="s">
        <v>25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1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6" t="s">
        <v>30</v>
      </c>
      <c r="Q18" s="12"/>
      <c r="R18" s="12"/>
      <c r="S18" s="12"/>
      <c r="T18" s="47"/>
      <c r="U18" s="47"/>
      <c r="V18" s="47"/>
      <c r="W18" s="47"/>
      <c r="X18" s="47"/>
      <c r="Y18" s="47"/>
      <c r="Z18" s="47"/>
      <c r="AA18" s="12"/>
      <c r="AB18" s="12"/>
      <c r="AC18" s="47"/>
      <c r="AD18" s="12"/>
      <c r="AE18" s="12"/>
      <c r="AF18" s="12"/>
      <c r="AG18" s="12"/>
      <c r="AH18" s="12"/>
      <c r="AI18" s="48"/>
      <c r="AJ18" s="9"/>
    </row>
    <row r="19" spans="1:36" ht="15" customHeight="1" x14ac:dyDescent="0.2">
      <c r="A19" s="9"/>
      <c r="B19" s="46" t="s">
        <v>13</v>
      </c>
      <c r="C19" s="12"/>
      <c r="D19" s="48"/>
      <c r="E19" s="31">
        <v>30</v>
      </c>
      <c r="F19" s="31">
        <v>1</v>
      </c>
      <c r="G19" s="31">
        <v>3</v>
      </c>
      <c r="H19" s="31">
        <v>4</v>
      </c>
      <c r="I19" s="31">
        <v>32</v>
      </c>
      <c r="J19" s="41"/>
      <c r="K19" s="49">
        <v>0.13333333333333333</v>
      </c>
      <c r="L19" s="49">
        <v>0.13333333333333333</v>
      </c>
      <c r="M19" s="49">
        <v>1.0666666666666667</v>
      </c>
      <c r="N19" s="35">
        <v>0.42699999999999999</v>
      </c>
      <c r="O19" s="24"/>
      <c r="P19" s="95" t="s">
        <v>9</v>
      </c>
      <c r="Q19" s="111"/>
      <c r="R19" s="96" t="s">
        <v>66</v>
      </c>
      <c r="S19" s="96"/>
      <c r="T19" s="96"/>
      <c r="U19" s="96"/>
      <c r="V19" s="96"/>
      <c r="W19" s="96"/>
      <c r="X19" s="96"/>
      <c r="Y19" s="112" t="s">
        <v>11</v>
      </c>
      <c r="Z19" s="96"/>
      <c r="AA19" s="96" t="s">
        <v>67</v>
      </c>
      <c r="AB19" s="96"/>
      <c r="AC19" s="96"/>
      <c r="AD19" s="96"/>
      <c r="AE19" s="96"/>
      <c r="AF19" s="96"/>
      <c r="AG19" s="96"/>
      <c r="AH19" s="112"/>
      <c r="AI19" s="97"/>
      <c r="AJ19" s="9"/>
    </row>
    <row r="20" spans="1:36" ht="15" customHeight="1" x14ac:dyDescent="0.2">
      <c r="A20" s="9"/>
      <c r="B20" s="50" t="s">
        <v>15</v>
      </c>
      <c r="C20" s="51"/>
      <c r="D20" s="52"/>
      <c r="E20" s="31"/>
      <c r="F20" s="31"/>
      <c r="G20" s="31"/>
      <c r="H20" s="31"/>
      <c r="I20" s="31"/>
      <c r="J20" s="41"/>
      <c r="K20" s="49"/>
      <c r="L20" s="49"/>
      <c r="M20" s="49"/>
      <c r="N20" s="35"/>
      <c r="O20" s="24"/>
      <c r="P20" s="113" t="s">
        <v>64</v>
      </c>
      <c r="Q20" s="114"/>
      <c r="R20" s="115" t="s">
        <v>42</v>
      </c>
      <c r="S20" s="115"/>
      <c r="T20" s="115"/>
      <c r="U20" s="115"/>
      <c r="V20" s="115"/>
      <c r="W20" s="115"/>
      <c r="X20" s="115"/>
      <c r="Y20" s="116" t="s">
        <v>54</v>
      </c>
      <c r="Z20" s="115"/>
      <c r="AA20" s="115" t="s">
        <v>43</v>
      </c>
      <c r="AB20" s="115"/>
      <c r="AC20" s="115"/>
      <c r="AD20" s="115"/>
      <c r="AE20" s="115"/>
      <c r="AF20" s="115"/>
      <c r="AG20" s="115"/>
      <c r="AH20" s="116"/>
      <c r="AI20" s="117"/>
      <c r="AJ20" s="9"/>
    </row>
    <row r="21" spans="1:36" ht="15" customHeight="1" x14ac:dyDescent="0.2">
      <c r="A21" s="9"/>
      <c r="B21" s="53" t="s">
        <v>16</v>
      </c>
      <c r="C21" s="54"/>
      <c r="D21" s="55"/>
      <c r="E21" s="36">
        <v>2</v>
      </c>
      <c r="F21" s="36">
        <v>0</v>
      </c>
      <c r="G21" s="36">
        <v>0</v>
      </c>
      <c r="H21" s="36">
        <v>0</v>
      </c>
      <c r="I21" s="36">
        <v>1</v>
      </c>
      <c r="J21" s="41"/>
      <c r="K21" s="56">
        <v>0</v>
      </c>
      <c r="L21" s="56">
        <v>0</v>
      </c>
      <c r="M21" s="56">
        <v>0.5</v>
      </c>
      <c r="N21" s="57">
        <v>0.5</v>
      </c>
      <c r="O21" s="24"/>
      <c r="P21" s="113" t="s">
        <v>65</v>
      </c>
      <c r="Q21" s="114"/>
      <c r="R21" s="115" t="s">
        <v>39</v>
      </c>
      <c r="S21" s="115"/>
      <c r="T21" s="115"/>
      <c r="U21" s="115"/>
      <c r="V21" s="115"/>
      <c r="W21" s="115"/>
      <c r="X21" s="115"/>
      <c r="Y21" s="116" t="s">
        <v>41</v>
      </c>
      <c r="Z21" s="115"/>
      <c r="AA21" s="115" t="s">
        <v>40</v>
      </c>
      <c r="AB21" s="115"/>
      <c r="AC21" s="115"/>
      <c r="AD21" s="115"/>
      <c r="AE21" s="115"/>
      <c r="AF21" s="115"/>
      <c r="AG21" s="115"/>
      <c r="AH21" s="116"/>
      <c r="AI21" s="117"/>
    </row>
    <row r="22" spans="1:36" ht="15" customHeight="1" x14ac:dyDescent="0.2">
      <c r="A22" s="9"/>
      <c r="B22" s="58" t="s">
        <v>26</v>
      </c>
      <c r="C22" s="59"/>
      <c r="D22" s="60"/>
      <c r="E22" s="18">
        <v>32</v>
      </c>
      <c r="F22" s="18">
        <v>1</v>
      </c>
      <c r="G22" s="18">
        <v>3</v>
      </c>
      <c r="H22" s="18">
        <v>4</v>
      </c>
      <c r="I22" s="18">
        <v>33</v>
      </c>
      <c r="J22" s="41"/>
      <c r="K22" s="61">
        <v>0.125</v>
      </c>
      <c r="L22" s="61">
        <v>0.125</v>
      </c>
      <c r="M22" s="61">
        <v>1.03125</v>
      </c>
      <c r="N22" s="39">
        <v>0.42899999999999999</v>
      </c>
      <c r="O22" s="24"/>
      <c r="P22" s="118" t="s">
        <v>10</v>
      </c>
      <c r="Q22" s="119"/>
      <c r="R22" s="120" t="s">
        <v>42</v>
      </c>
      <c r="S22" s="120"/>
      <c r="T22" s="120"/>
      <c r="U22" s="120"/>
      <c r="V22" s="120"/>
      <c r="W22" s="120"/>
      <c r="X22" s="120"/>
      <c r="Y22" s="121" t="s">
        <v>54</v>
      </c>
      <c r="Z22" s="120"/>
      <c r="AA22" s="120" t="s">
        <v>43</v>
      </c>
      <c r="AB22" s="120"/>
      <c r="AC22" s="120"/>
      <c r="AD22" s="120"/>
      <c r="AE22" s="120"/>
      <c r="AF22" s="120"/>
      <c r="AG22" s="120"/>
      <c r="AH22" s="121"/>
      <c r="AI22" s="122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4"/>
      <c r="P23" s="41"/>
      <c r="Q23" s="44"/>
      <c r="R23" s="41"/>
      <c r="S23" s="41"/>
      <c r="T23" s="24"/>
      <c r="U23" s="24"/>
      <c r="V23" s="24"/>
      <c r="W23" s="24"/>
      <c r="X23" s="62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 t="s">
        <v>49</v>
      </c>
      <c r="C24" s="41"/>
      <c r="D24" s="41" t="s">
        <v>52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24"/>
      <c r="V24" s="24"/>
      <c r="W24" s="24"/>
      <c r="X24" s="62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 t="s">
        <v>50</v>
      </c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24"/>
      <c r="U25" s="24"/>
      <c r="V25" s="24"/>
      <c r="W25" s="24"/>
      <c r="X25" s="62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 t="s">
        <v>51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62"/>
      <c r="Y26" s="6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63"/>
      <c r="N27" s="63"/>
      <c r="O27" s="24"/>
      <c r="P27" s="41"/>
      <c r="Q27" s="44"/>
      <c r="R27" s="41"/>
      <c r="S27" s="41"/>
      <c r="T27" s="24"/>
      <c r="U27" s="24"/>
      <c r="V27" s="24"/>
      <c r="W27" s="24"/>
      <c r="X27" s="62"/>
      <c r="Y27" s="6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62"/>
      <c r="Y28" s="6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2"/>
      <c r="Y29" s="6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2"/>
      <c r="Y30" s="6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2"/>
      <c r="Y31" s="6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2"/>
      <c r="Y32" s="6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2"/>
      <c r="Y33" s="6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2"/>
      <c r="Y34" s="6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2"/>
      <c r="Y35" s="6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2"/>
      <c r="Y36" s="6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2"/>
      <c r="Y37" s="6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2"/>
      <c r="Y38" s="6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2"/>
      <c r="Y39" s="6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2"/>
      <c r="Y40" s="6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2"/>
      <c r="Y41" s="6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2"/>
      <c r="Y42" s="6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2"/>
      <c r="Y43" s="6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2"/>
      <c r="Y44" s="6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2"/>
      <c r="Y45" s="6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2"/>
      <c r="Y46" s="6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2"/>
      <c r="Y47" s="6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2"/>
      <c r="Y48" s="6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2"/>
      <c r="Y49" s="6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2"/>
      <c r="Y50" s="6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2"/>
      <c r="Y51" s="6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2"/>
      <c r="Y52" s="6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2"/>
      <c r="Y53" s="6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2"/>
      <c r="Y54" s="6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2"/>
      <c r="Y55" s="6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2"/>
      <c r="Y56" s="6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2"/>
      <c r="Y57" s="6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2"/>
      <c r="Y58" s="6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2"/>
      <c r="Y59" s="6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2"/>
      <c r="Y60" s="6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2"/>
      <c r="Y61" s="6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2"/>
      <c r="Y62" s="6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2"/>
      <c r="Y63" s="6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2"/>
      <c r="Y64" s="6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2"/>
      <c r="Y65" s="6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2"/>
      <c r="Y66" s="6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2"/>
      <c r="Y67" s="6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2"/>
      <c r="Y68" s="6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2"/>
      <c r="Y69" s="6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2"/>
      <c r="Y70" s="6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2"/>
      <c r="Y71" s="6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2"/>
      <c r="Y72" s="6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2"/>
      <c r="Y73" s="6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2"/>
      <c r="Y74" s="6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2"/>
      <c r="Y75" s="6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2"/>
      <c r="Y76" s="6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2"/>
      <c r="Y77" s="6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2"/>
      <c r="Y78" s="6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2"/>
      <c r="Y79" s="6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2"/>
      <c r="Y80" s="6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2"/>
      <c r="Y81" s="6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2"/>
      <c r="Y82" s="6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2"/>
      <c r="Y83" s="6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2"/>
      <c r="Y84" s="6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2"/>
      <c r="Y85" s="6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2"/>
      <c r="Y86" s="6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2"/>
      <c r="Y87" s="6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2"/>
      <c r="Y88" s="6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2"/>
      <c r="Y89" s="6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2"/>
      <c r="Y90" s="6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2"/>
      <c r="Y91" s="6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2"/>
      <c r="Y92" s="6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2"/>
      <c r="Y93" s="6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2"/>
      <c r="Y94" s="6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2"/>
      <c r="Y95" s="6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2"/>
      <c r="Y96" s="6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2"/>
      <c r="Y97" s="6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2"/>
      <c r="Y98" s="6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2"/>
      <c r="Y99" s="6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2"/>
      <c r="Y100" s="6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2"/>
      <c r="Y101" s="6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2"/>
      <c r="Y102" s="6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2"/>
      <c r="Y103" s="6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2"/>
      <c r="Y104" s="6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2"/>
      <c r="Y105" s="6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2"/>
      <c r="Y106" s="6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2"/>
      <c r="Y107" s="6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2"/>
      <c r="Y108" s="6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2"/>
      <c r="Y109" s="6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2"/>
      <c r="Y110" s="6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2"/>
      <c r="Y111" s="6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2"/>
      <c r="Y112" s="6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2"/>
      <c r="Y113" s="6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2"/>
      <c r="Y114" s="6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2"/>
      <c r="Y115" s="6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2"/>
      <c r="Y116" s="6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2"/>
      <c r="Y117" s="6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2"/>
      <c r="Y118" s="6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2"/>
      <c r="Y119" s="6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2"/>
      <c r="Y120" s="6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2"/>
      <c r="Y121" s="6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2"/>
      <c r="Y122" s="6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2"/>
      <c r="Y123" s="6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2"/>
      <c r="Y124" s="6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2"/>
      <c r="Y125" s="6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2"/>
      <c r="Y126" s="6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2"/>
      <c r="Y127" s="6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2"/>
      <c r="Y128" s="6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2"/>
      <c r="Y129" s="6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2"/>
      <c r="Y130" s="6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2"/>
      <c r="Y131" s="6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2"/>
      <c r="Y132" s="6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2"/>
      <c r="Y133" s="6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2"/>
      <c r="Y134" s="6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2"/>
      <c r="Y135" s="6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2"/>
      <c r="Y136" s="6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2"/>
      <c r="Y137" s="6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2"/>
      <c r="Y138" s="6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2"/>
      <c r="Y139" s="6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2"/>
      <c r="Y140" s="6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2"/>
      <c r="Y141" s="6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2"/>
      <c r="Y142" s="6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62"/>
      <c r="Y143" s="6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62"/>
      <c r="Y144" s="6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62"/>
      <c r="Y145" s="6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62"/>
      <c r="Y146" s="6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62"/>
      <c r="Y147" s="6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D24:J25">
    <sortCondition descending="1"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67" t="s">
        <v>34</v>
      </c>
      <c r="C1" s="68"/>
      <c r="D1" s="69"/>
      <c r="E1" s="70" t="s">
        <v>53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55</v>
      </c>
      <c r="C2" s="72"/>
      <c r="D2" s="73"/>
      <c r="E2" s="13" t="s">
        <v>13</v>
      </c>
      <c r="F2" s="14"/>
      <c r="G2" s="14"/>
      <c r="H2" s="14"/>
      <c r="I2" s="20"/>
      <c r="J2" s="15"/>
      <c r="K2" s="78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82" t="s">
        <v>70</v>
      </c>
      <c r="Y2" s="83"/>
      <c r="Z2" s="84"/>
      <c r="AA2" s="13" t="s">
        <v>13</v>
      </c>
      <c r="AB2" s="14"/>
      <c r="AC2" s="14"/>
      <c r="AD2" s="14"/>
      <c r="AE2" s="20"/>
      <c r="AF2" s="15"/>
      <c r="AG2" s="78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8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72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72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3"/>
      <c r="D4" s="37"/>
      <c r="E4" s="31"/>
      <c r="F4" s="31"/>
      <c r="G4" s="31"/>
      <c r="H4" s="32"/>
      <c r="I4" s="31"/>
      <c r="J4" s="38"/>
      <c r="K4" s="30"/>
      <c r="L4" s="86"/>
      <c r="M4" s="18"/>
      <c r="N4" s="18"/>
      <c r="O4" s="18"/>
      <c r="P4" s="24"/>
      <c r="Q4" s="31"/>
      <c r="R4" s="31"/>
      <c r="S4" s="32"/>
      <c r="T4" s="31"/>
      <c r="U4" s="31"/>
      <c r="V4" s="87"/>
      <c r="W4" s="30"/>
      <c r="X4" s="31">
        <v>1985</v>
      </c>
      <c r="Y4" s="31" t="s">
        <v>77</v>
      </c>
      <c r="Z4" s="2" t="s">
        <v>45</v>
      </c>
      <c r="AA4" s="31">
        <v>18</v>
      </c>
      <c r="AB4" s="31">
        <v>0</v>
      </c>
      <c r="AC4" s="31">
        <v>9</v>
      </c>
      <c r="AD4" s="31">
        <v>6</v>
      </c>
      <c r="AE4" s="31"/>
      <c r="AF4" s="35"/>
      <c r="AG4" s="24"/>
      <c r="AH4" s="18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3"/>
      <c r="D5" s="37"/>
      <c r="E5" s="31"/>
      <c r="F5" s="31"/>
      <c r="G5" s="31"/>
      <c r="H5" s="32"/>
      <c r="I5" s="31"/>
      <c r="J5" s="38"/>
      <c r="K5" s="30"/>
      <c r="L5" s="86"/>
      <c r="M5" s="18"/>
      <c r="N5" s="18"/>
      <c r="O5" s="18"/>
      <c r="P5" s="24"/>
      <c r="Q5" s="31"/>
      <c r="R5" s="31"/>
      <c r="S5" s="32"/>
      <c r="T5" s="31"/>
      <c r="U5" s="31"/>
      <c r="V5" s="87"/>
      <c r="W5" s="30"/>
      <c r="X5" s="31">
        <v>1986</v>
      </c>
      <c r="Y5" s="31" t="s">
        <v>78</v>
      </c>
      <c r="Z5" s="2" t="s">
        <v>45</v>
      </c>
      <c r="AA5" s="31">
        <v>14</v>
      </c>
      <c r="AB5" s="31">
        <v>0</v>
      </c>
      <c r="AC5" s="31">
        <v>1</v>
      </c>
      <c r="AD5" s="31">
        <v>2</v>
      </c>
      <c r="AE5" s="31"/>
      <c r="AF5" s="35"/>
      <c r="AG5" s="24"/>
      <c r="AH5" s="18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/>
      <c r="C6" s="33"/>
      <c r="D6" s="37"/>
      <c r="E6" s="31"/>
      <c r="F6" s="31"/>
      <c r="G6" s="31"/>
      <c r="H6" s="32"/>
      <c r="I6" s="31"/>
      <c r="J6" s="38"/>
      <c r="K6" s="30"/>
      <c r="L6" s="86"/>
      <c r="M6" s="18"/>
      <c r="N6" s="18"/>
      <c r="O6" s="18"/>
      <c r="P6" s="24"/>
      <c r="Q6" s="31"/>
      <c r="R6" s="31"/>
      <c r="S6" s="32"/>
      <c r="T6" s="31"/>
      <c r="U6" s="31"/>
      <c r="V6" s="87"/>
      <c r="W6" s="30"/>
      <c r="X6" s="31">
        <v>1987</v>
      </c>
      <c r="Y6" s="31" t="s">
        <v>44</v>
      </c>
      <c r="Z6" s="2" t="s">
        <v>45</v>
      </c>
      <c r="AA6" s="31">
        <v>22</v>
      </c>
      <c r="AB6" s="31">
        <v>2</v>
      </c>
      <c r="AC6" s="31">
        <v>16</v>
      </c>
      <c r="AD6" s="31">
        <v>21</v>
      </c>
      <c r="AE6" s="31"/>
      <c r="AF6" s="35"/>
      <c r="AG6" s="24"/>
      <c r="AH6" s="18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/>
      <c r="C7" s="33"/>
      <c r="D7" s="37"/>
      <c r="E7" s="31"/>
      <c r="F7" s="31"/>
      <c r="G7" s="31"/>
      <c r="H7" s="32"/>
      <c r="I7" s="31"/>
      <c r="J7" s="38"/>
      <c r="K7" s="30"/>
      <c r="L7" s="86"/>
      <c r="M7" s="18"/>
      <c r="N7" s="18"/>
      <c r="O7" s="18"/>
      <c r="P7" s="24"/>
      <c r="Q7" s="31"/>
      <c r="R7" s="31"/>
      <c r="S7" s="32"/>
      <c r="T7" s="31"/>
      <c r="U7" s="31"/>
      <c r="V7" s="87"/>
      <c r="W7" s="30"/>
      <c r="X7" s="31">
        <v>1988</v>
      </c>
      <c r="Y7" s="31" t="s">
        <v>56</v>
      </c>
      <c r="Z7" s="2" t="s">
        <v>45</v>
      </c>
      <c r="AA7" s="31">
        <v>22</v>
      </c>
      <c r="AB7" s="31">
        <v>0</v>
      </c>
      <c r="AC7" s="31">
        <v>6</v>
      </c>
      <c r="AD7" s="31">
        <v>11</v>
      </c>
      <c r="AE7" s="31"/>
      <c r="AF7" s="35"/>
      <c r="AG7" s="110"/>
      <c r="AH7" s="18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3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/>
      <c r="C8" s="33"/>
      <c r="D8" s="37"/>
      <c r="E8" s="31"/>
      <c r="F8" s="31"/>
      <c r="G8" s="31"/>
      <c r="H8" s="32"/>
      <c r="I8" s="31"/>
      <c r="J8" s="38"/>
      <c r="K8" s="30"/>
      <c r="L8" s="86"/>
      <c r="M8" s="18"/>
      <c r="N8" s="18"/>
      <c r="O8" s="18"/>
      <c r="P8" s="24"/>
      <c r="Q8" s="31"/>
      <c r="R8" s="31"/>
      <c r="S8" s="32"/>
      <c r="T8" s="31"/>
      <c r="U8" s="31"/>
      <c r="V8" s="87"/>
      <c r="W8" s="30"/>
      <c r="X8" s="31"/>
      <c r="Y8" s="33"/>
      <c r="Z8" s="37"/>
      <c r="AA8" s="31"/>
      <c r="AB8" s="31"/>
      <c r="AC8" s="31"/>
      <c r="AD8" s="32"/>
      <c r="AE8" s="31"/>
      <c r="AF8" s="38"/>
      <c r="AG8" s="30"/>
      <c r="AH8" s="86"/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3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1990</v>
      </c>
      <c r="C9" s="31" t="s">
        <v>48</v>
      </c>
      <c r="D9" s="37" t="s">
        <v>36</v>
      </c>
      <c r="E9" s="31">
        <v>20</v>
      </c>
      <c r="F9" s="31">
        <v>1</v>
      </c>
      <c r="G9" s="31">
        <v>6</v>
      </c>
      <c r="H9" s="31">
        <v>31</v>
      </c>
      <c r="I9" s="31"/>
      <c r="J9" s="31"/>
      <c r="K9" s="24"/>
      <c r="L9" s="18"/>
      <c r="M9" s="18" t="s">
        <v>79</v>
      </c>
      <c r="N9" s="18"/>
      <c r="O9" s="18"/>
      <c r="P9" s="24"/>
      <c r="Q9" s="31"/>
      <c r="R9" s="31"/>
      <c r="S9" s="32"/>
      <c r="T9" s="31"/>
      <c r="U9" s="31"/>
      <c r="V9" s="87"/>
      <c r="W9" s="30"/>
      <c r="X9" s="31"/>
      <c r="Y9" s="33"/>
      <c r="Z9" s="37"/>
      <c r="AA9" s="31"/>
      <c r="AB9" s="31"/>
      <c r="AC9" s="31"/>
      <c r="AD9" s="32"/>
      <c r="AE9" s="31"/>
      <c r="AF9" s="38"/>
      <c r="AG9" s="30"/>
      <c r="AH9" s="86"/>
      <c r="AI9" s="18"/>
      <c r="AJ9" s="18"/>
      <c r="AK9" s="18"/>
      <c r="AL9" s="24"/>
      <c r="AM9" s="31"/>
      <c r="AN9" s="31"/>
      <c r="AO9" s="32"/>
      <c r="AP9" s="31"/>
      <c r="AQ9" s="31"/>
      <c r="AR9" s="32"/>
      <c r="AS9" s="3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1991</v>
      </c>
      <c r="C10" s="33" t="s">
        <v>47</v>
      </c>
      <c r="D10" s="37" t="s">
        <v>36</v>
      </c>
      <c r="E10" s="31">
        <v>19</v>
      </c>
      <c r="F10" s="31">
        <v>1</v>
      </c>
      <c r="G10" s="31">
        <v>7</v>
      </c>
      <c r="H10" s="32">
        <v>14</v>
      </c>
      <c r="I10" s="31">
        <v>58</v>
      </c>
      <c r="J10" s="38"/>
      <c r="K10" s="30"/>
      <c r="L10" s="86"/>
      <c r="M10" s="18"/>
      <c r="N10" s="18"/>
      <c r="O10" s="18"/>
      <c r="P10" s="24"/>
      <c r="Q10" s="31"/>
      <c r="R10" s="31"/>
      <c r="S10" s="32"/>
      <c r="T10" s="31"/>
      <c r="U10" s="31"/>
      <c r="V10" s="32"/>
      <c r="W10" s="30"/>
      <c r="X10" s="31"/>
      <c r="Y10" s="33"/>
      <c r="Z10" s="37"/>
      <c r="AA10" s="31"/>
      <c r="AB10" s="31"/>
      <c r="AC10" s="31"/>
      <c r="AD10" s="32"/>
      <c r="AE10" s="31"/>
      <c r="AF10" s="38"/>
      <c r="AG10" s="30"/>
      <c r="AH10" s="86"/>
      <c r="AI10" s="18"/>
      <c r="AJ10" s="18"/>
      <c r="AK10" s="18"/>
      <c r="AL10" s="24"/>
      <c r="AM10" s="31"/>
      <c r="AN10" s="31"/>
      <c r="AO10" s="32"/>
      <c r="AP10" s="31"/>
      <c r="AQ10" s="31"/>
      <c r="AR10" s="32"/>
      <c r="AS10" s="3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/>
      <c r="C11" s="33"/>
      <c r="D11" s="37"/>
      <c r="E11" s="31"/>
      <c r="F11" s="31"/>
      <c r="G11" s="31"/>
      <c r="H11" s="32"/>
      <c r="I11" s="31"/>
      <c r="J11" s="38"/>
      <c r="K11" s="30"/>
      <c r="L11" s="86"/>
      <c r="M11" s="18"/>
      <c r="N11" s="18"/>
      <c r="O11" s="18"/>
      <c r="P11" s="24"/>
      <c r="Q11" s="31"/>
      <c r="R11" s="31"/>
      <c r="S11" s="32"/>
      <c r="T11" s="31"/>
      <c r="U11" s="31"/>
      <c r="V11" s="32"/>
      <c r="W11" s="30"/>
      <c r="X11" s="31"/>
      <c r="Y11" s="33"/>
      <c r="Z11" s="37"/>
      <c r="AA11" s="31"/>
      <c r="AB11" s="31"/>
      <c r="AC11" s="31"/>
      <c r="AD11" s="32"/>
      <c r="AE11" s="31"/>
      <c r="AF11" s="38"/>
      <c r="AG11" s="30"/>
      <c r="AH11" s="86"/>
      <c r="AI11" s="18"/>
      <c r="AJ11" s="18"/>
      <c r="AK11" s="18"/>
      <c r="AL11" s="24"/>
      <c r="AM11" s="31"/>
      <c r="AN11" s="31"/>
      <c r="AO11" s="32"/>
      <c r="AP11" s="31"/>
      <c r="AQ11" s="31"/>
      <c r="AR11" s="32"/>
      <c r="AS11" s="30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1994</v>
      </c>
      <c r="C12" s="33" t="s">
        <v>44</v>
      </c>
      <c r="D12" s="37" t="s">
        <v>45</v>
      </c>
      <c r="E12" s="31">
        <v>7</v>
      </c>
      <c r="F12" s="31">
        <v>0</v>
      </c>
      <c r="G12" s="31">
        <v>3</v>
      </c>
      <c r="H12" s="32">
        <v>4</v>
      </c>
      <c r="I12" s="31">
        <v>19</v>
      </c>
      <c r="J12" s="38"/>
      <c r="K12" s="30"/>
      <c r="L12" s="86"/>
      <c r="M12" s="18"/>
      <c r="N12" s="18"/>
      <c r="O12" s="18"/>
      <c r="Q12" s="31"/>
      <c r="R12" s="31"/>
      <c r="S12" s="32"/>
      <c r="T12" s="31"/>
      <c r="U12" s="31"/>
      <c r="V12" s="32"/>
      <c r="W12" s="30"/>
      <c r="X12" s="31"/>
      <c r="Y12" s="33"/>
      <c r="Z12" s="37"/>
      <c r="AA12" s="31"/>
      <c r="AB12" s="31"/>
      <c r="AC12" s="31"/>
      <c r="AD12" s="32"/>
      <c r="AE12" s="31"/>
      <c r="AF12" s="38"/>
      <c r="AG12" s="30"/>
      <c r="AH12" s="86"/>
      <c r="AI12" s="18"/>
      <c r="AJ12" s="18"/>
      <c r="AK12" s="18"/>
      <c r="AM12" s="31"/>
      <c r="AN12" s="31"/>
      <c r="AO12" s="32"/>
      <c r="AP12" s="31"/>
      <c r="AQ12" s="31"/>
      <c r="AR12" s="32"/>
      <c r="AS12" s="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88" t="s">
        <v>73</v>
      </c>
      <c r="C13" s="89"/>
      <c r="D13" s="90"/>
      <c r="E13" s="91">
        <f>SUM(E4:E12)</f>
        <v>46</v>
      </c>
      <c r="F13" s="91">
        <f>SUM(F4:F12)</f>
        <v>2</v>
      </c>
      <c r="G13" s="91">
        <f>SUM(G4:G12)</f>
        <v>16</v>
      </c>
      <c r="H13" s="91">
        <f>SUM(H4:H12)</f>
        <v>49</v>
      </c>
      <c r="I13" s="91">
        <f>SUM(I4:I12)</f>
        <v>77</v>
      </c>
      <c r="J13" s="92">
        <v>0</v>
      </c>
      <c r="K13" s="78">
        <f>SUM(K4:K12)</f>
        <v>0</v>
      </c>
      <c r="L13" s="22"/>
      <c r="M13" s="20"/>
      <c r="N13" s="93"/>
      <c r="O13" s="94"/>
      <c r="P13" s="24"/>
      <c r="Q13" s="91">
        <f>SUM(Q4:Q12)</f>
        <v>0</v>
      </c>
      <c r="R13" s="91">
        <f>SUM(R4:R12)</f>
        <v>0</v>
      </c>
      <c r="S13" s="91">
        <f>SUM(S4:S12)</f>
        <v>0</v>
      </c>
      <c r="T13" s="91">
        <f>SUM(T4:T12)</f>
        <v>0</v>
      </c>
      <c r="U13" s="91">
        <f>SUM(U4:U12)</f>
        <v>0</v>
      </c>
      <c r="V13" s="39">
        <v>0</v>
      </c>
      <c r="W13" s="78">
        <f>SUM(W4:W12)</f>
        <v>0</v>
      </c>
      <c r="X13" s="16" t="s">
        <v>73</v>
      </c>
      <c r="Y13" s="17"/>
      <c r="Z13" s="15"/>
      <c r="AA13" s="91">
        <f>SUM(AA4:AA12)</f>
        <v>76</v>
      </c>
      <c r="AB13" s="91">
        <f>SUM(AB4:AB12)</f>
        <v>2</v>
      </c>
      <c r="AC13" s="91">
        <f>SUM(AC4:AC12)</f>
        <v>32</v>
      </c>
      <c r="AD13" s="91">
        <f>SUM(AD4:AD12)</f>
        <v>40</v>
      </c>
      <c r="AE13" s="91">
        <f>SUM(AE4:AE12)</f>
        <v>0</v>
      </c>
      <c r="AF13" s="92">
        <v>0</v>
      </c>
      <c r="AG13" s="78">
        <f>SUM(AG4:AG12)</f>
        <v>0</v>
      </c>
      <c r="AH13" s="22"/>
      <c r="AI13" s="20"/>
      <c r="AJ13" s="93"/>
      <c r="AK13" s="94"/>
      <c r="AL13" s="24"/>
      <c r="AM13" s="91">
        <f>SUM(AM4:AM12)</f>
        <v>0</v>
      </c>
      <c r="AN13" s="91">
        <f>SUM(AN4:AN12)</f>
        <v>0</v>
      </c>
      <c r="AO13" s="91">
        <f>SUM(AO4:AO12)</f>
        <v>0</v>
      </c>
      <c r="AP13" s="91">
        <f>SUM(AP4:AP12)</f>
        <v>0</v>
      </c>
      <c r="AQ13" s="91">
        <f>SUM(AQ4:AQ12)</f>
        <v>0</v>
      </c>
      <c r="AR13" s="39">
        <v>0</v>
      </c>
      <c r="AS13" s="85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30"/>
      <c r="L14" s="24"/>
      <c r="M14" s="24"/>
      <c r="N14" s="24"/>
      <c r="O14" s="24"/>
      <c r="P14" s="41"/>
      <c r="Q14" s="41"/>
      <c r="R14" s="44"/>
      <c r="S14" s="41"/>
      <c r="T14" s="41"/>
      <c r="U14" s="24"/>
      <c r="V14" s="24"/>
      <c r="W14" s="30"/>
      <c r="X14" s="41"/>
      <c r="Y14" s="41"/>
      <c r="Z14" s="41"/>
      <c r="AA14" s="41"/>
      <c r="AB14" s="41"/>
      <c r="AC14" s="41"/>
      <c r="AD14" s="41"/>
      <c r="AE14" s="41"/>
      <c r="AF14" s="42"/>
      <c r="AG14" s="30"/>
      <c r="AH14" s="24"/>
      <c r="AI14" s="24"/>
      <c r="AJ14" s="24"/>
      <c r="AK14" s="24"/>
      <c r="AL14" s="41"/>
      <c r="AM14" s="41"/>
      <c r="AN14" s="44"/>
      <c r="AO14" s="41"/>
      <c r="AP14" s="41"/>
      <c r="AQ14" s="24"/>
      <c r="AR14" s="24"/>
      <c r="AS14" s="3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95" t="s">
        <v>74</v>
      </c>
      <c r="C15" s="96"/>
      <c r="D15" s="9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75</v>
      </c>
      <c r="O15" s="18" t="s">
        <v>76</v>
      </c>
      <c r="Q15" s="44"/>
      <c r="R15" s="44" t="s">
        <v>49</v>
      </c>
      <c r="S15" s="44"/>
      <c r="T15" s="41" t="s">
        <v>52</v>
      </c>
      <c r="U15" s="24"/>
      <c r="V15" s="30"/>
      <c r="W15" s="30"/>
      <c r="X15" s="98"/>
      <c r="Y15" s="98"/>
      <c r="Z15" s="98"/>
      <c r="AA15" s="98"/>
      <c r="AB15" s="98"/>
      <c r="AC15" s="41"/>
      <c r="AD15" s="41"/>
      <c r="AE15" s="41"/>
      <c r="AF15" s="41"/>
      <c r="AG15" s="41"/>
      <c r="AH15" s="41"/>
      <c r="AI15" s="41"/>
      <c r="AJ15" s="41"/>
      <c r="AK15" s="41"/>
      <c r="AM15" s="30"/>
      <c r="AN15" s="98"/>
      <c r="AO15" s="98"/>
      <c r="AP15" s="98"/>
      <c r="AQ15" s="98"/>
      <c r="AR15" s="98"/>
      <c r="AS15" s="9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6" t="s">
        <v>12</v>
      </c>
      <c r="C16" s="12"/>
      <c r="D16" s="48"/>
      <c r="E16" s="99">
        <v>32</v>
      </c>
      <c r="F16" s="99">
        <v>1</v>
      </c>
      <c r="G16" s="99">
        <v>3</v>
      </c>
      <c r="H16" s="99">
        <v>4</v>
      </c>
      <c r="I16" s="99">
        <v>33</v>
      </c>
      <c r="J16" s="100">
        <v>0.42899999999999999</v>
      </c>
      <c r="K16" s="41">
        <f>PRODUCT(I16/J16)</f>
        <v>76.92307692307692</v>
      </c>
      <c r="L16" s="101">
        <f>PRODUCT((F16+G16)/E16)</f>
        <v>0.125</v>
      </c>
      <c r="M16" s="101">
        <f>PRODUCT(H16/E16)</f>
        <v>0.125</v>
      </c>
      <c r="N16" s="101">
        <f>PRODUCT((F16+G16+H16)/E16)</f>
        <v>0.25</v>
      </c>
      <c r="O16" s="101">
        <f>PRODUCT(I16/E16)</f>
        <v>1.03125</v>
      </c>
      <c r="Q16" s="44"/>
      <c r="R16" s="44"/>
      <c r="S16" s="44"/>
      <c r="T16" s="41" t="s">
        <v>50</v>
      </c>
      <c r="U16" s="41"/>
      <c r="V16" s="41"/>
      <c r="W16" s="41"/>
      <c r="X16" s="44"/>
      <c r="Y16" s="44"/>
      <c r="Z16" s="44"/>
      <c r="AA16" s="44"/>
      <c r="AB16" s="44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02" t="s">
        <v>55</v>
      </c>
      <c r="C17" s="103"/>
      <c r="D17" s="104"/>
      <c r="E17" s="99">
        <f>PRODUCT(E13+Q13)</f>
        <v>46</v>
      </c>
      <c r="F17" s="99">
        <f>PRODUCT(F13+R13)</f>
        <v>2</v>
      </c>
      <c r="G17" s="99">
        <f>PRODUCT(G13+S13)</f>
        <v>16</v>
      </c>
      <c r="H17" s="99">
        <f>PRODUCT(H13+T13)</f>
        <v>49</v>
      </c>
      <c r="I17" s="99">
        <f>PRODUCT(I13+U13)</f>
        <v>77</v>
      </c>
      <c r="J17" s="100"/>
      <c r="K17" s="41">
        <f>PRODUCT(K13+W13)</f>
        <v>0</v>
      </c>
      <c r="L17" s="101">
        <f>PRODUCT((F17+G17)/E17)</f>
        <v>0.39130434782608697</v>
      </c>
      <c r="M17" s="101">
        <f>PRODUCT(H17/E17)</f>
        <v>1.0652173913043479</v>
      </c>
      <c r="N17" s="101">
        <f>PRODUCT((F17+G17+H17)/E17)</f>
        <v>1.4565217391304348</v>
      </c>
      <c r="O17" s="101">
        <f>PRODUCT(I17/26)</f>
        <v>2.9615384615384617</v>
      </c>
      <c r="Q17" s="44"/>
      <c r="R17" s="44"/>
      <c r="S17" s="44"/>
      <c r="T17" s="41" t="s">
        <v>51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77" t="s">
        <v>70</v>
      </c>
      <c r="C18" s="105"/>
      <c r="D18" s="106"/>
      <c r="E18" s="99">
        <f>PRODUCT(AA13+AM13)</f>
        <v>76</v>
      </c>
      <c r="F18" s="99">
        <f>PRODUCT(AB13+AN13)</f>
        <v>2</v>
      </c>
      <c r="G18" s="99">
        <f>PRODUCT(AC13+AO13)</f>
        <v>32</v>
      </c>
      <c r="H18" s="99">
        <f>PRODUCT(AD13+AP13)</f>
        <v>40</v>
      </c>
      <c r="I18" s="99">
        <f>PRODUCT(AE13+AQ13)</f>
        <v>0</v>
      </c>
      <c r="J18" s="100">
        <v>0</v>
      </c>
      <c r="K18" s="24">
        <f>PRODUCT(AG13+AS13)</f>
        <v>0</v>
      </c>
      <c r="L18" s="101">
        <v>0</v>
      </c>
      <c r="M18" s="101">
        <v>0</v>
      </c>
      <c r="N18" s="101">
        <v>0</v>
      </c>
      <c r="O18" s="101">
        <v>0</v>
      </c>
      <c r="Q18" s="44"/>
      <c r="R18" s="44"/>
      <c r="S18" s="41"/>
      <c r="T18" s="41"/>
      <c r="U18" s="24"/>
      <c r="V18" s="24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24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07" t="s">
        <v>73</v>
      </c>
      <c r="C19" s="108"/>
      <c r="D19" s="109"/>
      <c r="E19" s="99">
        <f>SUM(E16:E18)</f>
        <v>154</v>
      </c>
      <c r="F19" s="99">
        <f t="shared" ref="F19:I19" si="0">SUM(F16:F18)</f>
        <v>5</v>
      </c>
      <c r="G19" s="99">
        <f t="shared" si="0"/>
        <v>51</v>
      </c>
      <c r="H19" s="99">
        <f t="shared" si="0"/>
        <v>93</v>
      </c>
      <c r="I19" s="99">
        <f t="shared" si="0"/>
        <v>110</v>
      </c>
      <c r="J19" s="100"/>
      <c r="K19" s="41">
        <f>SUM(K16:K18)</f>
        <v>76.92307692307692</v>
      </c>
      <c r="L19" s="101">
        <f>PRODUCT((F19+G19)/E19)</f>
        <v>0.36363636363636365</v>
      </c>
      <c r="M19" s="101">
        <f>PRODUCT(H19/E19)</f>
        <v>0.60389610389610393</v>
      </c>
      <c r="N19" s="101">
        <f>PRODUCT((F19+G19+H19)/E19)</f>
        <v>0.96753246753246758</v>
      </c>
      <c r="O19" s="101">
        <f>PRODUCT(I19/58)</f>
        <v>1.896551724137931</v>
      </c>
      <c r="Q19" s="24"/>
      <c r="R19" s="24"/>
      <c r="S19" s="24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4"/>
      <c r="F20" s="24"/>
      <c r="G20" s="24"/>
      <c r="H20" s="24"/>
      <c r="I20" s="24"/>
      <c r="J20" s="41"/>
      <c r="K20" s="41"/>
      <c r="L20" s="24"/>
      <c r="M20" s="24"/>
      <c r="N20" s="24"/>
      <c r="O20" s="24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4"/>
    </row>
    <row r="181" spans="12:57" ht="14.25" x14ac:dyDescent="0.2">
      <c r="L181" s="24"/>
      <c r="M181" s="24"/>
      <c r="N181" s="24"/>
      <c r="O181" s="24"/>
      <c r="P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4"/>
    </row>
    <row r="182" spans="12:57" ht="14.25" x14ac:dyDescent="0.2">
      <c r="L182" s="24"/>
      <c r="M182" s="24"/>
      <c r="N182" s="24"/>
      <c r="O182" s="24"/>
      <c r="P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4"/>
    </row>
    <row r="183" spans="12:57" ht="14.25" x14ac:dyDescent="0.2">
      <c r="L183" s="24"/>
      <c r="M183" s="24"/>
      <c r="N183" s="24"/>
      <c r="O183" s="24"/>
      <c r="P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4"/>
    </row>
    <row r="184" spans="12:57" ht="14.25" x14ac:dyDescent="0.2">
      <c r="L184" s="24"/>
      <c r="M184" s="24"/>
      <c r="N184" s="24"/>
      <c r="O184" s="24"/>
      <c r="P184" s="2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24"/>
      <c r="AL184" s="24"/>
    </row>
    <row r="185" spans="12:57" x14ac:dyDescent="0.25"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57" x14ac:dyDescent="0.25"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57" x14ac:dyDescent="0.25"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57" x14ac:dyDescent="0.25"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2:57" x14ac:dyDescent="0.25"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2:57" x14ac:dyDescent="0.25"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2:57" x14ac:dyDescent="0.25"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</row>
    <row r="192" spans="12:57" x14ac:dyDescent="0.25"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spans="20:36" x14ac:dyDescent="0.25"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</row>
    <row r="194" spans="20:36" x14ac:dyDescent="0.25"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2020-09-10T15:35:41Z</dcterms:modified>
</cp:coreProperties>
</file>