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11" i="3"/>
  <c r="K9" i="3"/>
  <c r="K21" i="3"/>
  <c r="AS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M22" i="3" s="1"/>
  <c r="G18" i="3"/>
  <c r="G22" i="3" s="1"/>
  <c r="G24" i="3" s="1"/>
  <c r="F18" i="3"/>
  <c r="E18" i="3"/>
  <c r="E22" i="3" s="1"/>
  <c r="E24" i="3" s="1"/>
  <c r="AR18" i="3" l="1"/>
  <c r="K24" i="3"/>
  <c r="O22" i="3"/>
  <c r="J18" i="3"/>
  <c r="F22" i="3"/>
  <c r="F23" i="3"/>
  <c r="H23" i="3"/>
  <c r="H24" i="3" s="1"/>
  <c r="M24" i="3" s="1"/>
  <c r="I24" i="3"/>
  <c r="J22" i="3"/>
  <c r="J23" i="3"/>
  <c r="O23" i="3"/>
  <c r="L23" i="3"/>
  <c r="M23" i="3"/>
  <c r="AF18" i="3"/>
  <c r="N23" i="3" l="1"/>
  <c r="N22" i="3"/>
  <c r="L22" i="3"/>
  <c r="F24" i="3"/>
  <c r="O24" i="3"/>
  <c r="J24" i="3"/>
  <c r="L24" i="3" l="1"/>
  <c r="N24" i="3"/>
  <c r="AB20" i="1"/>
  <c r="AA20" i="1"/>
  <c r="Z20" i="1"/>
  <c r="Y20" i="1"/>
  <c r="X20" i="1"/>
  <c r="W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<sst xmlns="http://schemas.openxmlformats.org/spreadsheetml/2006/main" count="212" uniqueCount="81">
  <si>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</si>
  <si>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</si>
  <si>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</si>
  <si>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</si>
  <si>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</si>
  <si>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</si>
  <si>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</si>
  <si>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</si>
  <si>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</si>
  <si>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</si>
  <si>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</si>
  <si>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</si>
  <si>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</si>
  <si>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</si>
  <si>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</si>
  <si>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</si>
  <si>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</si>
  <si>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</si>
  <si>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</si>
  <si>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</si>
  <si>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</si>
  <si>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</si>
  <si>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</si>
  <si>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</si>
  <si>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</si>
  <si>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</si>
  <si>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</si>
  <si>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</si>
  <si>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</si>
  <si>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</si>
  <si>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</si>
  <si>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</si>
  <si>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</si>
  <si>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</si>
  <si>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</si>
  <si>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</si>
  <si>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</si>
  <si>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</si>
  <si>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Seurat</t>
  </si>
  <si>
    <t>AA = Alajärven Ankkurit  (1944),  kasvattajaseura</t>
  </si>
  <si>
    <t>AA  2</t>
  </si>
  <si>
    <t>suomensarja</t>
  </si>
  <si>
    <t>2.  ottelu</t>
  </si>
  <si>
    <t>01.06. 2012  AA - KPL  1-2  (3-2, 1-2, 0-0, 3-4)</t>
  </si>
  <si>
    <t>LieKi</t>
  </si>
  <si>
    <t>YPJ</t>
  </si>
  <si>
    <t>HaVe</t>
  </si>
  <si>
    <t>HaVe = Halsua-Veteli Pesis  (2002)</t>
  </si>
  <si>
    <t>YPJ = Ylihärmän Pesis-Junkkarit  (1996)</t>
  </si>
  <si>
    <t>LieKi = Lievestuoreen Kisa  (1927)</t>
  </si>
  <si>
    <t>Taneli Hautala</t>
  </si>
  <si>
    <t>28.10.1990   Alajärvi</t>
  </si>
  <si>
    <t>B-poikien SM-sarja</t>
  </si>
  <si>
    <t>16.05. 2012  AA - Tahko  0-2  (0-3, 0-8)</t>
  </si>
  <si>
    <t xml:space="preserve">  21 v   5 kk 18 pv</t>
  </si>
  <si>
    <t xml:space="preserve">  21 v   6 kk   3 pv</t>
  </si>
  <si>
    <t>12.</t>
  </si>
  <si>
    <t>11.</t>
  </si>
  <si>
    <t>6.</t>
  </si>
  <si>
    <t>YKKÖSPESIS</t>
  </si>
  <si>
    <t>1.</t>
  </si>
  <si>
    <t>5.</t>
  </si>
  <si>
    <t>7.</t>
  </si>
  <si>
    <t>SUPERPPESIS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</si>
  <si>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</si>
  <si>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</si>
  <si>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</si>
  <si>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</si>
  <si>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</si>
  <si>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</si>
  <si>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</si>
  <si>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</si>
  <si>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</si>
  <si>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</si>
  <si>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</si>
  <si>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</si>
  <si>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</si>
  <si>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</si>
  <si>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</si>
  <si>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****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</si>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</sst>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5" customWidth="1"/>
    <col min="4" max="4" width="9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20" width="5.7109375" style="65" customWidth="1"/>
    <col min="21" max="21" width="8.7109375" style="65" customWidth="1"/>
    <col min="22" max="22" width="0.7109375" style="29" customWidth="1"/>
    <col min="23" max="27" width="5.7109375" style="65" customWidth="1"/>
    <col min="28" max="28" width="8.7109375" style="65" customWidth="1"/>
    <col min="29" max="29" width="0.7109375" style="29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50</v>
      </c>
      <c r="C1" s="3"/>
      <c r="D1" s="4"/>
      <c r="E1" s="6" t="s">
        <v>51</v>
      </c>
      <c r="F1" s="5"/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63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67">
        <v>2006</v>
      </c>
      <c r="C4" s="67" t="s">
        <v>35</v>
      </c>
      <c r="D4" s="68" t="s">
        <v>40</v>
      </c>
      <c r="E4" s="67"/>
      <c r="F4" s="69" t="s">
        <v>41</v>
      </c>
      <c r="G4" s="70"/>
      <c r="H4" s="71"/>
      <c r="I4" s="67"/>
      <c r="J4" s="67"/>
      <c r="K4" s="67"/>
      <c r="L4" s="67"/>
      <c r="M4" s="67"/>
      <c r="N4" s="72"/>
      <c r="O4" s="29"/>
      <c r="P4" s="30"/>
      <c r="Q4" s="30"/>
      <c r="R4" s="30"/>
      <c r="S4" s="30"/>
      <c r="T4" s="30"/>
      <c r="U4" s="30"/>
      <c r="V4" s="29"/>
      <c r="W4" s="34"/>
      <c r="X4" s="34"/>
      <c r="Y4" s="34"/>
      <c r="Z4" s="34"/>
      <c r="AA4" s="34"/>
      <c r="AB4" s="56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73">
        <v>2007</v>
      </c>
      <c r="C5" s="73"/>
      <c r="D5" s="74"/>
      <c r="E5" s="73"/>
      <c r="F5" s="73"/>
      <c r="G5" s="75"/>
      <c r="H5" s="76"/>
      <c r="I5" s="73"/>
      <c r="J5" s="73"/>
      <c r="K5" s="73"/>
      <c r="L5" s="73"/>
      <c r="M5" s="73"/>
      <c r="N5" s="73"/>
      <c r="O5" s="29"/>
      <c r="P5" s="30"/>
      <c r="Q5" s="30"/>
      <c r="R5" s="30"/>
      <c r="S5" s="30"/>
      <c r="T5" s="30"/>
      <c r="U5" s="30"/>
      <c r="V5" s="29"/>
      <c r="W5" s="34"/>
      <c r="X5" s="34"/>
      <c r="Y5" s="32"/>
      <c r="Z5" s="34"/>
      <c r="AA5" s="34"/>
      <c r="AB5" s="56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">
      <c r="A6" s="9"/>
      <c r="B6" s="73">
        <v>2008</v>
      </c>
      <c r="C6" s="73"/>
      <c r="D6" s="74" t="s">
        <v>37</v>
      </c>
      <c r="E6" s="73"/>
      <c r="F6" s="77" t="s">
        <v>52</v>
      </c>
      <c r="G6" s="78"/>
      <c r="H6" s="76"/>
      <c r="I6" s="73"/>
      <c r="J6" s="73"/>
      <c r="K6" s="73"/>
      <c r="L6" s="73"/>
      <c r="M6" s="73"/>
      <c r="N6" s="79"/>
      <c r="O6" s="24"/>
      <c r="P6" s="30"/>
      <c r="Q6" s="30"/>
      <c r="R6" s="30"/>
      <c r="S6" s="30"/>
      <c r="T6" s="30"/>
      <c r="U6" s="30"/>
      <c r="V6" s="24"/>
      <c r="W6" s="34"/>
      <c r="X6" s="34"/>
      <c r="Y6" s="32"/>
      <c r="Z6" s="34"/>
      <c r="AA6" s="34"/>
      <c r="AB6" s="56"/>
      <c r="AC6" s="24"/>
      <c r="AD6" s="30"/>
      <c r="AE6" s="83"/>
      <c r="AF6" s="83"/>
      <c r="AG6" s="30"/>
      <c r="AH6" s="30"/>
      <c r="AI6" s="30"/>
      <c r="AJ6" s="9"/>
    </row>
    <row r="7" spans="1:36" s="23" customFormat="1" ht="15" customHeight="1" x14ac:dyDescent="0.2">
      <c r="A7" s="9"/>
      <c r="B7" s="67">
        <v>2009</v>
      </c>
      <c r="C7" s="67" t="s">
        <v>36</v>
      </c>
      <c r="D7" s="68" t="s">
        <v>40</v>
      </c>
      <c r="E7" s="67"/>
      <c r="F7" s="69" t="s">
        <v>41</v>
      </c>
      <c r="G7" s="70"/>
      <c r="H7" s="71"/>
      <c r="I7" s="67"/>
      <c r="J7" s="67"/>
      <c r="K7" s="67"/>
      <c r="L7" s="67"/>
      <c r="M7" s="67"/>
      <c r="N7" s="72"/>
      <c r="O7" s="24"/>
      <c r="P7" s="30"/>
      <c r="Q7" s="30"/>
      <c r="R7" s="30"/>
      <c r="S7" s="30"/>
      <c r="T7" s="30"/>
      <c r="U7" s="30"/>
      <c r="V7" s="24"/>
      <c r="W7" s="34"/>
      <c r="X7" s="34"/>
      <c r="Y7" s="32"/>
      <c r="Z7" s="34"/>
      <c r="AA7" s="34"/>
      <c r="AB7" s="56"/>
      <c r="AC7" s="24"/>
      <c r="AD7" s="30"/>
      <c r="AE7" s="83"/>
      <c r="AF7" s="83"/>
      <c r="AG7" s="30"/>
      <c r="AH7" s="30"/>
      <c r="AI7" s="30"/>
      <c r="AJ7" s="9"/>
    </row>
    <row r="8" spans="1:36" s="23" customFormat="1" ht="15" customHeight="1" x14ac:dyDescent="0.25">
      <c r="A8" s="9"/>
      <c r="B8" s="67">
        <v>2010</v>
      </c>
      <c r="C8" s="67" t="s">
        <v>35</v>
      </c>
      <c r="D8" s="68" t="s">
        <v>40</v>
      </c>
      <c r="E8" s="67"/>
      <c r="F8" s="69" t="s">
        <v>41</v>
      </c>
      <c r="G8" s="70"/>
      <c r="H8" s="71"/>
      <c r="I8" s="67"/>
      <c r="J8" s="67"/>
      <c r="K8" s="67"/>
      <c r="L8" s="67"/>
      <c r="M8" s="67"/>
      <c r="N8" s="72"/>
      <c r="O8" s="29"/>
      <c r="P8" s="30"/>
      <c r="Q8" s="30"/>
      <c r="R8" s="30"/>
      <c r="S8" s="30"/>
      <c r="T8" s="30"/>
      <c r="U8" s="30"/>
      <c r="V8" s="29"/>
      <c r="W8" s="34"/>
      <c r="X8" s="34"/>
      <c r="Y8" s="32"/>
      <c r="Z8" s="34"/>
      <c r="AA8" s="34"/>
      <c r="AB8" s="56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2010</v>
      </c>
      <c r="C9" s="25" t="s">
        <v>34</v>
      </c>
      <c r="D9" s="26" t="s">
        <v>37</v>
      </c>
      <c r="E9" s="25"/>
      <c r="F9" s="27" t="s">
        <v>33</v>
      </c>
      <c r="G9" s="66"/>
      <c r="H9" s="28"/>
      <c r="I9" s="25"/>
      <c r="J9" s="25"/>
      <c r="K9" s="25"/>
      <c r="L9" s="25"/>
      <c r="M9" s="25"/>
      <c r="N9" s="36"/>
      <c r="O9" s="29"/>
      <c r="P9" s="30"/>
      <c r="Q9" s="30"/>
      <c r="R9" s="30"/>
      <c r="S9" s="30"/>
      <c r="T9" s="30"/>
      <c r="U9" s="30"/>
      <c r="V9" s="29"/>
      <c r="W9" s="34"/>
      <c r="X9" s="32"/>
      <c r="Y9" s="32"/>
      <c r="Z9" s="32"/>
      <c r="AA9" s="34"/>
      <c r="AB9" s="56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67">
        <v>2011</v>
      </c>
      <c r="C10" s="67" t="s">
        <v>58</v>
      </c>
      <c r="D10" s="68" t="s">
        <v>46</v>
      </c>
      <c r="E10" s="67"/>
      <c r="F10" s="69" t="s">
        <v>41</v>
      </c>
      <c r="G10" s="70"/>
      <c r="H10" s="71"/>
      <c r="I10" s="67"/>
      <c r="J10" s="67"/>
      <c r="K10" s="67"/>
      <c r="L10" s="67"/>
      <c r="M10" s="67"/>
      <c r="N10" s="72"/>
      <c r="O10" s="29"/>
      <c r="P10" s="30"/>
      <c r="Q10" s="30"/>
      <c r="R10" s="31"/>
      <c r="S10" s="30"/>
      <c r="T10" s="30"/>
      <c r="U10" s="30"/>
      <c r="V10" s="29"/>
      <c r="W10" s="34"/>
      <c r="X10" s="34"/>
      <c r="Y10" s="34"/>
      <c r="Z10" s="34"/>
      <c r="AA10" s="34"/>
      <c r="AB10" s="56"/>
      <c r="AC10" s="29"/>
      <c r="AD10" s="30"/>
      <c r="AE10" s="83"/>
      <c r="AF10" s="84"/>
      <c r="AG10" s="31"/>
      <c r="AH10" s="33"/>
      <c r="AI10" s="30"/>
      <c r="AJ10" s="9"/>
    </row>
    <row r="11" spans="1:36" s="23" customFormat="1" ht="15" customHeight="1" x14ac:dyDescent="0.25">
      <c r="A11" s="9"/>
      <c r="B11" s="67">
        <v>2012</v>
      </c>
      <c r="C11" s="67" t="s">
        <v>34</v>
      </c>
      <c r="D11" s="68" t="s">
        <v>45</v>
      </c>
      <c r="E11" s="67"/>
      <c r="F11" s="69" t="s">
        <v>41</v>
      </c>
      <c r="G11" s="70"/>
      <c r="H11" s="71"/>
      <c r="I11" s="67"/>
      <c r="J11" s="67"/>
      <c r="K11" s="67"/>
      <c r="L11" s="67"/>
      <c r="M11" s="67"/>
      <c r="N11" s="72"/>
      <c r="O11" s="29"/>
      <c r="P11" s="30"/>
      <c r="Q11" s="30"/>
      <c r="R11" s="30"/>
      <c r="S11" s="30"/>
      <c r="T11" s="30"/>
      <c r="U11" s="30"/>
      <c r="V11" s="29"/>
      <c r="W11" s="34"/>
      <c r="X11" s="34"/>
      <c r="Y11" s="34"/>
      <c r="Z11" s="34"/>
      <c r="AA11" s="34"/>
      <c r="AB11" s="56"/>
      <c r="AC11" s="29"/>
      <c r="AD11" s="30"/>
      <c r="AE11" s="30"/>
      <c r="AF11" s="31"/>
      <c r="AG11" s="31"/>
      <c r="AH11" s="33"/>
      <c r="AI11" s="30"/>
      <c r="AJ11" s="9"/>
    </row>
    <row r="12" spans="1:36" s="23" customFormat="1" ht="15" customHeight="1" x14ac:dyDescent="0.25">
      <c r="A12" s="9"/>
      <c r="B12" s="25">
        <v>2012</v>
      </c>
      <c r="C12" s="25" t="s">
        <v>57</v>
      </c>
      <c r="D12" s="26" t="s">
        <v>44</v>
      </c>
      <c r="E12" s="25"/>
      <c r="F12" s="27" t="s">
        <v>33</v>
      </c>
      <c r="G12" s="63"/>
      <c r="H12" s="28"/>
      <c r="I12" s="25"/>
      <c r="J12" s="25"/>
      <c r="K12" s="25"/>
      <c r="L12" s="25"/>
      <c r="M12" s="25"/>
      <c r="N12" s="36"/>
      <c r="O12" s="29"/>
      <c r="P12" s="30"/>
      <c r="Q12" s="30"/>
      <c r="R12" s="30"/>
      <c r="S12" s="30"/>
      <c r="T12" s="30"/>
      <c r="U12" s="30"/>
      <c r="V12" s="29"/>
      <c r="W12" s="34"/>
      <c r="X12" s="34"/>
      <c r="Y12" s="34"/>
      <c r="Z12" s="34"/>
      <c r="AA12" s="34"/>
      <c r="AB12" s="56"/>
      <c r="AC12" s="29"/>
      <c r="AD12" s="30"/>
      <c r="AE12" s="83"/>
      <c r="AF12" s="84"/>
      <c r="AG12" s="31"/>
      <c r="AH12" s="33"/>
      <c r="AI12" s="30"/>
      <c r="AJ12" s="9"/>
    </row>
    <row r="13" spans="1:36" s="23" customFormat="1" ht="15" customHeight="1" x14ac:dyDescent="0.25">
      <c r="A13" s="9"/>
      <c r="B13" s="30">
        <v>2012</v>
      </c>
      <c r="C13" s="30" t="s">
        <v>56</v>
      </c>
      <c r="D13" s="2" t="s">
        <v>37</v>
      </c>
      <c r="E13" s="30">
        <v>8</v>
      </c>
      <c r="F13" s="30">
        <v>0</v>
      </c>
      <c r="G13" s="31">
        <v>0</v>
      </c>
      <c r="H13" s="30">
        <v>4</v>
      </c>
      <c r="I13" s="30">
        <v>21</v>
      </c>
      <c r="J13" s="30">
        <v>17</v>
      </c>
      <c r="K13" s="30">
        <v>1</v>
      </c>
      <c r="L13" s="30">
        <v>3</v>
      </c>
      <c r="M13" s="30">
        <v>0</v>
      </c>
      <c r="N13" s="35">
        <v>0.55300000000000005</v>
      </c>
      <c r="O13" s="29"/>
      <c r="P13" s="30"/>
      <c r="Q13" s="30"/>
      <c r="R13" s="30"/>
      <c r="S13" s="30"/>
      <c r="T13" s="30"/>
      <c r="U13" s="30"/>
      <c r="V13" s="29"/>
      <c r="W13" s="34"/>
      <c r="X13" s="34"/>
      <c r="Y13" s="34"/>
      <c r="Z13" s="34"/>
      <c r="AA13" s="34"/>
      <c r="AB13" s="56"/>
      <c r="AC13" s="29"/>
      <c r="AD13" s="30"/>
      <c r="AE13" s="30"/>
      <c r="AF13" s="31"/>
      <c r="AG13" s="31"/>
      <c r="AH13" s="33"/>
      <c r="AI13" s="30"/>
      <c r="AJ13" s="9"/>
    </row>
    <row r="14" spans="1:36" s="23" customFormat="1" ht="15" customHeight="1" x14ac:dyDescent="0.25">
      <c r="A14" s="1"/>
      <c r="B14" s="30">
        <v>2013</v>
      </c>
      <c r="C14" s="30" t="s">
        <v>56</v>
      </c>
      <c r="D14" s="2" t="s">
        <v>37</v>
      </c>
      <c r="E14" s="30">
        <v>22</v>
      </c>
      <c r="F14" s="30">
        <v>0</v>
      </c>
      <c r="G14" s="31">
        <v>0</v>
      </c>
      <c r="H14" s="30">
        <v>15</v>
      </c>
      <c r="I14" s="30">
        <v>53</v>
      </c>
      <c r="J14" s="30">
        <v>47</v>
      </c>
      <c r="K14" s="30">
        <v>5</v>
      </c>
      <c r="L14" s="30">
        <v>1</v>
      </c>
      <c r="M14" s="30">
        <v>0</v>
      </c>
      <c r="N14" s="35">
        <v>0.49530000000000002</v>
      </c>
      <c r="O14" s="29"/>
      <c r="P14" s="30"/>
      <c r="Q14" s="30"/>
      <c r="R14" s="30"/>
      <c r="S14" s="30"/>
      <c r="T14" s="30"/>
      <c r="U14" s="30"/>
      <c r="V14" s="29"/>
      <c r="W14" s="34">
        <v>4</v>
      </c>
      <c r="X14" s="34">
        <v>0</v>
      </c>
      <c r="Y14" s="34">
        <v>0</v>
      </c>
      <c r="Z14" s="34">
        <v>6</v>
      </c>
      <c r="AA14" s="34">
        <v>11</v>
      </c>
      <c r="AB14" s="56">
        <v>0.55000000000000004</v>
      </c>
      <c r="AC14" s="29"/>
      <c r="AD14" s="30"/>
      <c r="AE14" s="83"/>
      <c r="AF14" s="84"/>
      <c r="AG14" s="31"/>
      <c r="AH14" s="33"/>
      <c r="AI14" s="30"/>
      <c r="AJ14" s="9"/>
    </row>
    <row r="15" spans="1:36" ht="15" customHeight="1" x14ac:dyDescent="0.25">
      <c r="A15" s="9"/>
      <c r="B15" s="67">
        <v>2014</v>
      </c>
      <c r="C15" s="67" t="s">
        <v>61</v>
      </c>
      <c r="D15" s="68" t="s">
        <v>40</v>
      </c>
      <c r="E15" s="67"/>
      <c r="F15" s="69" t="s">
        <v>41</v>
      </c>
      <c r="G15" s="70"/>
      <c r="H15" s="71"/>
      <c r="I15" s="67"/>
      <c r="J15" s="67"/>
      <c r="K15" s="67"/>
      <c r="L15" s="67"/>
      <c r="M15" s="67"/>
      <c r="N15" s="72"/>
      <c r="P15" s="30"/>
      <c r="Q15" s="30"/>
      <c r="R15" s="31"/>
      <c r="S15" s="30"/>
      <c r="T15" s="30"/>
      <c r="U15" s="30"/>
      <c r="W15" s="34"/>
      <c r="X15" s="34"/>
      <c r="Y15" s="34"/>
      <c r="Z15" s="34"/>
      <c r="AA15" s="34"/>
      <c r="AB15" s="56"/>
      <c r="AD15" s="30"/>
      <c r="AE15" s="83"/>
      <c r="AF15" s="84"/>
      <c r="AG15" s="31"/>
      <c r="AH15" s="33"/>
      <c r="AI15" s="30"/>
      <c r="AJ15" s="9"/>
    </row>
    <row r="16" spans="1:36" s="23" customFormat="1" ht="15" customHeight="1" x14ac:dyDescent="0.25">
      <c r="A16" s="9"/>
      <c r="B16" s="67">
        <v>2015</v>
      </c>
      <c r="C16" s="67" t="s">
        <v>62</v>
      </c>
      <c r="D16" s="68" t="s">
        <v>40</v>
      </c>
      <c r="E16" s="67"/>
      <c r="F16" s="69" t="s">
        <v>41</v>
      </c>
      <c r="G16" s="70"/>
      <c r="H16" s="71"/>
      <c r="I16" s="67"/>
      <c r="J16" s="67"/>
      <c r="K16" s="67"/>
      <c r="L16" s="67"/>
      <c r="M16" s="67"/>
      <c r="N16" s="72"/>
      <c r="O16" s="29"/>
      <c r="P16" s="30"/>
      <c r="Q16" s="30"/>
      <c r="R16" s="31"/>
      <c r="S16" s="30"/>
      <c r="T16" s="30"/>
      <c r="U16" s="30"/>
      <c r="V16" s="29"/>
      <c r="W16" s="34"/>
      <c r="X16" s="34"/>
      <c r="Y16" s="34"/>
      <c r="Z16" s="34"/>
      <c r="AA16" s="34"/>
      <c r="AB16" s="56"/>
      <c r="AC16" s="29"/>
      <c r="AD16" s="30"/>
      <c r="AE16" s="83"/>
      <c r="AF16" s="84"/>
      <c r="AG16" s="31"/>
      <c r="AH16" s="33"/>
      <c r="AI16" s="30"/>
      <c r="AJ16" s="9"/>
    </row>
    <row r="17" spans="1:36" s="23" customFormat="1" ht="15" customHeight="1" x14ac:dyDescent="0.25">
      <c r="A17" s="9"/>
      <c r="B17" s="30" t="s">
        <v>79</v>
      </c>
      <c r="C17" s="30"/>
      <c r="D17" s="2"/>
      <c r="E17" s="30"/>
      <c r="F17" s="30"/>
      <c r="G17" s="31"/>
      <c r="H17" s="30"/>
      <c r="I17" s="30"/>
      <c r="J17" s="30"/>
      <c r="K17" s="30"/>
      <c r="L17" s="30"/>
      <c r="M17" s="30"/>
      <c r="N17" s="35"/>
      <c r="O17" s="29"/>
      <c r="P17" s="30"/>
      <c r="Q17" s="30"/>
      <c r="R17" s="30"/>
      <c r="S17" s="30"/>
      <c r="T17" s="30"/>
      <c r="U17" s="30"/>
      <c r="V17" s="29"/>
      <c r="W17" s="34"/>
      <c r="X17" s="34"/>
      <c r="Y17" s="34"/>
      <c r="Z17" s="34"/>
      <c r="AA17" s="34"/>
      <c r="AB17" s="56"/>
      <c r="AC17" s="29"/>
      <c r="AD17" s="30"/>
      <c r="AE17" s="30"/>
      <c r="AF17" s="31"/>
      <c r="AG17" s="31"/>
      <c r="AH17" s="33"/>
      <c r="AI17" s="30"/>
      <c r="AJ17" s="9"/>
    </row>
    <row r="18" spans="1:36" s="23" customFormat="1" ht="15" customHeight="1" x14ac:dyDescent="0.25">
      <c r="A18" s="9"/>
      <c r="B18" s="67">
        <v>2019</v>
      </c>
      <c r="C18" s="67" t="s">
        <v>80</v>
      </c>
      <c r="D18" s="68" t="s">
        <v>40</v>
      </c>
      <c r="E18" s="67"/>
      <c r="F18" s="69" t="s">
        <v>41</v>
      </c>
      <c r="G18" s="70"/>
      <c r="H18" s="71"/>
      <c r="I18" s="67"/>
      <c r="J18" s="67"/>
      <c r="K18" s="67"/>
      <c r="L18" s="67"/>
      <c r="M18" s="67"/>
      <c r="N18" s="72"/>
      <c r="O18" s="29"/>
      <c r="P18" s="30"/>
      <c r="Q18" s="30"/>
      <c r="R18" s="31"/>
      <c r="S18" s="30"/>
      <c r="T18" s="30"/>
      <c r="U18" s="30"/>
      <c r="V18" s="29"/>
      <c r="W18" s="34"/>
      <c r="X18" s="34"/>
      <c r="Y18" s="34"/>
      <c r="Z18" s="34"/>
      <c r="AA18" s="34"/>
      <c r="AB18" s="56"/>
      <c r="AC18" s="29"/>
      <c r="AD18" s="30"/>
      <c r="AE18" s="83"/>
      <c r="AF18" s="84"/>
      <c r="AG18" s="31"/>
      <c r="AH18" s="33"/>
      <c r="AI18" s="30"/>
      <c r="AJ18" s="9"/>
    </row>
    <row r="19" spans="1:36" s="23" customFormat="1" ht="15" customHeight="1" x14ac:dyDescent="0.25">
      <c r="A19" s="9"/>
      <c r="B19" s="67">
        <v>2020</v>
      </c>
      <c r="C19" s="67" t="s">
        <v>58</v>
      </c>
      <c r="D19" s="68" t="s">
        <v>40</v>
      </c>
      <c r="E19" s="67"/>
      <c r="F19" s="69" t="s">
        <v>41</v>
      </c>
      <c r="G19" s="70"/>
      <c r="H19" s="71"/>
      <c r="I19" s="67"/>
      <c r="J19" s="67"/>
      <c r="K19" s="67"/>
      <c r="L19" s="67"/>
      <c r="M19" s="67"/>
      <c r="N19" s="72"/>
      <c r="O19" s="29"/>
      <c r="P19" s="30"/>
      <c r="Q19" s="30"/>
      <c r="R19" s="31"/>
      <c r="S19" s="30"/>
      <c r="T19" s="30"/>
      <c r="U19" s="30"/>
      <c r="V19" s="29"/>
      <c r="W19" s="34"/>
      <c r="X19" s="34"/>
      <c r="Y19" s="34"/>
      <c r="Z19" s="34"/>
      <c r="AA19" s="34"/>
      <c r="AB19" s="56"/>
      <c r="AC19" s="29"/>
      <c r="AD19" s="30"/>
      <c r="AE19" s="83"/>
      <c r="AF19" s="84"/>
      <c r="AG19" s="31"/>
      <c r="AH19" s="33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30</v>
      </c>
      <c r="F20" s="18">
        <v>0</v>
      </c>
      <c r="G20" s="18">
        <v>0</v>
      </c>
      <c r="H20" s="18">
        <v>19</v>
      </c>
      <c r="I20" s="18">
        <v>74</v>
      </c>
      <c r="J20" s="18">
        <v>64</v>
      </c>
      <c r="K20" s="18">
        <v>6</v>
      </c>
      <c r="L20" s="18">
        <v>4</v>
      </c>
      <c r="M20" s="18">
        <v>0</v>
      </c>
      <c r="N20" s="37">
        <v>0.51041333356836893</v>
      </c>
      <c r="O20" s="24"/>
      <c r="P20" s="18">
        <f>SUM(P10:P19)</f>
        <v>0</v>
      </c>
      <c r="Q20" s="18">
        <f>SUM(Q10:Q19)</f>
        <v>0</v>
      </c>
      <c r="R20" s="18">
        <f>SUM(R10:R19)</f>
        <v>0</v>
      </c>
      <c r="S20" s="18">
        <f>SUM(S10:S19)</f>
        <v>0</v>
      </c>
      <c r="T20" s="18">
        <f>SUM(T10:T19)</f>
        <v>0</v>
      </c>
      <c r="U20" s="37">
        <v>0</v>
      </c>
      <c r="V20" s="24"/>
      <c r="W20" s="18">
        <f>PRODUCT(E26)</f>
        <v>4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6</v>
      </c>
      <c r="AA20" s="18">
        <f t="shared" si="0"/>
        <v>11</v>
      </c>
      <c r="AB20" s="37">
        <f>PRODUCT(N26)</f>
        <v>0.55000000000000004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3"/>
      <c r="D21" s="38">
        <v>53.666666666666671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1"/>
      <c r="AI21" s="39"/>
      <c r="AJ21" s="9"/>
    </row>
    <row r="22" spans="1:36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P22" s="39"/>
      <c r="Q22" s="42"/>
      <c r="R22" s="39"/>
      <c r="S22" s="39"/>
      <c r="T22" s="39"/>
      <c r="U22" s="39"/>
      <c r="W22" s="39"/>
      <c r="X22" s="39"/>
      <c r="Y22" s="39"/>
      <c r="Z22" s="39"/>
      <c r="AA22" s="39"/>
      <c r="AB22" s="39"/>
      <c r="AD22" s="39"/>
      <c r="AE22" s="39"/>
      <c r="AF22" s="39"/>
      <c r="AG22" s="39"/>
      <c r="AH22" s="39"/>
      <c r="AI22" s="39"/>
      <c r="AJ22" s="9"/>
    </row>
    <row r="23" spans="1:36" ht="15" customHeight="1" x14ac:dyDescent="0.25">
      <c r="A23" s="9"/>
      <c r="B23" s="22" t="s">
        <v>24</v>
      </c>
      <c r="C23" s="43"/>
      <c r="D23" s="4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9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4" t="s">
        <v>29</v>
      </c>
      <c r="Q23" s="12"/>
      <c r="R23" s="12"/>
      <c r="S23" s="12"/>
      <c r="T23" s="45"/>
      <c r="U23" s="45"/>
      <c r="V23" s="45"/>
      <c r="W23" s="45"/>
      <c r="X23" s="45"/>
      <c r="Y23" s="45"/>
      <c r="Z23" s="45"/>
      <c r="AA23" s="12"/>
      <c r="AB23" s="12"/>
      <c r="AC23" s="45"/>
      <c r="AD23" s="12"/>
      <c r="AE23" s="12"/>
      <c r="AF23" s="12"/>
      <c r="AG23" s="12"/>
      <c r="AH23" s="12"/>
      <c r="AI23" s="46"/>
      <c r="AJ23" s="9"/>
    </row>
    <row r="24" spans="1:36" ht="15" customHeight="1" x14ac:dyDescent="0.2">
      <c r="A24" s="9"/>
      <c r="B24" s="44" t="s">
        <v>12</v>
      </c>
      <c r="C24" s="12"/>
      <c r="D24" s="46"/>
      <c r="E24" s="30">
        <v>30</v>
      </c>
      <c r="F24" s="30">
        <v>0</v>
      </c>
      <c r="G24" s="30">
        <v>0</v>
      </c>
      <c r="H24" s="30">
        <v>19</v>
      </c>
      <c r="I24" s="30">
        <v>74</v>
      </c>
      <c r="J24" s="39"/>
      <c r="K24" s="47">
        <v>0</v>
      </c>
      <c r="L24" s="47">
        <v>0.6333333333333333</v>
      </c>
      <c r="M24" s="47">
        <v>2.4666666666666668</v>
      </c>
      <c r="N24" s="48">
        <v>0.51041333356836893</v>
      </c>
      <c r="O24" s="24"/>
      <c r="P24" s="96" t="s">
        <v>9</v>
      </c>
      <c r="Q24" s="114"/>
      <c r="R24" s="97" t="s">
        <v>53</v>
      </c>
      <c r="S24" s="97"/>
      <c r="T24" s="97"/>
      <c r="U24" s="97"/>
      <c r="V24" s="97"/>
      <c r="W24" s="97"/>
      <c r="X24" s="97"/>
      <c r="Y24" s="97"/>
      <c r="Z24" s="97"/>
      <c r="AA24" s="97" t="s">
        <v>11</v>
      </c>
      <c r="AB24" s="97"/>
      <c r="AC24" s="97" t="s">
        <v>54</v>
      </c>
      <c r="AD24" s="97"/>
      <c r="AE24" s="97"/>
      <c r="AF24" s="97"/>
      <c r="AG24" s="97"/>
      <c r="AH24" s="115"/>
      <c r="AI24" s="98"/>
      <c r="AJ24" s="9"/>
    </row>
    <row r="25" spans="1:36" ht="15" customHeight="1" x14ac:dyDescent="0.2">
      <c r="A25" s="9"/>
      <c r="B25" s="49" t="s">
        <v>14</v>
      </c>
      <c r="C25" s="50"/>
      <c r="D25" s="51"/>
      <c r="E25" s="30"/>
      <c r="F25" s="30"/>
      <c r="G25" s="30"/>
      <c r="H25" s="30"/>
      <c r="I25" s="30"/>
      <c r="J25" s="39"/>
      <c r="K25" s="47"/>
      <c r="L25" s="47"/>
      <c r="M25" s="47"/>
      <c r="N25" s="48"/>
      <c r="O25" s="24"/>
      <c r="P25" s="116" t="s">
        <v>67</v>
      </c>
      <c r="Q25" s="117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9"/>
      <c r="AI25" s="120"/>
      <c r="AJ25" s="9"/>
    </row>
    <row r="26" spans="1:36" ht="15" customHeight="1" x14ac:dyDescent="0.2">
      <c r="A26" s="9"/>
      <c r="B26" s="52" t="s">
        <v>15</v>
      </c>
      <c r="C26" s="53"/>
      <c r="D26" s="54"/>
      <c r="E26" s="34">
        <v>4</v>
      </c>
      <c r="F26" s="34">
        <v>0</v>
      </c>
      <c r="G26" s="34">
        <v>0</v>
      </c>
      <c r="H26" s="34">
        <v>6</v>
      </c>
      <c r="I26" s="34">
        <v>11</v>
      </c>
      <c r="J26" s="39"/>
      <c r="K26" s="55">
        <v>0</v>
      </c>
      <c r="L26" s="55">
        <v>1.5</v>
      </c>
      <c r="M26" s="55">
        <v>2.75</v>
      </c>
      <c r="N26" s="56">
        <v>0.55000000000000004</v>
      </c>
      <c r="O26" s="24"/>
      <c r="P26" s="116" t="s">
        <v>68</v>
      </c>
      <c r="Q26" s="117"/>
      <c r="R26" s="118" t="s">
        <v>43</v>
      </c>
      <c r="S26" s="118"/>
      <c r="T26" s="118"/>
      <c r="U26" s="118"/>
      <c r="V26" s="118"/>
      <c r="W26" s="118"/>
      <c r="X26" s="118"/>
      <c r="Y26" s="118"/>
      <c r="Z26" s="118"/>
      <c r="AA26" s="118" t="s">
        <v>42</v>
      </c>
      <c r="AB26" s="118"/>
      <c r="AC26" s="118" t="s">
        <v>55</v>
      </c>
      <c r="AD26" s="118"/>
      <c r="AE26" s="118"/>
      <c r="AF26" s="118"/>
      <c r="AG26" s="118"/>
      <c r="AH26" s="119"/>
      <c r="AI26" s="120"/>
    </row>
    <row r="27" spans="1:36" ht="15" customHeight="1" x14ac:dyDescent="0.2">
      <c r="A27" s="9"/>
      <c r="B27" s="57" t="s">
        <v>25</v>
      </c>
      <c r="C27" s="58"/>
      <c r="D27" s="59"/>
      <c r="E27" s="18">
        <v>34</v>
      </c>
      <c r="F27" s="18">
        <v>0</v>
      </c>
      <c r="G27" s="18">
        <v>0</v>
      </c>
      <c r="H27" s="18">
        <v>25</v>
      </c>
      <c r="I27" s="18">
        <v>85</v>
      </c>
      <c r="J27" s="39"/>
      <c r="K27" s="60">
        <v>0</v>
      </c>
      <c r="L27" s="60">
        <v>0.73529411764705888</v>
      </c>
      <c r="M27" s="60">
        <v>2.5</v>
      </c>
      <c r="N27" s="37">
        <v>0.51521228340475078</v>
      </c>
      <c r="O27" s="24"/>
      <c r="P27" s="121" t="s">
        <v>10</v>
      </c>
      <c r="Q27" s="122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4"/>
      <c r="AI27" s="125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39"/>
      <c r="K28" s="41"/>
      <c r="L28" s="41"/>
      <c r="M28" s="41"/>
      <c r="N28" s="40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42" t="s">
        <v>38</v>
      </c>
      <c r="C29" s="42"/>
      <c r="D29" s="62" t="s">
        <v>39</v>
      </c>
      <c r="E29" s="42"/>
      <c r="F29" s="42"/>
      <c r="G29" s="42"/>
      <c r="H29" s="42"/>
      <c r="I29" s="42"/>
      <c r="J29" s="39"/>
      <c r="K29" s="42"/>
      <c r="L29" s="42"/>
      <c r="M29" s="42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6" ht="15" customHeight="1" x14ac:dyDescent="0.25">
      <c r="A30" s="9"/>
      <c r="B30" s="42"/>
      <c r="C30" s="42"/>
      <c r="D30" s="39" t="s">
        <v>47</v>
      </c>
      <c r="E30" s="42"/>
      <c r="F30" s="42"/>
      <c r="G30" s="42"/>
      <c r="H30" s="42"/>
      <c r="I30" s="42"/>
      <c r="J30" s="39"/>
      <c r="K30" s="42"/>
      <c r="L30" s="42"/>
      <c r="M30" s="42"/>
      <c r="N30" s="40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6" ht="15" customHeight="1" x14ac:dyDescent="0.25">
      <c r="A31" s="9"/>
      <c r="B31" s="42"/>
      <c r="C31" s="42"/>
      <c r="D31" s="42" t="s">
        <v>48</v>
      </c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 t="s">
        <v>49</v>
      </c>
      <c r="E32" s="42"/>
      <c r="F32" s="42"/>
      <c r="G32" s="42"/>
      <c r="H32" s="42"/>
      <c r="I32" s="42"/>
      <c r="J32" s="39"/>
      <c r="K32" s="42"/>
      <c r="L32" s="42"/>
      <c r="M32" s="42"/>
      <c r="N32" s="40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2" t="s">
        <v>50</v>
      </c>
      <c r="C1" s="3"/>
      <c r="D1" s="4"/>
      <c r="E1" s="6" t="s">
        <v>51</v>
      </c>
      <c r="F1" s="106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0" t="s">
        <v>59</v>
      </c>
      <c r="C2" s="63"/>
      <c r="D2" s="107"/>
      <c r="E2" s="13" t="s">
        <v>12</v>
      </c>
      <c r="F2" s="14"/>
      <c r="G2" s="14"/>
      <c r="H2" s="14"/>
      <c r="I2" s="20"/>
      <c r="J2" s="15"/>
      <c r="K2" s="82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08" t="s">
        <v>70</v>
      </c>
      <c r="Y2" s="109"/>
      <c r="Z2" s="86"/>
      <c r="AA2" s="13" t="s">
        <v>12</v>
      </c>
      <c r="AB2" s="14"/>
      <c r="AC2" s="14"/>
      <c r="AD2" s="14"/>
      <c r="AE2" s="20"/>
      <c r="AF2" s="15"/>
      <c r="AG2" s="82"/>
      <c r="AH2" s="22" t="s">
        <v>76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8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7"/>
      <c r="L3" s="18" t="s">
        <v>5</v>
      </c>
      <c r="M3" s="18" t="s">
        <v>6</v>
      </c>
      <c r="N3" s="18" t="s">
        <v>69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7"/>
      <c r="AH3" s="18" t="s">
        <v>5</v>
      </c>
      <c r="AI3" s="18" t="s">
        <v>6</v>
      </c>
      <c r="AJ3" s="18" t="s">
        <v>69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ht="14.25" x14ac:dyDescent="0.2">
      <c r="A4" s="39"/>
      <c r="B4" s="30"/>
      <c r="C4" s="30"/>
      <c r="D4" s="2"/>
      <c r="E4" s="30"/>
      <c r="F4" s="83"/>
      <c r="G4" s="30"/>
      <c r="H4" s="31"/>
      <c r="I4" s="30"/>
      <c r="J4" s="35"/>
      <c r="K4" s="24"/>
      <c r="L4" s="16"/>
      <c r="M4" s="16"/>
      <c r="N4" s="16"/>
      <c r="O4" s="18"/>
      <c r="P4" s="24"/>
      <c r="Q4" s="30"/>
      <c r="R4" s="30"/>
      <c r="S4" s="30"/>
      <c r="T4" s="30"/>
      <c r="U4" s="30"/>
      <c r="V4" s="104"/>
      <c r="W4" s="105"/>
      <c r="X4" s="30">
        <v>2006</v>
      </c>
      <c r="Y4" s="30" t="s">
        <v>35</v>
      </c>
      <c r="Z4" s="2" t="s">
        <v>40</v>
      </c>
      <c r="AA4" s="30">
        <v>4</v>
      </c>
      <c r="AB4" s="30">
        <v>0</v>
      </c>
      <c r="AC4" s="30">
        <v>0</v>
      </c>
      <c r="AD4" s="30">
        <v>0</v>
      </c>
      <c r="AE4" s="30">
        <v>7</v>
      </c>
      <c r="AF4" s="48">
        <v>0.31809999999999999</v>
      </c>
      <c r="AG4" s="24">
        <v>22</v>
      </c>
      <c r="AH4" s="16"/>
      <c r="AI4" s="16"/>
      <c r="AJ4" s="16"/>
      <c r="AK4" s="18"/>
      <c r="AL4" s="24"/>
      <c r="AM4" s="30"/>
      <c r="AN4" s="30"/>
      <c r="AO4" s="30"/>
      <c r="AP4" s="30"/>
      <c r="AQ4" s="30"/>
      <c r="AR4" s="104"/>
      <c r="AS4" s="10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30"/>
      <c r="C5" s="30"/>
      <c r="D5" s="2"/>
      <c r="E5" s="30"/>
      <c r="F5" s="83"/>
      <c r="G5" s="30"/>
      <c r="H5" s="31"/>
      <c r="I5" s="30"/>
      <c r="J5" s="35"/>
      <c r="K5" s="24"/>
      <c r="L5" s="16"/>
      <c r="M5" s="16"/>
      <c r="N5" s="16"/>
      <c r="O5" s="18"/>
      <c r="P5" s="24"/>
      <c r="Q5" s="30"/>
      <c r="R5" s="30"/>
      <c r="S5" s="30"/>
      <c r="T5" s="30"/>
      <c r="U5" s="30"/>
      <c r="V5" s="104"/>
      <c r="W5" s="105"/>
      <c r="X5" s="30">
        <v>2007</v>
      </c>
      <c r="Y5" s="30" t="s">
        <v>62</v>
      </c>
      <c r="Z5" s="2" t="s">
        <v>37</v>
      </c>
      <c r="AA5" s="30"/>
      <c r="AB5" s="83" t="s">
        <v>52</v>
      </c>
      <c r="AC5" s="33"/>
      <c r="AD5" s="31"/>
      <c r="AE5" s="30"/>
      <c r="AF5" s="30"/>
      <c r="AG5" s="24"/>
      <c r="AH5" s="16"/>
      <c r="AI5" s="16"/>
      <c r="AJ5" s="16"/>
      <c r="AK5" s="18"/>
      <c r="AL5" s="24"/>
      <c r="AM5" s="30"/>
      <c r="AN5" s="30"/>
      <c r="AO5" s="30"/>
      <c r="AP5" s="30"/>
      <c r="AQ5" s="30"/>
      <c r="AR5" s="104"/>
      <c r="AS5" s="10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30"/>
      <c r="C6" s="30"/>
      <c r="D6" s="2"/>
      <c r="E6" s="30"/>
      <c r="F6" s="83"/>
      <c r="G6" s="30"/>
      <c r="H6" s="31"/>
      <c r="I6" s="30"/>
      <c r="J6" s="35"/>
      <c r="K6" s="24"/>
      <c r="L6" s="16"/>
      <c r="M6" s="16"/>
      <c r="N6" s="16"/>
      <c r="O6" s="18"/>
      <c r="P6" s="24"/>
      <c r="Q6" s="30"/>
      <c r="R6" s="30"/>
      <c r="S6" s="30"/>
      <c r="T6" s="30"/>
      <c r="U6" s="30"/>
      <c r="V6" s="104"/>
      <c r="W6" s="105"/>
      <c r="X6" s="30">
        <v>2008</v>
      </c>
      <c r="Y6" s="30" t="s">
        <v>60</v>
      </c>
      <c r="Z6" s="2" t="s">
        <v>37</v>
      </c>
      <c r="AA6" s="30"/>
      <c r="AB6" s="83" t="s">
        <v>52</v>
      </c>
      <c r="AC6" s="33"/>
      <c r="AD6" s="31"/>
      <c r="AE6" s="30"/>
      <c r="AF6" s="35"/>
      <c r="AG6" s="24"/>
      <c r="AH6" s="16"/>
      <c r="AI6" s="16"/>
      <c r="AJ6" s="16"/>
      <c r="AK6" s="18"/>
      <c r="AL6" s="24"/>
      <c r="AM6" s="30"/>
      <c r="AN6" s="30"/>
      <c r="AO6" s="30"/>
      <c r="AP6" s="30"/>
      <c r="AQ6" s="30"/>
      <c r="AR6" s="104"/>
      <c r="AS6" s="10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30"/>
      <c r="C7" s="30"/>
      <c r="D7" s="2"/>
      <c r="E7" s="30"/>
      <c r="F7" s="83"/>
      <c r="G7" s="30"/>
      <c r="H7" s="31"/>
      <c r="I7" s="30"/>
      <c r="J7" s="35"/>
      <c r="K7" s="24"/>
      <c r="L7" s="16"/>
      <c r="M7" s="16"/>
      <c r="N7" s="16"/>
      <c r="O7" s="18"/>
      <c r="P7" s="24"/>
      <c r="Q7" s="30"/>
      <c r="R7" s="30"/>
      <c r="S7" s="30"/>
      <c r="T7" s="30"/>
      <c r="U7" s="30"/>
      <c r="V7" s="104"/>
      <c r="W7" s="105"/>
      <c r="X7" s="30">
        <v>2009</v>
      </c>
      <c r="Y7" s="30" t="s">
        <v>36</v>
      </c>
      <c r="Z7" s="2" t="s">
        <v>40</v>
      </c>
      <c r="AA7" s="30">
        <v>6</v>
      </c>
      <c r="AB7" s="30">
        <v>0</v>
      </c>
      <c r="AC7" s="30">
        <v>2</v>
      </c>
      <c r="AD7" s="30">
        <v>8</v>
      </c>
      <c r="AE7" s="30">
        <v>27</v>
      </c>
      <c r="AF7" s="48">
        <v>0.55100000000000005</v>
      </c>
      <c r="AG7" s="24">
        <v>49</v>
      </c>
      <c r="AH7" s="16"/>
      <c r="AI7" s="16"/>
      <c r="AJ7" s="16"/>
      <c r="AK7" s="18"/>
      <c r="AL7" s="24"/>
      <c r="AM7" s="30"/>
      <c r="AN7" s="30"/>
      <c r="AO7" s="30"/>
      <c r="AP7" s="30"/>
      <c r="AQ7" s="30"/>
      <c r="AR7" s="104"/>
      <c r="AS7" s="10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30"/>
      <c r="C8" s="30"/>
      <c r="D8" s="2"/>
      <c r="E8" s="30"/>
      <c r="F8" s="83"/>
      <c r="G8" s="30"/>
      <c r="H8" s="31"/>
      <c r="I8" s="30"/>
      <c r="J8" s="35"/>
      <c r="K8" s="24"/>
      <c r="L8" s="16"/>
      <c r="M8" s="16"/>
      <c r="N8" s="16"/>
      <c r="O8" s="18"/>
      <c r="P8" s="24"/>
      <c r="Q8" s="30"/>
      <c r="R8" s="30"/>
      <c r="S8" s="30"/>
      <c r="T8" s="30"/>
      <c r="U8" s="30"/>
      <c r="V8" s="104"/>
      <c r="W8" s="105"/>
      <c r="X8" s="30">
        <v>2010</v>
      </c>
      <c r="Y8" s="30" t="s">
        <v>35</v>
      </c>
      <c r="Z8" s="2" t="s">
        <v>40</v>
      </c>
      <c r="AA8" s="30">
        <v>7</v>
      </c>
      <c r="AB8" s="30">
        <v>1</v>
      </c>
      <c r="AC8" s="30">
        <v>3</v>
      </c>
      <c r="AD8" s="30">
        <v>10</v>
      </c>
      <c r="AE8" s="30">
        <v>33</v>
      </c>
      <c r="AF8" s="48">
        <v>0.71730000000000005</v>
      </c>
      <c r="AG8" s="24">
        <v>46</v>
      </c>
      <c r="AH8" s="16"/>
      <c r="AI8" s="16"/>
      <c r="AJ8" s="16"/>
      <c r="AK8" s="18"/>
      <c r="AL8" s="24"/>
      <c r="AM8" s="30"/>
      <c r="AN8" s="30"/>
      <c r="AO8" s="30"/>
      <c r="AP8" s="30"/>
      <c r="AQ8" s="30"/>
      <c r="AR8" s="104"/>
      <c r="AS8" s="10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30">
        <v>2010</v>
      </c>
      <c r="C9" s="31" t="s">
        <v>34</v>
      </c>
      <c r="D9" s="2" t="s">
        <v>37</v>
      </c>
      <c r="E9" s="30">
        <v>4</v>
      </c>
      <c r="F9" s="30">
        <v>0</v>
      </c>
      <c r="G9" s="30">
        <v>0</v>
      </c>
      <c r="H9" s="30">
        <v>5</v>
      </c>
      <c r="I9" s="30">
        <v>6</v>
      </c>
      <c r="J9" s="35">
        <v>0.375</v>
      </c>
      <c r="K9" s="24">
        <f>PRODUCT(I9/J9)</f>
        <v>16</v>
      </c>
      <c r="L9" s="16"/>
      <c r="M9" s="16"/>
      <c r="N9" s="16"/>
      <c r="O9" s="18"/>
      <c r="P9" s="24"/>
      <c r="Q9" s="30"/>
      <c r="R9" s="30"/>
      <c r="S9" s="30"/>
      <c r="T9" s="30"/>
      <c r="U9" s="30"/>
      <c r="V9" s="104"/>
      <c r="W9" s="105"/>
      <c r="X9" s="30">
        <v>2010</v>
      </c>
      <c r="Y9" s="31" t="s">
        <v>34</v>
      </c>
      <c r="Z9" s="2" t="s">
        <v>37</v>
      </c>
      <c r="AA9" s="30">
        <v>4</v>
      </c>
      <c r="AB9" s="30">
        <v>0</v>
      </c>
      <c r="AC9" s="30">
        <v>0</v>
      </c>
      <c r="AD9" s="30">
        <v>5</v>
      </c>
      <c r="AE9" s="30">
        <v>6</v>
      </c>
      <c r="AF9" s="35">
        <v>0.375</v>
      </c>
      <c r="AG9" s="24"/>
      <c r="AH9" s="16"/>
      <c r="AI9" s="16"/>
      <c r="AJ9" s="16"/>
      <c r="AK9" s="18"/>
      <c r="AL9" s="24"/>
      <c r="AM9" s="30"/>
      <c r="AN9" s="30"/>
      <c r="AO9" s="30"/>
      <c r="AP9" s="30"/>
      <c r="AQ9" s="30"/>
      <c r="AR9" s="104"/>
      <c r="AS9" s="10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30"/>
      <c r="C10" s="30"/>
      <c r="D10" s="2"/>
      <c r="E10" s="30"/>
      <c r="F10" s="83"/>
      <c r="G10" s="30"/>
      <c r="H10" s="31"/>
      <c r="I10" s="30"/>
      <c r="J10" s="35"/>
      <c r="K10" s="24"/>
      <c r="L10" s="16"/>
      <c r="M10" s="16"/>
      <c r="N10" s="16"/>
      <c r="O10" s="18"/>
      <c r="P10" s="24"/>
      <c r="Q10" s="30"/>
      <c r="R10" s="30"/>
      <c r="S10" s="30"/>
      <c r="T10" s="30"/>
      <c r="U10" s="30"/>
      <c r="V10" s="104"/>
      <c r="W10" s="105"/>
      <c r="X10" s="30">
        <v>2011</v>
      </c>
      <c r="Y10" s="30" t="s">
        <v>58</v>
      </c>
      <c r="Z10" s="2" t="s">
        <v>46</v>
      </c>
      <c r="AA10" s="30">
        <v>10</v>
      </c>
      <c r="AB10" s="30">
        <v>0</v>
      </c>
      <c r="AC10" s="30">
        <v>1</v>
      </c>
      <c r="AD10" s="30">
        <v>26</v>
      </c>
      <c r="AE10" s="30">
        <v>38</v>
      </c>
      <c r="AF10" s="48">
        <v>0.745</v>
      </c>
      <c r="AG10" s="24">
        <v>51</v>
      </c>
      <c r="AH10" s="16"/>
      <c r="AI10" s="16"/>
      <c r="AJ10" s="16"/>
      <c r="AK10" s="18"/>
      <c r="AL10" s="24"/>
      <c r="AM10" s="30"/>
      <c r="AN10" s="30"/>
      <c r="AO10" s="30"/>
      <c r="AP10" s="30"/>
      <c r="AQ10" s="30"/>
      <c r="AR10" s="104"/>
      <c r="AS10" s="10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30">
        <v>2012</v>
      </c>
      <c r="C11" s="31" t="s">
        <v>60</v>
      </c>
      <c r="D11" s="2" t="s">
        <v>44</v>
      </c>
      <c r="E11" s="30">
        <v>9</v>
      </c>
      <c r="F11" s="30">
        <v>0</v>
      </c>
      <c r="G11" s="30">
        <v>1</v>
      </c>
      <c r="H11" s="30">
        <v>15</v>
      </c>
      <c r="I11" s="30">
        <v>37</v>
      </c>
      <c r="J11" s="35">
        <v>0.71899999999999997</v>
      </c>
      <c r="K11" s="24">
        <f>PRODUCT(I11/J11)</f>
        <v>51.460361613351878</v>
      </c>
      <c r="L11" s="16"/>
      <c r="M11" s="16"/>
      <c r="N11" s="16"/>
      <c r="O11" s="18"/>
      <c r="P11" s="24"/>
      <c r="Q11" s="30"/>
      <c r="R11" s="30"/>
      <c r="S11" s="30"/>
      <c r="T11" s="30"/>
      <c r="U11" s="30"/>
      <c r="V11" s="104"/>
      <c r="W11" s="105"/>
      <c r="X11" s="30">
        <v>2012</v>
      </c>
      <c r="Y11" s="30" t="s">
        <v>34</v>
      </c>
      <c r="Z11" s="2" t="s">
        <v>45</v>
      </c>
      <c r="AA11" s="30">
        <v>1</v>
      </c>
      <c r="AB11" s="30">
        <v>0</v>
      </c>
      <c r="AC11" s="30">
        <v>0</v>
      </c>
      <c r="AD11" s="30">
        <v>2</v>
      </c>
      <c r="AE11" s="30">
        <v>7</v>
      </c>
      <c r="AF11" s="48">
        <v>0.77769999999999995</v>
      </c>
      <c r="AG11" s="24">
        <v>9</v>
      </c>
      <c r="AH11" s="16"/>
      <c r="AI11" s="16"/>
      <c r="AJ11" s="16"/>
      <c r="AK11" s="18"/>
      <c r="AL11" s="24"/>
      <c r="AM11" s="30">
        <v>5</v>
      </c>
      <c r="AN11" s="30">
        <v>0</v>
      </c>
      <c r="AO11" s="30">
        <v>0</v>
      </c>
      <c r="AP11" s="30">
        <v>12</v>
      </c>
      <c r="AQ11" s="30">
        <v>26</v>
      </c>
      <c r="AR11" s="104">
        <v>0.72219999999999995</v>
      </c>
      <c r="AS11" s="105">
        <v>36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/>
      <c r="C12" s="30"/>
      <c r="D12" s="2"/>
      <c r="E12" s="30"/>
      <c r="F12" s="83"/>
      <c r="G12" s="30"/>
      <c r="H12" s="31"/>
      <c r="I12" s="30"/>
      <c r="J12" s="35"/>
      <c r="K12" s="24"/>
      <c r="L12" s="16"/>
      <c r="M12" s="16"/>
      <c r="N12" s="16"/>
      <c r="O12" s="18"/>
      <c r="P12" s="24"/>
      <c r="Q12" s="30"/>
      <c r="R12" s="30"/>
      <c r="S12" s="30"/>
      <c r="T12" s="30"/>
      <c r="U12" s="30"/>
      <c r="V12" s="104"/>
      <c r="W12" s="105"/>
      <c r="X12" s="30"/>
      <c r="Y12" s="33"/>
      <c r="Z12" s="2"/>
      <c r="AA12" s="30"/>
      <c r="AB12" s="30"/>
      <c r="AC12" s="30"/>
      <c r="AD12" s="31"/>
      <c r="AE12" s="30"/>
      <c r="AF12" s="35"/>
      <c r="AG12" s="29"/>
      <c r="AH12" s="88"/>
      <c r="AI12" s="18"/>
      <c r="AJ12" s="18"/>
      <c r="AK12" s="18"/>
      <c r="AM12" s="83"/>
      <c r="AN12" s="30"/>
      <c r="AO12" s="31"/>
      <c r="AP12" s="30"/>
      <c r="AQ12" s="30"/>
      <c r="AR12" s="31"/>
      <c r="AS12" s="2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/>
      <c r="C13" s="30"/>
      <c r="D13" s="2"/>
      <c r="E13" s="30"/>
      <c r="F13" s="83"/>
      <c r="G13" s="30"/>
      <c r="H13" s="31"/>
      <c r="I13" s="30"/>
      <c r="J13" s="35"/>
      <c r="K13" s="24"/>
      <c r="L13" s="16"/>
      <c r="M13" s="16"/>
      <c r="N13" s="16"/>
      <c r="O13" s="18"/>
      <c r="P13" s="24"/>
      <c r="Q13" s="30"/>
      <c r="R13" s="30"/>
      <c r="S13" s="30"/>
      <c r="T13" s="30"/>
      <c r="U13" s="30"/>
      <c r="V13" s="104"/>
      <c r="W13" s="105"/>
      <c r="X13" s="30">
        <v>2014</v>
      </c>
      <c r="Y13" s="30" t="s">
        <v>61</v>
      </c>
      <c r="Z13" s="2" t="s">
        <v>40</v>
      </c>
      <c r="AA13" s="30">
        <v>2</v>
      </c>
      <c r="AB13" s="30">
        <v>0</v>
      </c>
      <c r="AC13" s="30">
        <v>0</v>
      </c>
      <c r="AD13" s="30">
        <v>5</v>
      </c>
      <c r="AE13" s="30">
        <v>7</v>
      </c>
      <c r="AF13" s="48">
        <v>0.63629999999999998</v>
      </c>
      <c r="AG13" s="24">
        <v>11</v>
      </c>
      <c r="AH13" s="88"/>
      <c r="AI13" s="18"/>
      <c r="AJ13" s="18"/>
      <c r="AK13" s="18"/>
      <c r="AM13" s="83"/>
      <c r="AN13" s="30"/>
      <c r="AO13" s="31"/>
      <c r="AP13" s="30"/>
      <c r="AQ13" s="30"/>
      <c r="AR13" s="31"/>
      <c r="AS13" s="2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/>
      <c r="C14" s="30"/>
      <c r="D14" s="2"/>
      <c r="E14" s="30"/>
      <c r="F14" s="83"/>
      <c r="G14" s="30"/>
      <c r="H14" s="31"/>
      <c r="I14" s="30"/>
      <c r="J14" s="35"/>
      <c r="K14" s="24"/>
      <c r="L14" s="16"/>
      <c r="M14" s="16"/>
      <c r="N14" s="16"/>
      <c r="O14" s="18"/>
      <c r="P14" s="24"/>
      <c r="Q14" s="30"/>
      <c r="R14" s="30"/>
      <c r="S14" s="30"/>
      <c r="T14" s="30"/>
      <c r="U14" s="30"/>
      <c r="V14" s="104"/>
      <c r="W14" s="105"/>
      <c r="X14" s="30">
        <v>2015</v>
      </c>
      <c r="Y14" s="30" t="s">
        <v>62</v>
      </c>
      <c r="Z14" s="2" t="s">
        <v>40</v>
      </c>
      <c r="AA14" s="30">
        <v>6</v>
      </c>
      <c r="AB14" s="30">
        <v>0</v>
      </c>
      <c r="AC14" s="30">
        <v>0</v>
      </c>
      <c r="AD14" s="30">
        <v>10</v>
      </c>
      <c r="AE14" s="30">
        <v>29</v>
      </c>
      <c r="AF14" s="48">
        <v>0.64439999999999997</v>
      </c>
      <c r="AG14" s="24">
        <v>45</v>
      </c>
      <c r="AH14" s="88"/>
      <c r="AI14" s="18"/>
      <c r="AJ14" s="18"/>
      <c r="AK14" s="18"/>
      <c r="AM14" s="83"/>
      <c r="AN14" s="30"/>
      <c r="AO14" s="31"/>
      <c r="AP14" s="30"/>
      <c r="AQ14" s="30"/>
      <c r="AR14" s="31"/>
      <c r="AS14" s="2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/>
      <c r="C15" s="30"/>
      <c r="D15" s="2"/>
      <c r="E15" s="30"/>
      <c r="F15" s="83"/>
      <c r="G15" s="30"/>
      <c r="H15" s="31"/>
      <c r="I15" s="30"/>
      <c r="J15" s="35"/>
      <c r="K15" s="24"/>
      <c r="L15" s="16"/>
      <c r="M15" s="16"/>
      <c r="N15" s="16"/>
      <c r="O15" s="18"/>
      <c r="P15" s="24"/>
      <c r="Q15" s="30"/>
      <c r="R15" s="30"/>
      <c r="S15" s="30"/>
      <c r="T15" s="30"/>
      <c r="U15" s="30"/>
      <c r="V15" s="104"/>
      <c r="W15" s="105"/>
      <c r="X15" s="30"/>
      <c r="Y15" s="30"/>
      <c r="Z15" s="2"/>
      <c r="AA15" s="30"/>
      <c r="AB15" s="30"/>
      <c r="AC15" s="30"/>
      <c r="AD15" s="30"/>
      <c r="AE15" s="30"/>
      <c r="AF15" s="48"/>
      <c r="AG15" s="24"/>
      <c r="AH15" s="88"/>
      <c r="AI15" s="18"/>
      <c r="AJ15" s="18"/>
      <c r="AK15" s="18"/>
      <c r="AM15" s="83"/>
      <c r="AN15" s="30"/>
      <c r="AO15" s="31"/>
      <c r="AP15" s="30"/>
      <c r="AQ15" s="30"/>
      <c r="AR15" s="31"/>
      <c r="AS15" s="2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0"/>
      <c r="C16" s="30"/>
      <c r="D16" s="2"/>
      <c r="E16" s="30"/>
      <c r="F16" s="83"/>
      <c r="G16" s="30"/>
      <c r="H16" s="31"/>
      <c r="I16" s="30"/>
      <c r="J16" s="35"/>
      <c r="K16" s="24"/>
      <c r="L16" s="16"/>
      <c r="M16" s="16"/>
      <c r="N16" s="16"/>
      <c r="O16" s="18"/>
      <c r="P16" s="24"/>
      <c r="Q16" s="30"/>
      <c r="R16" s="30"/>
      <c r="S16" s="30"/>
      <c r="T16" s="30"/>
      <c r="U16" s="30"/>
      <c r="V16" s="104"/>
      <c r="W16" s="105"/>
      <c r="X16" s="30">
        <v>2019</v>
      </c>
      <c r="Y16" s="30" t="s">
        <v>80</v>
      </c>
      <c r="Z16" s="2" t="s">
        <v>40</v>
      </c>
      <c r="AA16" s="30">
        <v>2</v>
      </c>
      <c r="AB16" s="30">
        <v>0</v>
      </c>
      <c r="AC16" s="30">
        <v>0</v>
      </c>
      <c r="AD16" s="30">
        <v>2</v>
      </c>
      <c r="AE16" s="30">
        <v>9</v>
      </c>
      <c r="AF16" s="48">
        <v>0.64280000000000004</v>
      </c>
      <c r="AG16" s="29">
        <v>14</v>
      </c>
      <c r="AH16" s="88"/>
      <c r="AI16" s="18"/>
      <c r="AJ16" s="18"/>
      <c r="AK16" s="18"/>
      <c r="AM16" s="30">
        <v>2</v>
      </c>
      <c r="AN16" s="30">
        <v>0</v>
      </c>
      <c r="AO16" s="31">
        <v>0</v>
      </c>
      <c r="AP16" s="30">
        <v>0</v>
      </c>
      <c r="AQ16" s="30">
        <v>5</v>
      </c>
      <c r="AR16" s="104">
        <v>0.71399999999999997</v>
      </c>
      <c r="AS16" s="29">
        <v>7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/>
      <c r="C17" s="30"/>
      <c r="D17" s="2"/>
      <c r="E17" s="30"/>
      <c r="F17" s="83"/>
      <c r="G17" s="30"/>
      <c r="H17" s="31"/>
      <c r="I17" s="30"/>
      <c r="J17" s="35"/>
      <c r="K17" s="24"/>
      <c r="L17" s="16"/>
      <c r="M17" s="16"/>
      <c r="N17" s="16"/>
      <c r="O17" s="18"/>
      <c r="P17" s="24"/>
      <c r="Q17" s="30"/>
      <c r="R17" s="30"/>
      <c r="S17" s="30"/>
      <c r="T17" s="30"/>
      <c r="U17" s="30"/>
      <c r="V17" s="104"/>
      <c r="W17" s="105"/>
      <c r="X17" s="30">
        <v>2020</v>
      </c>
      <c r="Y17" s="30" t="s">
        <v>58</v>
      </c>
      <c r="Z17" s="2" t="s">
        <v>40</v>
      </c>
      <c r="AA17" s="30">
        <v>7</v>
      </c>
      <c r="AB17" s="30">
        <v>1</v>
      </c>
      <c r="AC17" s="30">
        <v>2</v>
      </c>
      <c r="AD17" s="30">
        <v>11</v>
      </c>
      <c r="AE17" s="30">
        <v>37</v>
      </c>
      <c r="AF17" s="35">
        <v>0.66069999999999995</v>
      </c>
      <c r="AG17" s="29">
        <v>56</v>
      </c>
      <c r="AH17" s="88"/>
      <c r="AI17" s="18"/>
      <c r="AJ17" s="18"/>
      <c r="AK17" s="18"/>
      <c r="AM17" s="83"/>
      <c r="AN17" s="30"/>
      <c r="AO17" s="31"/>
      <c r="AP17" s="30"/>
      <c r="AQ17" s="30"/>
      <c r="AR17" s="31"/>
      <c r="AS17" s="2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110" t="s">
        <v>73</v>
      </c>
      <c r="C18" s="111"/>
      <c r="D18" s="112"/>
      <c r="E18" s="81">
        <f>SUM(E4:E17)</f>
        <v>13</v>
      </c>
      <c r="F18" s="81">
        <f>SUM(F4:F17)</f>
        <v>0</v>
      </c>
      <c r="G18" s="81">
        <f>SUM(G4:G17)</f>
        <v>1</v>
      </c>
      <c r="H18" s="81">
        <f>SUM(H4:H17)</f>
        <v>20</v>
      </c>
      <c r="I18" s="81">
        <f>SUM(I4:I17)</f>
        <v>43</v>
      </c>
      <c r="J18" s="92">
        <f>PRODUCT(I18/K18)</f>
        <v>0.63741134751773054</v>
      </c>
      <c r="K18" s="82">
        <f>SUM(K4:K17)</f>
        <v>67.460361613351878</v>
      </c>
      <c r="L18" s="22"/>
      <c r="M18" s="20"/>
      <c r="N18" s="93"/>
      <c r="O18" s="94"/>
      <c r="P18" s="24"/>
      <c r="Q18" s="81">
        <f>SUM(Q4:Q17)</f>
        <v>0</v>
      </c>
      <c r="R18" s="81">
        <f>SUM(R4:R17)</f>
        <v>0</v>
      </c>
      <c r="S18" s="81">
        <f>SUM(S4:S17)</f>
        <v>0</v>
      </c>
      <c r="T18" s="81">
        <f>SUM(T4:T17)</f>
        <v>0</v>
      </c>
      <c r="U18" s="81">
        <f>SUM(U4:U17)</f>
        <v>0</v>
      </c>
      <c r="V18" s="37">
        <v>0</v>
      </c>
      <c r="W18" s="82">
        <f>SUM(W4:W17)</f>
        <v>0</v>
      </c>
      <c r="X18" s="16" t="s">
        <v>73</v>
      </c>
      <c r="Y18" s="17"/>
      <c r="Z18" s="15"/>
      <c r="AA18" s="81">
        <f>SUM(AA4:AA17)</f>
        <v>49</v>
      </c>
      <c r="AB18" s="81">
        <f>SUM(AB4:AB17)</f>
        <v>2</v>
      </c>
      <c r="AC18" s="81">
        <f>SUM(AC4:AC17)</f>
        <v>8</v>
      </c>
      <c r="AD18" s="81">
        <f>SUM(AD4:AD17)</f>
        <v>79</v>
      </c>
      <c r="AE18" s="81">
        <f>SUM(AE4:AE17)</f>
        <v>200</v>
      </c>
      <c r="AF18" s="92">
        <f>PRODUCT(AE18/AG18)</f>
        <v>0.66006600660066006</v>
      </c>
      <c r="AG18" s="82">
        <f>SUM(AG4:AG17)</f>
        <v>303</v>
      </c>
      <c r="AH18" s="22"/>
      <c r="AI18" s="20"/>
      <c r="AJ18" s="93"/>
      <c r="AK18" s="94"/>
      <c r="AL18" s="24"/>
      <c r="AM18" s="81">
        <f>SUM(AM4:AM17)</f>
        <v>7</v>
      </c>
      <c r="AN18" s="81">
        <f>SUM(AN4:AN17)</f>
        <v>0</v>
      </c>
      <c r="AO18" s="81">
        <f>SUM(AO4:AO17)</f>
        <v>0</v>
      </c>
      <c r="AP18" s="81">
        <f>SUM(AP4:AP17)</f>
        <v>12</v>
      </c>
      <c r="AQ18" s="81">
        <f>SUM(AQ4:AQ17)</f>
        <v>31</v>
      </c>
      <c r="AR18" s="92">
        <f>PRODUCT(AQ18/AS18)</f>
        <v>0.72093023255813948</v>
      </c>
      <c r="AS18" s="87">
        <f>SUM(AS4:AS17)</f>
        <v>43</v>
      </c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40"/>
      <c r="K19" s="29"/>
      <c r="L19" s="24"/>
      <c r="M19" s="24"/>
      <c r="N19" s="24"/>
      <c r="O19" s="24"/>
      <c r="P19" s="39"/>
      <c r="Q19" s="39"/>
      <c r="R19" s="42"/>
      <c r="S19" s="39"/>
      <c r="T19" s="39"/>
      <c r="U19" s="24"/>
      <c r="V19" s="24"/>
      <c r="W19" s="29"/>
      <c r="X19" s="39"/>
      <c r="Y19" s="39"/>
      <c r="Z19" s="39"/>
      <c r="AA19" s="39"/>
      <c r="AB19" s="39"/>
      <c r="AC19" s="39"/>
      <c r="AD19" s="39"/>
      <c r="AE19" s="39"/>
      <c r="AF19" s="40"/>
      <c r="AG19" s="29"/>
      <c r="AH19" s="24"/>
      <c r="AI19" s="24"/>
      <c r="AJ19" s="24"/>
      <c r="AK19" s="24"/>
      <c r="AL19" s="39"/>
      <c r="AM19" s="39"/>
      <c r="AN19" s="42"/>
      <c r="AO19" s="39"/>
      <c r="AP19" s="39"/>
      <c r="AQ19" s="24"/>
      <c r="AR19" s="24"/>
      <c r="AS19" s="2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96" t="s">
        <v>71</v>
      </c>
      <c r="C20" s="97"/>
      <c r="D20" s="98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4"/>
      <c r="L20" s="18" t="s">
        <v>26</v>
      </c>
      <c r="M20" s="18" t="s">
        <v>27</v>
      </c>
      <c r="N20" s="18" t="s">
        <v>77</v>
      </c>
      <c r="O20" s="18" t="s">
        <v>78</v>
      </c>
      <c r="Q20" s="42"/>
      <c r="R20" s="42" t="s">
        <v>38</v>
      </c>
      <c r="S20" s="42"/>
      <c r="T20" s="62" t="s">
        <v>39</v>
      </c>
      <c r="U20" s="24"/>
      <c r="V20" s="29"/>
      <c r="W20" s="29"/>
      <c r="X20" s="95"/>
      <c r="Y20" s="95"/>
      <c r="Z20" s="95"/>
      <c r="AA20" s="95"/>
      <c r="AB20" s="95"/>
      <c r="AC20" s="39"/>
      <c r="AD20" s="39"/>
      <c r="AE20" s="39"/>
      <c r="AF20" s="39"/>
      <c r="AG20" s="39"/>
      <c r="AH20" s="39"/>
      <c r="AI20" s="39"/>
      <c r="AJ20" s="39"/>
      <c r="AK20" s="39"/>
      <c r="AM20" s="29"/>
      <c r="AN20" s="95"/>
      <c r="AO20" s="95"/>
      <c r="AP20" s="95"/>
      <c r="AQ20" s="95"/>
      <c r="AR20" s="95"/>
      <c r="AS20" s="95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44" t="s">
        <v>72</v>
      </c>
      <c r="C21" s="12"/>
      <c r="D21" s="46"/>
      <c r="E21" s="99">
        <v>34</v>
      </c>
      <c r="F21" s="99">
        <v>0</v>
      </c>
      <c r="G21" s="99">
        <v>0</v>
      </c>
      <c r="H21" s="99">
        <v>25</v>
      </c>
      <c r="I21" s="99">
        <v>85</v>
      </c>
      <c r="J21" s="113">
        <v>0.51500000000000001</v>
      </c>
      <c r="K21" s="39">
        <f>PRODUCT(I21/J21)</f>
        <v>165.04854368932038</v>
      </c>
      <c r="L21" s="100">
        <f>PRODUCT((F21+G21)/E21)</f>
        <v>0</v>
      </c>
      <c r="M21" s="100">
        <f>PRODUCT(H21/E21)</f>
        <v>0.73529411764705888</v>
      </c>
      <c r="N21" s="100">
        <f>PRODUCT((F21+G21+H21)/E21)</f>
        <v>0.73529411764705888</v>
      </c>
      <c r="O21" s="100">
        <f>PRODUCT(I21/E21)</f>
        <v>2.5</v>
      </c>
      <c r="Q21" s="42"/>
      <c r="R21" s="42"/>
      <c r="S21" s="42"/>
      <c r="T21" s="39" t="s">
        <v>47</v>
      </c>
      <c r="U21" s="39"/>
      <c r="V21" s="39"/>
      <c r="W21" s="39"/>
      <c r="X21" s="42"/>
      <c r="Y21" s="42"/>
      <c r="Z21" s="42"/>
      <c r="AA21" s="42"/>
      <c r="AB21" s="42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2"/>
      <c r="AO21" s="42"/>
      <c r="AP21" s="42"/>
      <c r="AQ21" s="42"/>
      <c r="AR21" s="42"/>
      <c r="AS21" s="42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89" t="s">
        <v>59</v>
      </c>
      <c r="C22" s="90"/>
      <c r="D22" s="91"/>
      <c r="E22" s="99">
        <f>PRODUCT(E18+Q18)</f>
        <v>13</v>
      </c>
      <c r="F22" s="99">
        <f>PRODUCT(F18+R18)</f>
        <v>0</v>
      </c>
      <c r="G22" s="99">
        <f>PRODUCT(G18+S18)</f>
        <v>1</v>
      </c>
      <c r="H22" s="99">
        <f>PRODUCT(H18+T18)</f>
        <v>20</v>
      </c>
      <c r="I22" s="99">
        <f>PRODUCT(I18+U18)</f>
        <v>43</v>
      </c>
      <c r="J22" s="113">
        <f>PRODUCT(I22/K22)</f>
        <v>0.63741134751773054</v>
      </c>
      <c r="K22" s="39">
        <f>PRODUCT(K18+W18)</f>
        <v>67.460361613351878</v>
      </c>
      <c r="L22" s="100">
        <f>PRODUCT((F22+G22)/E22)</f>
        <v>7.6923076923076927E-2</v>
      </c>
      <c r="M22" s="100">
        <f>PRODUCT(H22/E22)</f>
        <v>1.5384615384615385</v>
      </c>
      <c r="N22" s="100">
        <f>PRODUCT((F22+G22+H22)/E22)</f>
        <v>1.6153846153846154</v>
      </c>
      <c r="O22" s="100">
        <f>PRODUCT(I22/E22)</f>
        <v>3.3076923076923075</v>
      </c>
      <c r="Q22" s="42"/>
      <c r="R22" s="42"/>
      <c r="S22" s="42"/>
      <c r="T22" s="42" t="s">
        <v>48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69" t="s">
        <v>70</v>
      </c>
      <c r="C23" s="70"/>
      <c r="D23" s="71"/>
      <c r="E23" s="99">
        <f>PRODUCT(AA18+AM18)</f>
        <v>56</v>
      </c>
      <c r="F23" s="99">
        <f>PRODUCT(AB18+AN18)</f>
        <v>2</v>
      </c>
      <c r="G23" s="99">
        <f>PRODUCT(AC18+AO18)</f>
        <v>8</v>
      </c>
      <c r="H23" s="99">
        <f>PRODUCT(AD18+AP18)</f>
        <v>91</v>
      </c>
      <c r="I23" s="99">
        <f>PRODUCT(AE18+AQ18)</f>
        <v>231</v>
      </c>
      <c r="J23" s="113">
        <f>PRODUCT(I23/K23)</f>
        <v>0.66763005780346818</v>
      </c>
      <c r="K23" s="24">
        <f>PRODUCT(AG18+AS18)</f>
        <v>346</v>
      </c>
      <c r="L23" s="100">
        <f>PRODUCT((F23+G23)/E23)</f>
        <v>0.17857142857142858</v>
      </c>
      <c r="M23" s="100">
        <f>PRODUCT(H23/E23)</f>
        <v>1.625</v>
      </c>
      <c r="N23" s="100">
        <f>PRODUCT((F23+G23+H23)/E23)</f>
        <v>1.8035714285714286</v>
      </c>
      <c r="O23" s="100">
        <f>PRODUCT(I23/E23)</f>
        <v>4.125</v>
      </c>
      <c r="Q23" s="42"/>
      <c r="R23" s="42"/>
      <c r="S23" s="39"/>
      <c r="T23" s="42" t="s">
        <v>49</v>
      </c>
      <c r="U23" s="24"/>
      <c r="V23" s="24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24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101" t="s">
        <v>73</v>
      </c>
      <c r="C24" s="102"/>
      <c r="D24" s="103"/>
      <c r="E24" s="99">
        <f>SUM(E21:E23)</f>
        <v>103</v>
      </c>
      <c r="F24" s="99">
        <f t="shared" ref="F24:I24" si="0">SUM(F21:F23)</f>
        <v>2</v>
      </c>
      <c r="G24" s="99">
        <f t="shared" si="0"/>
        <v>9</v>
      </c>
      <c r="H24" s="99">
        <f t="shared" si="0"/>
        <v>136</v>
      </c>
      <c r="I24" s="99">
        <f t="shared" si="0"/>
        <v>359</v>
      </c>
      <c r="J24" s="113">
        <f>PRODUCT(I24/K24)</f>
        <v>0.62056088801636244</v>
      </c>
      <c r="K24" s="39">
        <f>SUM(K21:K23)</f>
        <v>578.50890530267225</v>
      </c>
      <c r="L24" s="100">
        <f>PRODUCT((F24+G24)/E24)</f>
        <v>0.10679611650485436</v>
      </c>
      <c r="M24" s="100">
        <f>PRODUCT(H24/E24)</f>
        <v>1.3203883495145632</v>
      </c>
      <c r="N24" s="100">
        <f>PRODUCT((F24+G24+H24)/E24)</f>
        <v>1.4271844660194175</v>
      </c>
      <c r="O24" s="100">
        <f>PRODUCT(I24/E24)</f>
        <v>3.4854368932038833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24"/>
      <c r="F25" s="24"/>
      <c r="G25" s="24"/>
      <c r="H25" s="24"/>
      <c r="I25" s="24"/>
      <c r="J25" s="39"/>
      <c r="K25" s="39"/>
      <c r="L25" s="24"/>
      <c r="M25" s="24"/>
      <c r="N25" s="24"/>
      <c r="O25" s="24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39"/>
      <c r="AL181" s="24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39"/>
      <c r="AL182" s="24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39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39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39"/>
      <c r="AL185" s="24"/>
    </row>
    <row r="186" spans="1:57" ht="14.25" x14ac:dyDescent="0.2">
      <c r="L186" s="24"/>
      <c r="M186" s="24"/>
      <c r="N186" s="24"/>
      <c r="O186" s="24"/>
      <c r="P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39"/>
      <c r="AL186" s="24"/>
    </row>
    <row r="187" spans="1:57" ht="14.25" x14ac:dyDescent="0.2">
      <c r="L187" s="24"/>
      <c r="M187" s="24"/>
      <c r="N187" s="24"/>
      <c r="O187" s="24"/>
      <c r="P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39"/>
      <c r="AL187" s="24"/>
    </row>
    <row r="188" spans="1:57" ht="14.25" x14ac:dyDescent="0.2">
      <c r="L188" s="24"/>
      <c r="M188" s="24"/>
      <c r="N188" s="24"/>
      <c r="O188" s="24"/>
      <c r="P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39"/>
      <c r="AL188" s="24"/>
    </row>
    <row r="189" spans="1:57" ht="14.25" x14ac:dyDescent="0.2">
      <c r="L189" s="24"/>
      <c r="M189" s="24"/>
      <c r="N189" s="24"/>
      <c r="O189" s="24"/>
      <c r="P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</row>
    <row r="190" spans="1:57" x14ac:dyDescent="0.25"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</row>
    <row r="192" spans="1:57" x14ac:dyDescent="0.25"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</row>
    <row r="193" spans="20:36" x14ac:dyDescent="0.25"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</row>
    <row r="194" spans="20:36" x14ac:dyDescent="0.25"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</row>
    <row r="195" spans="20:36" x14ac:dyDescent="0.25"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</row>
    <row r="196" spans="20:36" x14ac:dyDescent="0.25"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</row>
    <row r="197" spans="20:36" x14ac:dyDescent="0.25"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</row>
    <row r="198" spans="20:36" x14ac:dyDescent="0.25"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</row>
    <row r="199" spans="20:36" x14ac:dyDescent="0.25"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</row>
    <row r="200" spans="20:36" x14ac:dyDescent="0.25"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</row>
    <row r="201" spans="20:36" x14ac:dyDescent="0.25"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</row>
    <row r="202" spans="20:36" x14ac:dyDescent="0.25"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</row>
    <row r="203" spans="20:36" x14ac:dyDescent="0.25"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</row>
    <row r="204" spans="20:36" x14ac:dyDescent="0.25"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</row>
    <row r="205" spans="20:36" x14ac:dyDescent="0.25"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</row>
    <row r="206" spans="20:36" x14ac:dyDescent="0.25"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</row>
    <row r="207" spans="20:36" x14ac:dyDescent="0.25"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</row>
    <row r="208" spans="20:36" x14ac:dyDescent="0.25"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</row>
    <row r="209" spans="20:36" x14ac:dyDescent="0.25"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</row>
    <row r="210" spans="20:36" x14ac:dyDescent="0.25"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</row>
    <row r="211" spans="20:36" x14ac:dyDescent="0.25"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</row>
    <row r="212" spans="20:36" x14ac:dyDescent="0.25"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</row>
    <row r="213" spans="20:36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</row>
    <row r="214" spans="20:36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</row>
    <row r="215" spans="20:36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</row>
    <row r="216" spans="20:36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</row>
    <row r="217" spans="20:36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</row>
    <row r="218" spans="20:36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</row>
    <row r="219" spans="20:36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</row>
    <row r="220" spans="20:36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</row>
    <row r="221" spans="20:36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</row>
    <row r="222" spans="20:36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</row>
    <row r="223" spans="20:36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</row>
  </sheetData>
  <sortState ref="X16:AS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2020-09-03T10:03:36Z</dcterms:modified>
</cp:coreProperties>
</file>