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O20" i="3"/>
  <c r="O18" i="3" l="1"/>
  <c r="N18" i="3"/>
  <c r="M18" i="3"/>
  <c r="L18" i="3"/>
  <c r="K18" i="3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O19" i="3" s="1"/>
  <c r="H15" i="3"/>
  <c r="H19" i="3" s="1"/>
  <c r="G15" i="3"/>
  <c r="G19" i="3" s="1"/>
  <c r="G21" i="3" s="1"/>
  <c r="F15" i="3"/>
  <c r="F19" i="3" s="1"/>
  <c r="N19" i="3" s="1"/>
  <c r="E15" i="3"/>
  <c r="E19" i="3" s="1"/>
  <c r="E21" i="3" s="1"/>
  <c r="M19" i="3" l="1"/>
  <c r="L19" i="3"/>
  <c r="F20" i="3"/>
  <c r="L20" i="3" s="1"/>
  <c r="H20" i="3"/>
  <c r="H21" i="3" s="1"/>
  <c r="M21" i="3" s="1"/>
  <c r="K21" i="3"/>
  <c r="I21" i="3"/>
  <c r="J20" i="3"/>
  <c r="AF15" i="3"/>
  <c r="M20" i="3" l="1"/>
  <c r="N20" i="3"/>
  <c r="F21" i="3"/>
  <c r="N21" i="3" l="1"/>
  <c r="L21" i="3"/>
</calcChain>
</file>

<file path=xl/sharedStrings.xml><?xml version="1.0" encoding="utf-8"?>
<sst xmlns="http://schemas.openxmlformats.org/spreadsheetml/2006/main" count="179" uniqueCount="70">
  <si>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</si>
  <si>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</si>
  <si>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</si>
  <si>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</si>
  <si>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</si>
  <si>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</si>
  <si>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</si>
  <si>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</si>
  <si>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</si>
  <si>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</si>
  <si>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</si>
  <si>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</si>
  <si>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</si>
  <si>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</si>
  <si>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</si>
  <si>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</si>
  <si>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</si>
  <si>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</si>
  <si>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</si>
  <si>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</si>
  <si>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</si>
  <si>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</si>
  <si>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</si>
  <si>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</si>
  <si>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</si>
  <si>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</si>
  <si>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</si>
  <si>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</si>
  <si>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</si>
  <si>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</si>
  <si>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</si>
  <si>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</si>
  <si>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</si>
  <si>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</si>
  <si>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Hartikainen</t>
  </si>
  <si>
    <t>1.</t>
  </si>
  <si>
    <t>KiPe</t>
  </si>
  <si>
    <t>ykköspesis</t>
  </si>
  <si>
    <t>7.</t>
  </si>
  <si>
    <t>5.</t>
  </si>
  <si>
    <t>9.</t>
  </si>
  <si>
    <t>suomensarja</t>
  </si>
  <si>
    <t>KiPe  2</t>
  </si>
  <si>
    <t>2.</t>
  </si>
  <si>
    <t>HaKi</t>
  </si>
  <si>
    <t>6.</t>
  </si>
  <si>
    <t>Seurat</t>
  </si>
  <si>
    <t>HaKi = Hakunilan Kisa  (1978)</t>
  </si>
  <si>
    <t>KiPe = Kinnarin Pesis  (1998)</t>
  </si>
  <si>
    <t>29.3.1968</t>
  </si>
  <si>
    <t>04.09. 1993  HaKi - MuPS  2-4</t>
  </si>
  <si>
    <t xml:space="preserve">  25 v   5 kk   6 pv</t>
  </si>
  <si>
    <t>YKKÖSPESIS</t>
  </si>
  <si>
    <t>11.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</si>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</sst>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4" customWidth="1"/>
    <col min="16" max="20" width="5.7109375" style="76" customWidth="1"/>
    <col min="21" max="21" width="8.7109375" style="76" customWidth="1"/>
    <col min="22" max="22" width="0.7109375" style="34" customWidth="1"/>
    <col min="23" max="27" width="5.7109375" style="76" customWidth="1"/>
    <col min="28" max="28" width="8.7109375" style="76" customWidth="1"/>
    <col min="29" max="29" width="0.7109375" style="34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1"/>
      <c r="W2" s="22" t="s">
        <v>16</v>
      </c>
      <c r="X2" s="14"/>
      <c r="Y2" s="14"/>
      <c r="Z2" s="14"/>
      <c r="AA2" s="14"/>
      <c r="AB2" s="14"/>
      <c r="AC2" s="81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6">
        <v>1988</v>
      </c>
      <c r="C4" s="36" t="s">
        <v>40</v>
      </c>
      <c r="D4" s="37" t="s">
        <v>68</v>
      </c>
      <c r="E4" s="36"/>
      <c r="F4" s="38" t="s">
        <v>41</v>
      </c>
      <c r="G4" s="39"/>
      <c r="H4" s="36"/>
      <c r="I4" s="36"/>
      <c r="J4" s="36"/>
      <c r="K4" s="36"/>
      <c r="L4" s="36"/>
      <c r="M4" s="36"/>
      <c r="N4" s="36"/>
      <c r="O4" s="34"/>
      <c r="P4" s="29"/>
      <c r="Q4" s="29"/>
      <c r="R4" s="29"/>
      <c r="S4" s="29"/>
      <c r="T4" s="29"/>
      <c r="U4" s="29"/>
      <c r="V4" s="34"/>
      <c r="W4" s="30"/>
      <c r="X4" s="32"/>
      <c r="Y4" s="32"/>
      <c r="Z4" s="32"/>
      <c r="AA4" s="32"/>
      <c r="AB4" s="65"/>
      <c r="AC4" s="34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6">
        <v>1989</v>
      </c>
      <c r="C5" s="36"/>
      <c r="D5" s="37"/>
      <c r="E5" s="36"/>
      <c r="F5" s="38"/>
      <c r="G5" s="116"/>
      <c r="H5" s="39"/>
      <c r="I5" s="36"/>
      <c r="J5" s="36"/>
      <c r="K5" s="36"/>
      <c r="L5" s="36"/>
      <c r="M5" s="36"/>
      <c r="N5" s="36"/>
      <c r="O5" s="34"/>
      <c r="P5" s="29"/>
      <c r="Q5" s="29"/>
      <c r="R5" s="29"/>
      <c r="S5" s="29"/>
      <c r="T5" s="29"/>
      <c r="U5" s="29"/>
      <c r="V5" s="34"/>
      <c r="W5" s="30"/>
      <c r="X5" s="32"/>
      <c r="Y5" s="32"/>
      <c r="Z5" s="32"/>
      <c r="AA5" s="32"/>
      <c r="AB5" s="65"/>
      <c r="AC5" s="34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6">
        <v>1990</v>
      </c>
      <c r="C6" s="36"/>
      <c r="D6" s="37"/>
      <c r="E6" s="36"/>
      <c r="F6" s="38"/>
      <c r="G6" s="116"/>
      <c r="H6" s="39"/>
      <c r="I6" s="36"/>
      <c r="J6" s="36"/>
      <c r="K6" s="36"/>
      <c r="L6" s="36"/>
      <c r="M6" s="36"/>
      <c r="N6" s="36"/>
      <c r="O6" s="34"/>
      <c r="P6" s="29"/>
      <c r="Q6" s="29"/>
      <c r="R6" s="29"/>
      <c r="S6" s="29"/>
      <c r="T6" s="29"/>
      <c r="U6" s="29"/>
      <c r="V6" s="34"/>
      <c r="W6" s="30"/>
      <c r="X6" s="32"/>
      <c r="Y6" s="32"/>
      <c r="Z6" s="32"/>
      <c r="AA6" s="32"/>
      <c r="AB6" s="65"/>
      <c r="AC6" s="34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1992</v>
      </c>
      <c r="C7" s="25" t="s">
        <v>45</v>
      </c>
      <c r="D7" s="26" t="s">
        <v>44</v>
      </c>
      <c r="E7" s="25"/>
      <c r="F7" s="27" t="s">
        <v>37</v>
      </c>
      <c r="G7" s="78"/>
      <c r="H7" s="35"/>
      <c r="I7" s="25"/>
      <c r="J7" s="25"/>
      <c r="K7" s="25"/>
      <c r="L7" s="25"/>
      <c r="M7" s="25"/>
      <c r="N7" s="28"/>
      <c r="O7" s="34"/>
      <c r="P7" s="29"/>
      <c r="Q7" s="29"/>
      <c r="R7" s="29"/>
      <c r="S7" s="29"/>
      <c r="T7" s="29"/>
      <c r="U7" s="29"/>
      <c r="V7" s="34"/>
      <c r="W7" s="30"/>
      <c r="X7" s="32"/>
      <c r="Y7" s="32"/>
      <c r="Z7" s="32"/>
      <c r="AA7" s="32"/>
      <c r="AB7" s="65"/>
      <c r="AC7" s="34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1993</v>
      </c>
      <c r="C8" s="25" t="s">
        <v>43</v>
      </c>
      <c r="D8" s="26" t="s">
        <v>44</v>
      </c>
      <c r="E8" s="25"/>
      <c r="F8" s="27" t="s">
        <v>37</v>
      </c>
      <c r="G8" s="78"/>
      <c r="H8" s="35"/>
      <c r="I8" s="25"/>
      <c r="J8" s="25"/>
      <c r="K8" s="25"/>
      <c r="L8" s="25"/>
      <c r="M8" s="25"/>
      <c r="N8" s="28"/>
      <c r="O8" s="34"/>
      <c r="P8" s="29"/>
      <c r="Q8" s="29"/>
      <c r="R8" s="29"/>
      <c r="S8" s="29"/>
      <c r="T8" s="29"/>
      <c r="U8" s="29"/>
      <c r="V8" s="34"/>
      <c r="W8" s="30">
        <v>2</v>
      </c>
      <c r="X8" s="32">
        <v>0</v>
      </c>
      <c r="Y8" s="32">
        <v>0</v>
      </c>
      <c r="Z8" s="32">
        <v>0</v>
      </c>
      <c r="AA8" s="32">
        <v>4</v>
      </c>
      <c r="AB8" s="65">
        <v>0.44400000000000001</v>
      </c>
      <c r="AC8" s="34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1994</v>
      </c>
      <c r="C9" s="25" t="s">
        <v>43</v>
      </c>
      <c r="D9" s="26" t="s">
        <v>44</v>
      </c>
      <c r="E9" s="25"/>
      <c r="F9" s="27" t="s">
        <v>37</v>
      </c>
      <c r="G9" s="78"/>
      <c r="H9" s="35"/>
      <c r="I9" s="25"/>
      <c r="J9" s="25"/>
      <c r="K9" s="25"/>
      <c r="L9" s="25"/>
      <c r="M9" s="25"/>
      <c r="N9" s="28"/>
      <c r="O9" s="34"/>
      <c r="P9" s="29"/>
      <c r="Q9" s="29"/>
      <c r="R9" s="29"/>
      <c r="S9" s="29"/>
      <c r="T9" s="29"/>
      <c r="U9" s="29"/>
      <c r="V9" s="34"/>
      <c r="W9" s="30">
        <v>18</v>
      </c>
      <c r="X9" s="32">
        <v>1</v>
      </c>
      <c r="Y9" s="32">
        <v>4</v>
      </c>
      <c r="Z9" s="32">
        <v>19</v>
      </c>
      <c r="AA9" s="32">
        <v>73</v>
      </c>
      <c r="AB9" s="65">
        <v>0.51800000000000002</v>
      </c>
      <c r="AC9" s="34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9">
        <v>1995</v>
      </c>
      <c r="C10" s="29"/>
      <c r="D10" s="29"/>
      <c r="E10" s="29"/>
      <c r="F10" s="2"/>
      <c r="G10" s="31"/>
      <c r="H10" s="29"/>
      <c r="I10" s="29"/>
      <c r="J10" s="29"/>
      <c r="K10" s="29"/>
      <c r="L10" s="29"/>
      <c r="M10" s="29"/>
      <c r="N10" s="29"/>
      <c r="O10" s="34"/>
      <c r="P10" s="29"/>
      <c r="Q10" s="29"/>
      <c r="R10" s="29"/>
      <c r="S10" s="29"/>
      <c r="T10" s="29"/>
      <c r="U10" s="29"/>
      <c r="V10" s="34"/>
      <c r="W10" s="30"/>
      <c r="X10" s="32"/>
      <c r="Y10" s="32"/>
      <c r="Z10" s="32"/>
      <c r="AA10" s="32"/>
      <c r="AB10" s="65"/>
      <c r="AC10" s="34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9">
        <v>1996</v>
      </c>
      <c r="C11" s="29"/>
      <c r="D11" s="29"/>
      <c r="E11" s="29"/>
      <c r="F11" s="2"/>
      <c r="G11" s="31"/>
      <c r="H11" s="29"/>
      <c r="I11" s="29"/>
      <c r="J11" s="29"/>
      <c r="K11" s="29"/>
      <c r="L11" s="29"/>
      <c r="M11" s="29"/>
      <c r="N11" s="29"/>
      <c r="O11" s="34"/>
      <c r="P11" s="29"/>
      <c r="Q11" s="29"/>
      <c r="R11" s="29"/>
      <c r="S11" s="29"/>
      <c r="T11" s="29"/>
      <c r="U11" s="29"/>
      <c r="V11" s="34"/>
      <c r="W11" s="30"/>
      <c r="X11" s="32"/>
      <c r="Y11" s="32"/>
      <c r="Z11" s="32"/>
      <c r="AA11" s="32"/>
      <c r="AB11" s="65"/>
      <c r="AC11" s="34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9">
        <v>1997</v>
      </c>
      <c r="C12" s="29"/>
      <c r="D12" s="29"/>
      <c r="E12" s="29"/>
      <c r="F12" s="2"/>
      <c r="G12" s="31"/>
      <c r="H12" s="29"/>
      <c r="I12" s="29"/>
      <c r="J12" s="29"/>
      <c r="K12" s="29"/>
      <c r="L12" s="29"/>
      <c r="M12" s="29"/>
      <c r="N12" s="29"/>
      <c r="O12" s="34"/>
      <c r="P12" s="29"/>
      <c r="Q12" s="29"/>
      <c r="R12" s="29"/>
      <c r="S12" s="29"/>
      <c r="T12" s="29"/>
      <c r="U12" s="29"/>
      <c r="V12" s="34"/>
      <c r="W12" s="30"/>
      <c r="X12" s="32"/>
      <c r="Y12" s="32"/>
      <c r="Z12" s="32"/>
      <c r="AA12" s="32"/>
      <c r="AB12" s="65"/>
      <c r="AC12" s="34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29">
        <v>1998</v>
      </c>
      <c r="C13" s="29"/>
      <c r="D13" s="29"/>
      <c r="E13" s="29"/>
      <c r="F13" s="2"/>
      <c r="G13" s="31"/>
      <c r="H13" s="29"/>
      <c r="I13" s="29"/>
      <c r="J13" s="29"/>
      <c r="K13" s="29"/>
      <c r="L13" s="29"/>
      <c r="M13" s="29"/>
      <c r="N13" s="29"/>
      <c r="O13" s="34"/>
      <c r="P13" s="29"/>
      <c r="Q13" s="29"/>
      <c r="R13" s="29"/>
      <c r="S13" s="29"/>
      <c r="T13" s="29"/>
      <c r="U13" s="29"/>
      <c r="V13" s="34"/>
      <c r="W13" s="30"/>
      <c r="X13" s="32"/>
      <c r="Y13" s="32"/>
      <c r="Z13" s="32"/>
      <c r="AA13" s="32"/>
      <c r="AB13" s="65"/>
      <c r="AC13" s="34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29">
        <v>1999</v>
      </c>
      <c r="C14" s="29"/>
      <c r="D14" s="29"/>
      <c r="E14" s="29"/>
      <c r="F14" s="2"/>
      <c r="G14" s="31"/>
      <c r="H14" s="29"/>
      <c r="I14" s="29"/>
      <c r="J14" s="29"/>
      <c r="K14" s="29"/>
      <c r="L14" s="29"/>
      <c r="M14" s="29"/>
      <c r="N14" s="29"/>
      <c r="O14" s="34"/>
      <c r="P14" s="29"/>
      <c r="Q14" s="29"/>
      <c r="R14" s="29"/>
      <c r="S14" s="29"/>
      <c r="T14" s="29"/>
      <c r="U14" s="29"/>
      <c r="V14" s="34"/>
      <c r="W14" s="30"/>
      <c r="X14" s="32"/>
      <c r="Y14" s="32"/>
      <c r="Z14" s="32"/>
      <c r="AA14" s="32"/>
      <c r="AB14" s="65"/>
      <c r="AC14" s="34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25">
        <v>2000</v>
      </c>
      <c r="C15" s="25" t="s">
        <v>35</v>
      </c>
      <c r="D15" s="26" t="s">
        <v>36</v>
      </c>
      <c r="E15" s="25"/>
      <c r="F15" s="27" t="s">
        <v>37</v>
      </c>
      <c r="G15" s="78"/>
      <c r="H15" s="35"/>
      <c r="I15" s="25"/>
      <c r="J15" s="25"/>
      <c r="K15" s="25"/>
      <c r="L15" s="25"/>
      <c r="M15" s="25"/>
      <c r="N15" s="28"/>
      <c r="O15" s="34"/>
      <c r="P15" s="29"/>
      <c r="Q15" s="29"/>
      <c r="R15" s="29"/>
      <c r="S15" s="29"/>
      <c r="T15" s="29"/>
      <c r="U15" s="29"/>
      <c r="V15" s="34"/>
      <c r="W15" s="30">
        <v>7</v>
      </c>
      <c r="X15" s="32">
        <v>0</v>
      </c>
      <c r="Y15" s="32">
        <v>0</v>
      </c>
      <c r="Z15" s="32">
        <v>5</v>
      </c>
      <c r="AA15" s="32">
        <v>18</v>
      </c>
      <c r="AB15" s="65">
        <v>0.40899999999999997</v>
      </c>
      <c r="AC15" s="34"/>
      <c r="AD15" s="29"/>
      <c r="AE15" s="29"/>
      <c r="AF15" s="29"/>
      <c r="AG15" s="29"/>
      <c r="AH15" s="29"/>
      <c r="AI15" s="29"/>
      <c r="AJ15" s="9"/>
    </row>
    <row r="16" spans="1:36" s="23" customFormat="1" ht="15" customHeight="1" x14ac:dyDescent="0.25">
      <c r="A16" s="9"/>
      <c r="B16" s="36">
        <v>2001</v>
      </c>
      <c r="C16" s="36" t="s">
        <v>38</v>
      </c>
      <c r="D16" s="37" t="s">
        <v>42</v>
      </c>
      <c r="E16" s="36"/>
      <c r="F16" s="38" t="s">
        <v>41</v>
      </c>
      <c r="G16" s="39"/>
      <c r="H16" s="36"/>
      <c r="I16" s="36"/>
      <c r="J16" s="36"/>
      <c r="K16" s="36"/>
      <c r="L16" s="36"/>
      <c r="M16" s="36"/>
      <c r="N16" s="36"/>
      <c r="O16" s="34"/>
      <c r="P16" s="29"/>
      <c r="Q16" s="29"/>
      <c r="R16" s="29"/>
      <c r="S16" s="29"/>
      <c r="T16" s="29"/>
      <c r="U16" s="29"/>
      <c r="V16" s="34"/>
      <c r="W16" s="30"/>
      <c r="X16" s="32"/>
      <c r="Y16" s="32"/>
      <c r="Z16" s="32"/>
      <c r="AA16" s="32"/>
      <c r="AB16" s="65"/>
      <c r="AC16" s="34"/>
      <c r="AD16" s="29"/>
      <c r="AE16" s="29"/>
      <c r="AF16" s="29"/>
      <c r="AG16" s="29"/>
      <c r="AH16" s="29"/>
      <c r="AI16" s="29"/>
      <c r="AJ16" s="9"/>
    </row>
    <row r="17" spans="1:36" s="23" customFormat="1" ht="15" customHeight="1" x14ac:dyDescent="0.25">
      <c r="A17" s="9"/>
      <c r="B17" s="36">
        <v>2002</v>
      </c>
      <c r="C17" s="36" t="s">
        <v>39</v>
      </c>
      <c r="D17" s="37" t="s">
        <v>42</v>
      </c>
      <c r="E17" s="36"/>
      <c r="F17" s="38" t="s">
        <v>41</v>
      </c>
      <c r="G17" s="39"/>
      <c r="H17" s="36"/>
      <c r="I17" s="36"/>
      <c r="J17" s="36"/>
      <c r="K17" s="36"/>
      <c r="L17" s="36"/>
      <c r="M17" s="36"/>
      <c r="N17" s="36"/>
      <c r="O17" s="34"/>
      <c r="P17" s="29"/>
      <c r="Q17" s="29"/>
      <c r="R17" s="29"/>
      <c r="S17" s="29"/>
      <c r="T17" s="29"/>
      <c r="U17" s="29"/>
      <c r="V17" s="34"/>
      <c r="W17" s="30"/>
      <c r="X17" s="32"/>
      <c r="Y17" s="32"/>
      <c r="Z17" s="32"/>
      <c r="AA17" s="32"/>
      <c r="AB17" s="65"/>
      <c r="AC17" s="34"/>
      <c r="AD17" s="29"/>
      <c r="AE17" s="29"/>
      <c r="AF17" s="29"/>
      <c r="AG17" s="29"/>
      <c r="AH17" s="29"/>
      <c r="AI17" s="29"/>
      <c r="AJ17" s="9"/>
    </row>
    <row r="18" spans="1:36" s="23" customFormat="1" ht="15" customHeight="1" x14ac:dyDescent="0.25">
      <c r="A18" s="9"/>
      <c r="B18" s="36">
        <v>2003</v>
      </c>
      <c r="C18" s="36" t="s">
        <v>40</v>
      </c>
      <c r="D18" s="37" t="s">
        <v>42</v>
      </c>
      <c r="E18" s="36"/>
      <c r="F18" s="38" t="s">
        <v>41</v>
      </c>
      <c r="G18" s="39"/>
      <c r="H18" s="36"/>
      <c r="I18" s="36"/>
      <c r="J18" s="36"/>
      <c r="K18" s="36"/>
      <c r="L18" s="36"/>
      <c r="M18" s="36"/>
      <c r="N18" s="36"/>
      <c r="O18" s="34"/>
      <c r="P18" s="29"/>
      <c r="Q18" s="29"/>
      <c r="R18" s="29"/>
      <c r="S18" s="29"/>
      <c r="T18" s="29"/>
      <c r="U18" s="29"/>
      <c r="V18" s="34"/>
      <c r="W18" s="30"/>
      <c r="X18" s="32"/>
      <c r="Y18" s="32"/>
      <c r="Z18" s="32"/>
      <c r="AA18" s="32"/>
      <c r="AB18" s="65"/>
      <c r="AC18" s="34"/>
      <c r="AD18" s="29"/>
      <c r="AE18" s="29"/>
      <c r="AF18" s="29"/>
      <c r="AG18" s="29"/>
      <c r="AH18" s="29"/>
      <c r="AI18" s="29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40"/>
      <c r="O19" s="2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0">
        <v>0</v>
      </c>
      <c r="V19" s="24"/>
      <c r="W19" s="18">
        <v>27</v>
      </c>
      <c r="X19" s="18">
        <v>1</v>
      </c>
      <c r="Y19" s="18">
        <v>4</v>
      </c>
      <c r="Z19" s="18">
        <v>24</v>
      </c>
      <c r="AA19" s="18">
        <v>95</v>
      </c>
      <c r="AB19" s="40">
        <v>0.49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41" t="s">
        <v>2</v>
      </c>
      <c r="C20" s="33"/>
      <c r="D20" s="42">
        <v>0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5"/>
      <c r="AI20" s="43"/>
      <c r="AJ20" s="9"/>
    </row>
    <row r="21" spans="1:36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P21" s="43"/>
      <c r="Q21" s="46"/>
      <c r="R21" s="43"/>
      <c r="S21" s="43"/>
      <c r="T21" s="43"/>
      <c r="U21" s="43"/>
      <c r="W21" s="43"/>
      <c r="X21" s="43"/>
      <c r="Y21" s="43"/>
      <c r="Z21" s="43"/>
      <c r="AA21" s="43"/>
      <c r="AB21" s="43"/>
      <c r="AD21" s="43"/>
      <c r="AE21" s="43"/>
      <c r="AF21" s="43"/>
      <c r="AG21" s="43"/>
      <c r="AH21" s="43"/>
      <c r="AI21" s="43"/>
      <c r="AJ21" s="9"/>
    </row>
    <row r="22" spans="1:36" ht="15" customHeight="1" x14ac:dyDescent="0.25">
      <c r="A22" s="9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3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49"/>
      <c r="Z22" s="49"/>
      <c r="AA22" s="12"/>
      <c r="AB22" s="49"/>
      <c r="AC22" s="12"/>
      <c r="AD22" s="12"/>
      <c r="AE22" s="12"/>
      <c r="AF22" s="12"/>
      <c r="AG22" s="12"/>
      <c r="AH22" s="12"/>
      <c r="AI22" s="50"/>
      <c r="AJ22" s="9"/>
    </row>
    <row r="23" spans="1:36" ht="15" customHeight="1" x14ac:dyDescent="0.2">
      <c r="A23" s="9"/>
      <c r="B23" s="48" t="s">
        <v>13</v>
      </c>
      <c r="C23" s="12"/>
      <c r="D23" s="50"/>
      <c r="E23" s="29"/>
      <c r="F23" s="29"/>
      <c r="G23" s="29"/>
      <c r="H23" s="29"/>
      <c r="I23" s="29"/>
      <c r="J23" s="43"/>
      <c r="K23" s="29"/>
      <c r="L23" s="29"/>
      <c r="M23" s="29"/>
      <c r="N23" s="29"/>
      <c r="O23" s="24"/>
      <c r="P23" s="51" t="s">
        <v>9</v>
      </c>
      <c r="Q23" s="52"/>
      <c r="R23" s="53" t="s">
        <v>50</v>
      </c>
      <c r="S23" s="82"/>
      <c r="T23" s="82"/>
      <c r="U23" s="82"/>
      <c r="V23" s="82"/>
      <c r="W23" s="82"/>
      <c r="X23" s="83" t="s">
        <v>11</v>
      </c>
      <c r="Y23" s="54"/>
      <c r="Z23" s="53" t="s">
        <v>51</v>
      </c>
      <c r="AA23" s="60"/>
      <c r="AB23" s="53"/>
      <c r="AC23" s="84"/>
      <c r="AD23" s="84"/>
      <c r="AE23" s="82"/>
      <c r="AF23" s="82"/>
      <c r="AG23" s="82"/>
      <c r="AH23" s="82"/>
      <c r="AI23" s="85"/>
      <c r="AJ23" s="9"/>
    </row>
    <row r="24" spans="1:36" ht="15" customHeight="1" x14ac:dyDescent="0.2">
      <c r="A24" s="9"/>
      <c r="B24" s="55" t="s">
        <v>15</v>
      </c>
      <c r="C24" s="56"/>
      <c r="D24" s="57"/>
      <c r="E24" s="29"/>
      <c r="F24" s="29"/>
      <c r="G24" s="29"/>
      <c r="H24" s="29"/>
      <c r="I24" s="29"/>
      <c r="J24" s="43"/>
      <c r="K24" s="29"/>
      <c r="L24" s="29"/>
      <c r="M24" s="29"/>
      <c r="N24" s="29"/>
      <c r="O24" s="24"/>
      <c r="P24" s="58" t="s">
        <v>57</v>
      </c>
      <c r="Q24" s="59"/>
      <c r="R24" s="53"/>
      <c r="S24" s="53"/>
      <c r="T24" s="53"/>
      <c r="U24" s="53"/>
      <c r="V24" s="53"/>
      <c r="W24" s="53"/>
      <c r="X24" s="53"/>
      <c r="Y24" s="53"/>
      <c r="Z24" s="54"/>
      <c r="AA24" s="53"/>
      <c r="AB24" s="53"/>
      <c r="AC24" s="53"/>
      <c r="AD24" s="53"/>
      <c r="AE24" s="53"/>
      <c r="AF24" s="53"/>
      <c r="AG24" s="53"/>
      <c r="AH24" s="54"/>
      <c r="AI24" s="86"/>
      <c r="AJ24" s="9"/>
    </row>
    <row r="25" spans="1:36" ht="15" customHeight="1" x14ac:dyDescent="0.2">
      <c r="A25" s="9"/>
      <c r="B25" s="61" t="s">
        <v>16</v>
      </c>
      <c r="C25" s="62"/>
      <c r="D25" s="63"/>
      <c r="E25" s="30">
        <v>27</v>
      </c>
      <c r="F25" s="30">
        <v>1</v>
      </c>
      <c r="G25" s="30">
        <v>4</v>
      </c>
      <c r="H25" s="30">
        <v>24</v>
      </c>
      <c r="I25" s="30">
        <v>95</v>
      </c>
      <c r="J25" s="43"/>
      <c r="K25" s="64">
        <v>0.18518518518518517</v>
      </c>
      <c r="L25" s="64">
        <v>0.88888888888888884</v>
      </c>
      <c r="M25" s="64">
        <v>3.5185185185185186</v>
      </c>
      <c r="N25" s="65">
        <v>0.49</v>
      </c>
      <c r="O25" s="24"/>
      <c r="P25" s="58" t="s">
        <v>58</v>
      </c>
      <c r="Q25" s="59"/>
      <c r="R25" s="53"/>
      <c r="S25" s="53"/>
      <c r="T25" s="53"/>
      <c r="U25" s="53"/>
      <c r="V25" s="53"/>
      <c r="W25" s="53"/>
      <c r="X25" s="53"/>
      <c r="Y25" s="53"/>
      <c r="Z25" s="87"/>
      <c r="AA25" s="53"/>
      <c r="AB25" s="53"/>
      <c r="AC25" s="53"/>
      <c r="AD25" s="53"/>
      <c r="AE25" s="53"/>
      <c r="AF25" s="53"/>
      <c r="AG25" s="53"/>
      <c r="AH25" s="53"/>
      <c r="AI25" s="86"/>
    </row>
    <row r="26" spans="1:36" ht="15" customHeight="1" x14ac:dyDescent="0.2">
      <c r="A26" s="9"/>
      <c r="B26" s="66" t="s">
        <v>26</v>
      </c>
      <c r="C26" s="67"/>
      <c r="D26" s="68"/>
      <c r="E26" s="18">
        <v>27</v>
      </c>
      <c r="F26" s="18">
        <v>1</v>
      </c>
      <c r="G26" s="18">
        <v>4</v>
      </c>
      <c r="H26" s="18">
        <v>24</v>
      </c>
      <c r="I26" s="18">
        <v>95</v>
      </c>
      <c r="J26" s="43"/>
      <c r="K26" s="69">
        <v>0.18518518518518517</v>
      </c>
      <c r="L26" s="69">
        <v>0.88888888888888884</v>
      </c>
      <c r="M26" s="69">
        <v>3.5185185185185186</v>
      </c>
      <c r="N26" s="40">
        <v>0.49</v>
      </c>
      <c r="O26" s="24"/>
      <c r="P26" s="70" t="s">
        <v>10</v>
      </c>
      <c r="Q26" s="71"/>
      <c r="R26" s="72"/>
      <c r="S26" s="72"/>
      <c r="T26" s="72"/>
      <c r="U26" s="72"/>
      <c r="V26" s="72"/>
      <c r="W26" s="72"/>
      <c r="X26" s="72"/>
      <c r="Y26" s="72"/>
      <c r="Z26" s="88"/>
      <c r="AA26" s="73"/>
      <c r="AB26" s="88"/>
      <c r="AC26" s="73"/>
      <c r="AD26" s="89"/>
      <c r="AE26" s="72"/>
      <c r="AF26" s="73"/>
      <c r="AG26" s="72"/>
      <c r="AH26" s="73"/>
      <c r="AI26" s="90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4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 t="s">
        <v>46</v>
      </c>
      <c r="C28" s="43"/>
      <c r="D28" s="46" t="s">
        <v>69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74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75"/>
      <c r="C29" s="43"/>
      <c r="D29" s="43" t="s">
        <v>47</v>
      </c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74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75"/>
      <c r="C30" s="43"/>
      <c r="D30" s="43" t="s">
        <v>48</v>
      </c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74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4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6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4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6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4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4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4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4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4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4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4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4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4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4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4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4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4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4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4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4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4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4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4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4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4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4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4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4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4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4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4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4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4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4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4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4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4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4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4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4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4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4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4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4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4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4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4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4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4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4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4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4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4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4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4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4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4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4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4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4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4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4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4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4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4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4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4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4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4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4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4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4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4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4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4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4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4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4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4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4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4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4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4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4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4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4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4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4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4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4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4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4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4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4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4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4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4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4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4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4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4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6"/>
      <c r="O153" s="24"/>
      <c r="P153" s="43"/>
      <c r="Q153" s="46"/>
      <c r="R153" s="43"/>
      <c r="S153" s="43"/>
      <c r="T153" s="24"/>
      <c r="U153" s="24"/>
      <c r="V153" s="24"/>
      <c r="W153" s="24"/>
      <c r="X153" s="74"/>
      <c r="Y153" s="43"/>
      <c r="Z153" s="43"/>
      <c r="AA153" s="43"/>
      <c r="AB153" s="43"/>
      <c r="AC153" s="24"/>
      <c r="AD153" s="43"/>
      <c r="AE153" s="43"/>
      <c r="AF153" s="43"/>
      <c r="AG153" s="43"/>
      <c r="AH153" s="43"/>
      <c r="AI153" s="43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49</v>
      </c>
      <c r="F1" s="112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0" t="s">
        <v>52</v>
      </c>
      <c r="C2" s="113"/>
      <c r="D2" s="114"/>
      <c r="E2" s="13" t="s">
        <v>13</v>
      </c>
      <c r="F2" s="14"/>
      <c r="G2" s="14"/>
      <c r="H2" s="14"/>
      <c r="I2" s="20"/>
      <c r="J2" s="15"/>
      <c r="K2" s="81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115" t="s">
        <v>60</v>
      </c>
      <c r="Y2" s="116"/>
      <c r="Z2" s="91"/>
      <c r="AA2" s="13" t="s">
        <v>13</v>
      </c>
      <c r="AB2" s="14"/>
      <c r="AC2" s="14"/>
      <c r="AD2" s="14"/>
      <c r="AE2" s="20"/>
      <c r="AF2" s="15"/>
      <c r="AG2" s="81"/>
      <c r="AH2" s="22" t="s">
        <v>65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9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2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2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1"/>
      <c r="D4" s="41"/>
      <c r="E4" s="29"/>
      <c r="F4" s="29"/>
      <c r="G4" s="29"/>
      <c r="H4" s="29"/>
      <c r="I4" s="29"/>
      <c r="J4" s="29"/>
      <c r="K4" s="34"/>
      <c r="L4" s="94"/>
      <c r="M4" s="18"/>
      <c r="N4" s="18"/>
      <c r="O4" s="18"/>
      <c r="P4" s="24"/>
      <c r="Q4" s="29"/>
      <c r="R4" s="29"/>
      <c r="S4" s="31"/>
      <c r="T4" s="29"/>
      <c r="U4" s="29"/>
      <c r="V4" s="117"/>
      <c r="W4" s="34"/>
      <c r="X4" s="29">
        <v>1988</v>
      </c>
      <c r="Y4" s="29" t="s">
        <v>40</v>
      </c>
      <c r="Z4" s="2" t="s">
        <v>68</v>
      </c>
      <c r="AA4" s="29">
        <v>20</v>
      </c>
      <c r="AB4" s="29">
        <v>0</v>
      </c>
      <c r="AC4" s="29">
        <v>7</v>
      </c>
      <c r="AD4" s="29">
        <v>26</v>
      </c>
      <c r="AE4" s="29"/>
      <c r="AF4" s="93"/>
      <c r="AG4" s="34"/>
      <c r="AH4" s="94"/>
      <c r="AI4" s="18"/>
      <c r="AJ4" s="18"/>
      <c r="AK4" s="18"/>
      <c r="AL4" s="24"/>
      <c r="AM4" s="29"/>
      <c r="AN4" s="29"/>
      <c r="AO4" s="31"/>
      <c r="AP4" s="29"/>
      <c r="AQ4" s="29"/>
      <c r="AR4" s="31"/>
      <c r="AS4" s="3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1"/>
      <c r="D5" s="41"/>
      <c r="E5" s="29"/>
      <c r="F5" s="29"/>
      <c r="G5" s="29"/>
      <c r="H5" s="29"/>
      <c r="I5" s="29"/>
      <c r="J5" s="29"/>
      <c r="K5" s="34"/>
      <c r="L5" s="94"/>
      <c r="M5" s="18"/>
      <c r="N5" s="18"/>
      <c r="O5" s="18"/>
      <c r="P5" s="24"/>
      <c r="Q5" s="29"/>
      <c r="R5" s="29"/>
      <c r="S5" s="31"/>
      <c r="T5" s="29"/>
      <c r="U5" s="29"/>
      <c r="V5" s="117"/>
      <c r="W5" s="34"/>
      <c r="X5" s="29"/>
      <c r="Y5" s="33"/>
      <c r="Z5" s="2"/>
      <c r="AA5" s="29"/>
      <c r="AB5" s="29"/>
      <c r="AC5" s="29"/>
      <c r="AD5" s="31"/>
      <c r="AE5" s="29"/>
      <c r="AF5" s="93"/>
      <c r="AG5" s="34"/>
      <c r="AH5" s="94"/>
      <c r="AI5" s="18"/>
      <c r="AJ5" s="18"/>
      <c r="AK5" s="18"/>
      <c r="AL5" s="24"/>
      <c r="AM5" s="29"/>
      <c r="AN5" s="29"/>
      <c r="AO5" s="31"/>
      <c r="AP5" s="29"/>
      <c r="AQ5" s="29"/>
      <c r="AR5" s="31"/>
      <c r="AS5" s="3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1992</v>
      </c>
      <c r="C6" s="31" t="s">
        <v>45</v>
      </c>
      <c r="D6" s="41" t="s">
        <v>44</v>
      </c>
      <c r="E6" s="29">
        <v>25</v>
      </c>
      <c r="F6" s="29">
        <v>1</v>
      </c>
      <c r="G6" s="29">
        <v>12</v>
      </c>
      <c r="H6" s="29">
        <v>22</v>
      </c>
      <c r="I6" s="29">
        <v>99</v>
      </c>
      <c r="J6" s="29"/>
      <c r="K6" s="34"/>
      <c r="L6" s="94"/>
      <c r="M6" s="18"/>
      <c r="N6" s="18"/>
      <c r="O6" s="18"/>
      <c r="P6" s="24"/>
      <c r="Q6" s="29"/>
      <c r="R6" s="29"/>
      <c r="S6" s="31"/>
      <c r="T6" s="29"/>
      <c r="U6" s="29"/>
      <c r="V6" s="117"/>
      <c r="W6" s="34"/>
      <c r="X6" s="29"/>
      <c r="Y6" s="33"/>
      <c r="Z6" s="41"/>
      <c r="AA6" s="29"/>
      <c r="AB6" s="29"/>
      <c r="AC6" s="29"/>
      <c r="AD6" s="31"/>
      <c r="AE6" s="29"/>
      <c r="AF6" s="93"/>
      <c r="AG6" s="34"/>
      <c r="AH6" s="94"/>
      <c r="AI6" s="18"/>
      <c r="AJ6" s="18"/>
      <c r="AK6" s="18"/>
      <c r="AL6" s="24"/>
      <c r="AM6" s="29"/>
      <c r="AN6" s="29"/>
      <c r="AO6" s="31"/>
      <c r="AP6" s="29"/>
      <c r="AQ6" s="29"/>
      <c r="AR6" s="31"/>
      <c r="AS6" s="3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1993</v>
      </c>
      <c r="C7" s="31" t="s">
        <v>43</v>
      </c>
      <c r="D7" s="41" t="s">
        <v>44</v>
      </c>
      <c r="E7" s="29">
        <v>25</v>
      </c>
      <c r="F7" s="29">
        <v>0</v>
      </c>
      <c r="G7" s="29">
        <v>4</v>
      </c>
      <c r="H7" s="29">
        <v>16</v>
      </c>
      <c r="I7" s="29">
        <v>96</v>
      </c>
      <c r="J7" s="29"/>
      <c r="K7" s="34"/>
      <c r="L7" s="94"/>
      <c r="M7" s="18"/>
      <c r="N7" s="18"/>
      <c r="O7" s="18"/>
      <c r="P7" s="24"/>
      <c r="Q7" s="29"/>
      <c r="R7" s="29"/>
      <c r="S7" s="31"/>
      <c r="T7" s="29"/>
      <c r="U7" s="29"/>
      <c r="V7" s="31"/>
      <c r="W7" s="34"/>
      <c r="X7" s="29"/>
      <c r="Y7" s="33"/>
      <c r="Z7" s="41"/>
      <c r="AA7" s="29"/>
      <c r="AB7" s="29"/>
      <c r="AC7" s="29"/>
      <c r="AD7" s="31"/>
      <c r="AE7" s="29"/>
      <c r="AF7" s="93"/>
      <c r="AG7" s="34"/>
      <c r="AH7" s="94"/>
      <c r="AI7" s="18"/>
      <c r="AJ7" s="18"/>
      <c r="AK7" s="18"/>
      <c r="AL7" s="24"/>
      <c r="AM7" s="29"/>
      <c r="AN7" s="29"/>
      <c r="AO7" s="31"/>
      <c r="AP7" s="29"/>
      <c r="AQ7" s="29"/>
      <c r="AR7" s="31"/>
      <c r="AS7" s="3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1994</v>
      </c>
      <c r="C8" s="31" t="s">
        <v>43</v>
      </c>
      <c r="D8" s="41" t="s">
        <v>44</v>
      </c>
      <c r="E8" s="29">
        <v>14</v>
      </c>
      <c r="F8" s="29">
        <v>0</v>
      </c>
      <c r="G8" s="29">
        <v>7</v>
      </c>
      <c r="H8" s="29">
        <v>17</v>
      </c>
      <c r="I8" s="29">
        <v>65</v>
      </c>
      <c r="J8" s="29"/>
      <c r="K8" s="34"/>
      <c r="L8" s="94"/>
      <c r="M8" s="18"/>
      <c r="N8" s="18"/>
      <c r="O8" s="18"/>
      <c r="Q8" s="29"/>
      <c r="R8" s="29"/>
      <c r="S8" s="31"/>
      <c r="T8" s="29"/>
      <c r="U8" s="29"/>
      <c r="V8" s="31"/>
      <c r="W8" s="34"/>
      <c r="X8" s="29"/>
      <c r="Y8" s="33"/>
      <c r="Z8" s="41"/>
      <c r="AA8" s="29"/>
      <c r="AB8" s="29"/>
      <c r="AC8" s="29"/>
      <c r="AD8" s="31"/>
      <c r="AE8" s="29"/>
      <c r="AF8" s="93"/>
      <c r="AG8" s="34"/>
      <c r="AH8" s="94"/>
      <c r="AI8" s="18"/>
      <c r="AJ8" s="18"/>
      <c r="AK8" s="18"/>
      <c r="AM8" s="29"/>
      <c r="AN8" s="29"/>
      <c r="AO8" s="31"/>
      <c r="AP8" s="29"/>
      <c r="AQ8" s="29"/>
      <c r="AR8" s="31"/>
      <c r="AS8" s="3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29"/>
      <c r="D9" s="29"/>
      <c r="E9" s="29"/>
      <c r="F9" s="29"/>
      <c r="G9" s="29"/>
      <c r="H9" s="31"/>
      <c r="I9" s="29"/>
      <c r="J9" s="93"/>
      <c r="K9" s="34"/>
      <c r="L9" s="94"/>
      <c r="M9" s="18"/>
      <c r="N9" s="18"/>
      <c r="O9" s="18"/>
      <c r="Q9" s="29"/>
      <c r="R9" s="29"/>
      <c r="S9" s="31"/>
      <c r="T9" s="29"/>
      <c r="U9" s="29"/>
      <c r="V9" s="31"/>
      <c r="W9" s="34"/>
      <c r="X9" s="29"/>
      <c r="Y9" s="33"/>
      <c r="Z9" s="41"/>
      <c r="AA9" s="29"/>
      <c r="AB9" s="29"/>
      <c r="AC9" s="29"/>
      <c r="AD9" s="31"/>
      <c r="AE9" s="29"/>
      <c r="AF9" s="93"/>
      <c r="AG9" s="34"/>
      <c r="AH9" s="94"/>
      <c r="AI9" s="18"/>
      <c r="AJ9" s="18"/>
      <c r="AK9" s="18"/>
      <c r="AM9" s="29"/>
      <c r="AN9" s="29"/>
      <c r="AO9" s="31"/>
      <c r="AP9" s="29"/>
      <c r="AQ9" s="29"/>
      <c r="AR9" s="31"/>
      <c r="AS9" s="3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1999</v>
      </c>
      <c r="C10" s="31" t="s">
        <v>53</v>
      </c>
      <c r="D10" s="41" t="s">
        <v>36</v>
      </c>
      <c r="E10" s="29"/>
      <c r="F10" s="29"/>
      <c r="G10" s="29"/>
      <c r="H10" s="29"/>
      <c r="I10" s="29"/>
      <c r="J10" s="29"/>
      <c r="K10" s="34"/>
      <c r="L10" s="94"/>
      <c r="M10" s="18"/>
      <c r="N10" s="18"/>
      <c r="O10" s="18"/>
      <c r="Q10" s="29"/>
      <c r="R10" s="29"/>
      <c r="S10" s="31"/>
      <c r="T10" s="29"/>
      <c r="U10" s="29"/>
      <c r="V10" s="31"/>
      <c r="W10" s="34"/>
      <c r="X10" s="29"/>
      <c r="Y10" s="33"/>
      <c r="Z10" s="41"/>
      <c r="AA10" s="29"/>
      <c r="AB10" s="29"/>
      <c r="AC10" s="29"/>
      <c r="AD10" s="31"/>
      <c r="AE10" s="29"/>
      <c r="AF10" s="93"/>
      <c r="AG10" s="34"/>
      <c r="AH10" s="94"/>
      <c r="AI10" s="18"/>
      <c r="AJ10" s="18"/>
      <c r="AK10" s="18"/>
      <c r="AM10" s="29"/>
      <c r="AN10" s="29"/>
      <c r="AO10" s="31"/>
      <c r="AP10" s="29"/>
      <c r="AQ10" s="29"/>
      <c r="AR10" s="31"/>
      <c r="AS10" s="3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2000</v>
      </c>
      <c r="C11" s="31" t="s">
        <v>35</v>
      </c>
      <c r="D11" s="41" t="s">
        <v>36</v>
      </c>
      <c r="E11" s="29">
        <v>23</v>
      </c>
      <c r="F11" s="29">
        <v>0</v>
      </c>
      <c r="G11" s="29">
        <v>10</v>
      </c>
      <c r="H11" s="29">
        <v>22</v>
      </c>
      <c r="I11" s="29">
        <v>78</v>
      </c>
      <c r="J11" s="93">
        <v>0.55319148936170215</v>
      </c>
      <c r="K11" s="34"/>
      <c r="L11" s="94"/>
      <c r="M11" s="18"/>
      <c r="N11" s="18"/>
      <c r="O11" s="18"/>
      <c r="Q11" s="29"/>
      <c r="R11" s="29"/>
      <c r="S11" s="31"/>
      <c r="T11" s="29"/>
      <c r="U11" s="29"/>
      <c r="V11" s="31"/>
      <c r="W11" s="34"/>
      <c r="X11" s="29"/>
      <c r="Y11" s="33"/>
      <c r="Z11" s="41"/>
      <c r="AA11" s="29"/>
      <c r="AB11" s="29"/>
      <c r="AC11" s="29"/>
      <c r="AD11" s="31"/>
      <c r="AE11" s="29"/>
      <c r="AF11" s="93"/>
      <c r="AG11" s="34"/>
      <c r="AH11" s="94"/>
      <c r="AI11" s="18"/>
      <c r="AJ11" s="18"/>
      <c r="AK11" s="18"/>
      <c r="AM11" s="29"/>
      <c r="AN11" s="29"/>
      <c r="AO11" s="31"/>
      <c r="AP11" s="29"/>
      <c r="AQ11" s="29"/>
      <c r="AR11" s="31"/>
      <c r="AS11" s="3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/>
      <c r="C12" s="33"/>
      <c r="D12" s="41"/>
      <c r="E12" s="29"/>
      <c r="F12" s="29"/>
      <c r="G12" s="29"/>
      <c r="H12" s="31"/>
      <c r="I12" s="29"/>
      <c r="J12" s="93"/>
      <c r="K12" s="34"/>
      <c r="L12" s="94"/>
      <c r="M12" s="18"/>
      <c r="N12" s="18"/>
      <c r="O12" s="18"/>
      <c r="Q12" s="29"/>
      <c r="R12" s="29"/>
      <c r="S12" s="31"/>
      <c r="T12" s="29"/>
      <c r="U12" s="29"/>
      <c r="V12" s="31"/>
      <c r="W12" s="34"/>
      <c r="X12" s="29">
        <v>2001</v>
      </c>
      <c r="Y12" s="29" t="s">
        <v>38</v>
      </c>
      <c r="Z12" s="41" t="s">
        <v>42</v>
      </c>
      <c r="AA12" s="29">
        <v>15</v>
      </c>
      <c r="AB12" s="29">
        <v>1</v>
      </c>
      <c r="AC12" s="29">
        <v>7</v>
      </c>
      <c r="AD12" s="29">
        <v>20</v>
      </c>
      <c r="AE12" s="29">
        <v>75</v>
      </c>
      <c r="AF12" s="122">
        <v>0.64100000000000001</v>
      </c>
      <c r="AG12" s="24">
        <v>117</v>
      </c>
      <c r="AH12" s="16"/>
      <c r="AI12" s="18"/>
      <c r="AJ12" s="18"/>
      <c r="AK12" s="18"/>
      <c r="AM12" s="29"/>
      <c r="AN12" s="29"/>
      <c r="AO12" s="31"/>
      <c r="AP12" s="29"/>
      <c r="AQ12" s="29"/>
      <c r="AR12" s="31"/>
      <c r="AS12" s="3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33"/>
      <c r="D13" s="41"/>
      <c r="E13" s="29"/>
      <c r="F13" s="29"/>
      <c r="G13" s="29"/>
      <c r="H13" s="31"/>
      <c r="I13" s="29"/>
      <c r="J13" s="93"/>
      <c r="K13" s="34"/>
      <c r="L13" s="94"/>
      <c r="M13" s="18"/>
      <c r="N13" s="18"/>
      <c r="O13" s="18"/>
      <c r="Q13" s="2"/>
      <c r="R13" s="29"/>
      <c r="S13" s="31"/>
      <c r="T13" s="29"/>
      <c r="U13" s="29"/>
      <c r="V13" s="31"/>
      <c r="W13" s="34"/>
      <c r="X13" s="29">
        <v>2002</v>
      </c>
      <c r="Y13" s="29" t="s">
        <v>39</v>
      </c>
      <c r="Z13" s="41" t="s">
        <v>42</v>
      </c>
      <c r="AA13" s="29">
        <v>13</v>
      </c>
      <c r="AB13" s="29">
        <v>1</v>
      </c>
      <c r="AC13" s="29">
        <v>2</v>
      </c>
      <c r="AD13" s="29">
        <v>16</v>
      </c>
      <c r="AE13" s="29">
        <v>55</v>
      </c>
      <c r="AF13" s="122">
        <v>0.58509999999999995</v>
      </c>
      <c r="AG13" s="24">
        <v>94</v>
      </c>
      <c r="AH13" s="16"/>
      <c r="AI13" s="18"/>
      <c r="AJ13" s="18"/>
      <c r="AK13" s="18"/>
      <c r="AM13" s="2"/>
      <c r="AN13" s="29"/>
      <c r="AO13" s="31"/>
      <c r="AP13" s="29"/>
      <c r="AQ13" s="29"/>
      <c r="AR13" s="31"/>
      <c r="AS13" s="3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/>
      <c r="C14" s="33"/>
      <c r="D14" s="41"/>
      <c r="E14" s="29"/>
      <c r="F14" s="29"/>
      <c r="G14" s="29"/>
      <c r="H14" s="31"/>
      <c r="I14" s="29"/>
      <c r="J14" s="93"/>
      <c r="K14" s="34"/>
      <c r="L14" s="94"/>
      <c r="M14" s="18"/>
      <c r="N14" s="18"/>
      <c r="O14" s="18"/>
      <c r="Q14" s="2"/>
      <c r="R14" s="29"/>
      <c r="S14" s="31"/>
      <c r="T14" s="29"/>
      <c r="U14" s="29"/>
      <c r="V14" s="31"/>
      <c r="W14" s="34"/>
      <c r="X14" s="29">
        <v>2003</v>
      </c>
      <c r="Y14" s="29" t="s">
        <v>40</v>
      </c>
      <c r="Z14" s="41" t="s">
        <v>42</v>
      </c>
      <c r="AA14" s="29">
        <v>6</v>
      </c>
      <c r="AB14" s="29">
        <v>0</v>
      </c>
      <c r="AC14" s="29">
        <v>2</v>
      </c>
      <c r="AD14" s="29">
        <v>9</v>
      </c>
      <c r="AE14" s="29">
        <v>27</v>
      </c>
      <c r="AF14" s="122">
        <v>0.57440000000000002</v>
      </c>
      <c r="AG14" s="24">
        <v>47</v>
      </c>
      <c r="AH14" s="16"/>
      <c r="AI14" s="18"/>
      <c r="AJ14" s="18"/>
      <c r="AK14" s="18"/>
      <c r="AM14" s="2"/>
      <c r="AN14" s="29"/>
      <c r="AO14" s="31"/>
      <c r="AP14" s="29"/>
      <c r="AQ14" s="29"/>
      <c r="AR14" s="31"/>
      <c r="AS14" s="34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18" t="s">
        <v>62</v>
      </c>
      <c r="C15" s="119"/>
      <c r="D15" s="120"/>
      <c r="E15" s="98">
        <f>SUM(E4:E14)</f>
        <v>87</v>
      </c>
      <c r="F15" s="98">
        <f>SUM(F4:F14)</f>
        <v>1</v>
      </c>
      <c r="G15" s="98">
        <f>SUM(G4:G14)</f>
        <v>33</v>
      </c>
      <c r="H15" s="98">
        <f>SUM(H4:H14)</f>
        <v>77</v>
      </c>
      <c r="I15" s="98">
        <f>SUM(I4:I14)</f>
        <v>338</v>
      </c>
      <c r="J15" s="99">
        <v>0</v>
      </c>
      <c r="K15" s="81">
        <f>SUM(K4:K14)</f>
        <v>0</v>
      </c>
      <c r="L15" s="22"/>
      <c r="M15" s="20"/>
      <c r="N15" s="100"/>
      <c r="O15" s="101"/>
      <c r="P15" s="24"/>
      <c r="Q15" s="98">
        <f>SUM(Q4:Q14)</f>
        <v>0</v>
      </c>
      <c r="R15" s="98">
        <f>SUM(R4:R14)</f>
        <v>0</v>
      </c>
      <c r="S15" s="98">
        <f>SUM(S4:S14)</f>
        <v>0</v>
      </c>
      <c r="T15" s="98">
        <f>SUM(T4:T14)</f>
        <v>0</v>
      </c>
      <c r="U15" s="98">
        <f>SUM(U4:U14)</f>
        <v>0</v>
      </c>
      <c r="V15" s="40">
        <v>0</v>
      </c>
      <c r="W15" s="81">
        <f>SUM(W4:W14)</f>
        <v>0</v>
      </c>
      <c r="X15" s="16" t="s">
        <v>62</v>
      </c>
      <c r="Y15" s="17"/>
      <c r="Z15" s="15"/>
      <c r="AA15" s="98">
        <f>SUM(AA4:AA14)</f>
        <v>54</v>
      </c>
      <c r="AB15" s="98">
        <f>SUM(AB4:AB14)</f>
        <v>2</v>
      </c>
      <c r="AC15" s="98">
        <f>SUM(AC4:AC14)</f>
        <v>18</v>
      </c>
      <c r="AD15" s="98">
        <f>SUM(AD4:AD14)</f>
        <v>71</v>
      </c>
      <c r="AE15" s="98">
        <f>SUM(AE4:AE14)</f>
        <v>157</v>
      </c>
      <c r="AF15" s="99">
        <f>PRODUCT(AE15/AG15)</f>
        <v>0.60852713178294571</v>
      </c>
      <c r="AG15" s="81">
        <f>SUM(AG4:AG14)</f>
        <v>258</v>
      </c>
      <c r="AH15" s="22"/>
      <c r="AI15" s="20"/>
      <c r="AJ15" s="100"/>
      <c r="AK15" s="101"/>
      <c r="AL15" s="24"/>
      <c r="AM15" s="98">
        <f>SUM(AM4:AM14)</f>
        <v>0</v>
      </c>
      <c r="AN15" s="98">
        <f>SUM(AN4:AN14)</f>
        <v>0</v>
      </c>
      <c r="AO15" s="98">
        <f>SUM(AO4:AO14)</f>
        <v>0</v>
      </c>
      <c r="AP15" s="98">
        <f>SUM(AP4:AP14)</f>
        <v>0</v>
      </c>
      <c r="AQ15" s="98">
        <f>SUM(AQ4:AQ14)</f>
        <v>0</v>
      </c>
      <c r="AR15" s="40">
        <v>0</v>
      </c>
      <c r="AS15" s="92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4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4"/>
      <c r="X16" s="43"/>
      <c r="Y16" s="43"/>
      <c r="Z16" s="43"/>
      <c r="AA16" s="43"/>
      <c r="AB16" s="43"/>
      <c r="AC16" s="43"/>
      <c r="AD16" s="43"/>
      <c r="AE16" s="43"/>
      <c r="AF16" s="44"/>
      <c r="AG16" s="34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4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04" t="s">
        <v>61</v>
      </c>
      <c r="C17" s="105"/>
      <c r="D17" s="10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66</v>
      </c>
      <c r="O17" s="18" t="s">
        <v>67</v>
      </c>
      <c r="Q17" s="46"/>
      <c r="R17" s="46" t="s">
        <v>46</v>
      </c>
      <c r="S17" s="46"/>
      <c r="T17" s="46" t="s">
        <v>69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M17" s="34"/>
      <c r="AN17" s="103"/>
      <c r="AO17" s="103"/>
      <c r="AP17" s="103"/>
      <c r="AQ17" s="103"/>
      <c r="AR17" s="103"/>
      <c r="AS17" s="10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2"/>
      <c r="D18" s="50"/>
      <c r="E18" s="107">
        <v>27</v>
      </c>
      <c r="F18" s="107">
        <v>1</v>
      </c>
      <c r="G18" s="107">
        <v>4</v>
      </c>
      <c r="H18" s="107">
        <v>24</v>
      </c>
      <c r="I18" s="107">
        <v>95</v>
      </c>
      <c r="J18" s="121">
        <v>0.49</v>
      </c>
      <c r="K18" s="43">
        <f>PRODUCT(I18/J18)</f>
        <v>193.87755102040816</v>
      </c>
      <c r="L18" s="108">
        <f>PRODUCT((F18+G18)/E18)</f>
        <v>0.18518518518518517</v>
      </c>
      <c r="M18" s="108">
        <f>PRODUCT(H18/E18)</f>
        <v>0.88888888888888884</v>
      </c>
      <c r="N18" s="108">
        <f>PRODUCT((F18+G18+H18)/E18)</f>
        <v>1.0740740740740742</v>
      </c>
      <c r="O18" s="108">
        <f>PRODUCT(I18/E18)</f>
        <v>3.5185185185185186</v>
      </c>
      <c r="Q18" s="46"/>
      <c r="R18" s="46"/>
      <c r="S18" s="46"/>
      <c r="T18" s="43" t="s">
        <v>47</v>
      </c>
      <c r="U18" s="24"/>
      <c r="V18" s="34"/>
      <c r="W18" s="34"/>
      <c r="X18" s="103"/>
      <c r="Y18" s="103"/>
      <c r="Z18" s="103"/>
      <c r="AA18" s="46"/>
      <c r="AB18" s="4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95" t="s">
        <v>52</v>
      </c>
      <c r="C19" s="96"/>
      <c r="D19" s="97"/>
      <c r="E19" s="107">
        <f>PRODUCT(E15+Q15)</f>
        <v>87</v>
      </c>
      <c r="F19" s="107">
        <f>PRODUCT(F15+R15)</f>
        <v>1</v>
      </c>
      <c r="G19" s="107">
        <f>PRODUCT(G15+S15)</f>
        <v>33</v>
      </c>
      <c r="H19" s="107">
        <f>PRODUCT(H15+T15)</f>
        <v>77</v>
      </c>
      <c r="I19" s="107">
        <f>PRODUCT(I15+U15)</f>
        <v>338</v>
      </c>
      <c r="J19" s="121"/>
      <c r="K19" s="43">
        <f>PRODUCT(K15+W15)</f>
        <v>0</v>
      </c>
      <c r="L19" s="108">
        <f>PRODUCT((F19+G19)/E19)</f>
        <v>0.39080459770114945</v>
      </c>
      <c r="M19" s="108">
        <f>PRODUCT(H19/E19)</f>
        <v>0.88505747126436785</v>
      </c>
      <c r="N19" s="108">
        <f>PRODUCT((F19+G19+H19)/E19)</f>
        <v>1.2758620689655173</v>
      </c>
      <c r="O19" s="108">
        <f>PRODUCT(I19/E19)</f>
        <v>3.8850574712643677</v>
      </c>
      <c r="Q19" s="46"/>
      <c r="R19" s="46"/>
      <c r="S19" s="46"/>
      <c r="T19" s="43" t="s">
        <v>48</v>
      </c>
      <c r="U19" s="43"/>
      <c r="V19" s="43"/>
      <c r="W19" s="43"/>
      <c r="X19" s="46"/>
      <c r="Y19" s="46"/>
      <c r="Z19" s="46"/>
      <c r="AA19" s="103"/>
      <c r="AB19" s="10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38" t="s">
        <v>60</v>
      </c>
      <c r="C20" s="102"/>
      <c r="D20" s="39"/>
      <c r="E20" s="107">
        <f>PRODUCT(AA15+AM15)</f>
        <v>54</v>
      </c>
      <c r="F20" s="107">
        <f>PRODUCT(AB15+AN15)</f>
        <v>2</v>
      </c>
      <c r="G20" s="107">
        <f>PRODUCT(AC15+AO15)</f>
        <v>18</v>
      </c>
      <c r="H20" s="107">
        <f>PRODUCT(AD15+AP15)</f>
        <v>71</v>
      </c>
      <c r="I20" s="107">
        <f>PRODUCT(AE15+AQ15)</f>
        <v>157</v>
      </c>
      <c r="J20" s="121">
        <f>PRODUCT(I20/K20)</f>
        <v>0.60852713178294571</v>
      </c>
      <c r="K20" s="24">
        <f>PRODUCT(AG15+AS15)</f>
        <v>258</v>
      </c>
      <c r="L20" s="108">
        <f>PRODUCT((F20+G20)/E20)</f>
        <v>0.37037037037037035</v>
      </c>
      <c r="M20" s="108">
        <f>PRODUCT(H20/E20)</f>
        <v>1.3148148148148149</v>
      </c>
      <c r="N20" s="108">
        <f>PRODUCT((F20+G20+H20)/E20)</f>
        <v>1.6851851851851851</v>
      </c>
      <c r="O20" s="108">
        <f>PRODUCT(I20/34)</f>
        <v>4.617647058823529</v>
      </c>
      <c r="Q20" s="46"/>
      <c r="R20" s="46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3"/>
      <c r="AG20" s="43"/>
      <c r="AH20" s="43"/>
      <c r="AI20" s="43"/>
      <c r="AJ20" s="43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09" t="s">
        <v>62</v>
      </c>
      <c r="C21" s="110"/>
      <c r="D21" s="111"/>
      <c r="E21" s="107">
        <f>SUM(E18:E20)</f>
        <v>168</v>
      </c>
      <c r="F21" s="107">
        <f t="shared" ref="F21:I21" si="0">SUM(F18:F20)</f>
        <v>4</v>
      </c>
      <c r="G21" s="107">
        <f t="shared" si="0"/>
        <v>55</v>
      </c>
      <c r="H21" s="107">
        <f t="shared" si="0"/>
        <v>172</v>
      </c>
      <c r="I21" s="107">
        <f t="shared" si="0"/>
        <v>590</v>
      </c>
      <c r="J21" s="121"/>
      <c r="K21" s="43">
        <f>SUM(K18:K20)</f>
        <v>451.87755102040819</v>
      </c>
      <c r="L21" s="108">
        <f>PRODUCT((F21+G21)/E21)</f>
        <v>0.35119047619047616</v>
      </c>
      <c r="M21" s="108">
        <f>PRODUCT(H21/E21)</f>
        <v>1.0238095238095237</v>
      </c>
      <c r="N21" s="108">
        <f>PRODUCT((F21+G21+H21)/E21)</f>
        <v>1.375</v>
      </c>
      <c r="O21" s="108">
        <f>PRODUCT(I21/148)</f>
        <v>3.9864864864864864</v>
      </c>
      <c r="Q21" s="24"/>
      <c r="R21" s="24"/>
      <c r="S21" s="24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H179" s="43"/>
      <c r="AI179" s="43"/>
      <c r="AJ179" s="43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H180" s="43"/>
      <c r="AI180" s="43"/>
      <c r="AJ180" s="43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H181" s="43"/>
      <c r="AI181" s="43"/>
      <c r="AJ181" s="43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H182" s="43"/>
      <c r="AI182" s="43"/>
      <c r="AJ182" s="43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H183" s="43"/>
      <c r="AI183" s="43"/>
      <c r="AJ183" s="43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H184" s="43"/>
      <c r="AI184" s="43"/>
      <c r="AJ184" s="43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H185" s="43"/>
      <c r="AI185" s="43"/>
      <c r="AJ185" s="43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AH186" s="24"/>
      <c r="AI186" s="24"/>
      <c r="AJ186" s="24"/>
      <c r="AK186" s="24"/>
      <c r="AL186" s="24"/>
    </row>
  </sheetData>
  <sortState ref="T18:Z20">
    <sortCondition ref="T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2018-12-11T14:23:01Z</dcterms:modified>
</cp:coreProperties>
</file>