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O23" i="4" l="1"/>
  <c r="O22" i="4"/>
  <c r="AS17" i="4" l="1"/>
  <c r="AQ17" i="4"/>
  <c r="AP17" i="4"/>
  <c r="AO17" i="4"/>
  <c r="AN17" i="4"/>
  <c r="AM17" i="4"/>
  <c r="AG17" i="4"/>
  <c r="K22" i="4" s="1"/>
  <c r="AE17" i="4"/>
  <c r="I22" i="4" s="1"/>
  <c r="AD17" i="4"/>
  <c r="AC17" i="4"/>
  <c r="G22" i="4" s="1"/>
  <c r="AB17" i="4"/>
  <c r="AA17" i="4"/>
  <c r="E22" i="4" s="1"/>
  <c r="W17" i="4"/>
  <c r="U17" i="4"/>
  <c r="T17" i="4"/>
  <c r="S17" i="4"/>
  <c r="R17" i="4"/>
  <c r="Q17" i="4"/>
  <c r="K17" i="4"/>
  <c r="K21" i="4" s="1"/>
  <c r="I17" i="4"/>
  <c r="I21" i="4" s="1"/>
  <c r="I23" i="4" s="1"/>
  <c r="H17" i="4"/>
  <c r="H21" i="4" s="1"/>
  <c r="G17" i="4"/>
  <c r="G21" i="4" s="1"/>
  <c r="G23" i="4" s="1"/>
  <c r="F17" i="4"/>
  <c r="E17" i="4"/>
  <c r="E21" i="4" s="1"/>
  <c r="E23" i="4" s="1"/>
  <c r="F21" i="4" l="1"/>
  <c r="F22" i="4"/>
  <c r="L22" i="4" s="1"/>
  <c r="H22" i="4"/>
  <c r="H23" i="4" s="1"/>
  <c r="M23" i="4" s="1"/>
  <c r="AF17" i="4"/>
  <c r="AR17" i="4"/>
  <c r="J22" i="4"/>
  <c r="K23" i="4"/>
  <c r="J23" i="4" s="1"/>
  <c r="M22" i="4" l="1"/>
  <c r="N22" i="4"/>
  <c r="F23" i="4"/>
  <c r="N23" i="4" l="1"/>
  <c r="L23" i="4"/>
</calcChain>
</file>

<file path=xl/sharedStrings.xml><?xml version="1.0" encoding="utf-8"?>
<sst xmlns="http://schemas.openxmlformats.org/spreadsheetml/2006/main" count="95" uniqueCount="40">
  <si>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</si>
  <si>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</si>
  <si>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</si>
  <si>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</si>
  <si>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</si>
  <si>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</si>
  <si>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</si>
  <si>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</si>
  <si>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</si>
  <si>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</si>
  <si>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</si>
  <si>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</si>
  <si>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</si>
  <si>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</si>
  <si>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</si>
  <si>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</si>
  <si>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</si>
  <si>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</si>
  <si>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</si>
  <si>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Espoo = Espoon Pesis  (1996)</t>
  </si>
  <si>
    <t>PuMu = Puna-Mustat, Helsinki  (1941)</t>
  </si>
  <si>
    <t>Urpo Hangasmaa</t>
  </si>
  <si>
    <t>5.</t>
  </si>
  <si>
    <t>PuMu</t>
  </si>
  <si>
    <t>4.</t>
  </si>
  <si>
    <t>6.</t>
  </si>
  <si>
    <t>10.</t>
  </si>
  <si>
    <t>8.</t>
  </si>
  <si>
    <t>Espoo</t>
  </si>
  <si>
    <t>PuMu  2</t>
  </si>
  <si>
    <t>9.</t>
  </si>
  <si>
    <t>2.</t>
  </si>
  <si>
    <t>1.</t>
  </si>
  <si>
    <t>26.5.1963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</si>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</sst>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34</v>
      </c>
      <c r="M2" s="22"/>
      <c r="N2" s="22"/>
      <c r="O2" s="28"/>
      <c r="P2" s="6"/>
      <c r="Q2" s="18" t="s">
        <v>35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36</v>
      </c>
      <c r="AI2" s="22"/>
      <c r="AJ2" s="22"/>
      <c r="AK2" s="28"/>
      <c r="AL2" s="6"/>
      <c r="AM2" s="18" t="s">
        <v>35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1985</v>
      </c>
      <c r="C4" s="12" t="s">
        <v>26</v>
      </c>
      <c r="D4" s="1" t="s">
        <v>23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3"/>
      <c r="W5" s="19"/>
      <c r="X5" s="12">
        <v>1986</v>
      </c>
      <c r="Y5" s="12" t="s">
        <v>30</v>
      </c>
      <c r="Z5" s="68" t="s">
        <v>23</v>
      </c>
      <c r="AA5" s="12">
        <v>20</v>
      </c>
      <c r="AB5" s="12">
        <v>0</v>
      </c>
      <c r="AC5" s="12">
        <v>14</v>
      </c>
      <c r="AD5" s="12">
        <v>11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3"/>
      <c r="W6" s="19"/>
      <c r="X6" s="12">
        <v>1987</v>
      </c>
      <c r="Y6" s="12" t="s">
        <v>39</v>
      </c>
      <c r="Z6" s="68" t="s">
        <v>23</v>
      </c>
      <c r="AA6" s="12">
        <v>17</v>
      </c>
      <c r="AB6" s="12">
        <v>1</v>
      </c>
      <c r="AC6" s="12">
        <v>5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3"/>
      <c r="W8" s="19"/>
      <c r="X8" s="12">
        <v>2001</v>
      </c>
      <c r="Y8" s="14" t="s">
        <v>22</v>
      </c>
      <c r="Z8" s="1" t="s">
        <v>23</v>
      </c>
      <c r="AA8" s="12">
        <v>18</v>
      </c>
      <c r="AB8" s="12">
        <v>2</v>
      </c>
      <c r="AC8" s="12">
        <v>40</v>
      </c>
      <c r="AD8" s="13">
        <v>8</v>
      </c>
      <c r="AE8" s="12">
        <v>56</v>
      </c>
      <c r="AF8" s="32">
        <v>0.49120000000000003</v>
      </c>
      <c r="AG8" s="19">
        <v>114</v>
      </c>
      <c r="AH8" s="7" t="s">
        <v>24</v>
      </c>
      <c r="AI8" s="7"/>
      <c r="AJ8" s="7" t="s">
        <v>25</v>
      </c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P9" s="10"/>
      <c r="Q9" s="12"/>
      <c r="R9" s="12"/>
      <c r="S9" s="13"/>
      <c r="T9" s="12"/>
      <c r="U9" s="12"/>
      <c r="V9" s="63"/>
      <c r="W9" s="19"/>
      <c r="X9" s="12">
        <v>2002</v>
      </c>
      <c r="Y9" s="14" t="s">
        <v>26</v>
      </c>
      <c r="Z9" s="1" t="s">
        <v>23</v>
      </c>
      <c r="AA9" s="12">
        <v>18</v>
      </c>
      <c r="AB9" s="12">
        <v>0</v>
      </c>
      <c r="AC9" s="12">
        <v>9</v>
      </c>
      <c r="AD9" s="13">
        <v>0</v>
      </c>
      <c r="AE9" s="12">
        <v>23</v>
      </c>
      <c r="AF9" s="32">
        <v>0.26129999999999998</v>
      </c>
      <c r="AG9" s="19">
        <v>88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P10" s="10"/>
      <c r="Q10" s="12"/>
      <c r="R10" s="12"/>
      <c r="S10" s="13"/>
      <c r="T10" s="12"/>
      <c r="U10" s="12"/>
      <c r="V10" s="63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P11" s="10"/>
      <c r="Q11" s="12"/>
      <c r="R11" s="12"/>
      <c r="S11" s="13"/>
      <c r="T11" s="12"/>
      <c r="U11" s="12"/>
      <c r="V11" s="63"/>
      <c r="W11" s="19"/>
      <c r="X11" s="12">
        <v>2006</v>
      </c>
      <c r="Y11" s="14" t="s">
        <v>27</v>
      </c>
      <c r="Z11" s="1" t="s">
        <v>28</v>
      </c>
      <c r="AA11" s="12">
        <v>2</v>
      </c>
      <c r="AB11" s="12">
        <v>0</v>
      </c>
      <c r="AC11" s="12">
        <v>4</v>
      </c>
      <c r="AD11" s="13">
        <v>0</v>
      </c>
      <c r="AE11" s="12">
        <v>7</v>
      </c>
      <c r="AF11" s="32">
        <v>0.53839999999999999</v>
      </c>
      <c r="AG11" s="19">
        <v>13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P12" s="10"/>
      <c r="Q12" s="12"/>
      <c r="R12" s="12"/>
      <c r="S12" s="13"/>
      <c r="T12" s="12"/>
      <c r="U12" s="12"/>
      <c r="V12" s="63"/>
      <c r="W12" s="19"/>
      <c r="X12" s="12">
        <v>2007</v>
      </c>
      <c r="Y12" s="14" t="s">
        <v>25</v>
      </c>
      <c r="Z12" s="1" t="s">
        <v>29</v>
      </c>
      <c r="AA12" s="12">
        <v>16</v>
      </c>
      <c r="AB12" s="12">
        <v>3</v>
      </c>
      <c r="AC12" s="12">
        <v>30</v>
      </c>
      <c r="AD12" s="13">
        <v>6</v>
      </c>
      <c r="AE12" s="12">
        <v>57</v>
      </c>
      <c r="AF12" s="32">
        <v>0.50890000000000002</v>
      </c>
      <c r="AG12" s="19">
        <v>112</v>
      </c>
      <c r="AH12" s="7" t="s">
        <v>30</v>
      </c>
      <c r="AI12" s="7"/>
      <c r="AJ12" s="7"/>
      <c r="AK12" s="7"/>
      <c r="AL12" s="10"/>
      <c r="AM12" s="12"/>
      <c r="AN12" s="12"/>
      <c r="AO12" s="12"/>
      <c r="AP12" s="12"/>
      <c r="AQ12" s="12"/>
      <c r="AR12" s="57"/>
      <c r="AS12" s="5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P13" s="10"/>
      <c r="Q13" s="12"/>
      <c r="R13" s="12"/>
      <c r="S13" s="13"/>
      <c r="T13" s="12"/>
      <c r="U13" s="12"/>
      <c r="V13" s="63"/>
      <c r="W13" s="19"/>
      <c r="X13" s="12">
        <v>2008</v>
      </c>
      <c r="Y13" s="14" t="s">
        <v>31</v>
      </c>
      <c r="Z13" s="1" t="s">
        <v>23</v>
      </c>
      <c r="AA13" s="12">
        <v>18</v>
      </c>
      <c r="AB13" s="12">
        <v>2</v>
      </c>
      <c r="AC13" s="12">
        <v>46</v>
      </c>
      <c r="AD13" s="13">
        <v>5</v>
      </c>
      <c r="AE13" s="12">
        <v>65</v>
      </c>
      <c r="AF13" s="32">
        <v>0.51180000000000003</v>
      </c>
      <c r="AG13" s="19">
        <v>127</v>
      </c>
      <c r="AH13" s="7" t="s">
        <v>32</v>
      </c>
      <c r="AI13" s="7"/>
      <c r="AJ13" s="7" t="s">
        <v>24</v>
      </c>
      <c r="AK13" s="7"/>
      <c r="AL13" s="10"/>
      <c r="AM13" s="12">
        <v>5</v>
      </c>
      <c r="AN13" s="12">
        <v>0</v>
      </c>
      <c r="AO13" s="12">
        <v>9</v>
      </c>
      <c r="AP13" s="12">
        <v>0</v>
      </c>
      <c r="AQ13" s="12">
        <v>16</v>
      </c>
      <c r="AR13" s="57">
        <v>0.4</v>
      </c>
      <c r="AS13" s="58">
        <v>40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P14" s="10"/>
      <c r="Q14" s="12"/>
      <c r="R14" s="12"/>
      <c r="S14" s="13"/>
      <c r="T14" s="12"/>
      <c r="U14" s="12"/>
      <c r="V14" s="63"/>
      <c r="W14" s="19"/>
      <c r="X14" s="12">
        <v>2009</v>
      </c>
      <c r="Y14" s="14" t="s">
        <v>32</v>
      </c>
      <c r="Z14" s="1" t="s">
        <v>23</v>
      </c>
      <c r="AA14" s="12">
        <v>7</v>
      </c>
      <c r="AB14" s="12">
        <v>0</v>
      </c>
      <c r="AC14" s="12">
        <v>11</v>
      </c>
      <c r="AD14" s="13">
        <v>1</v>
      </c>
      <c r="AE14" s="12">
        <v>15</v>
      </c>
      <c r="AF14" s="32">
        <v>0.36580000000000001</v>
      </c>
      <c r="AG14" s="19">
        <v>41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57"/>
      <c r="AS14" s="5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1"/>
      <c r="M15" s="7"/>
      <c r="N15" s="7"/>
      <c r="O15" s="7"/>
      <c r="P15" s="10"/>
      <c r="Q15" s="12"/>
      <c r="R15" s="12"/>
      <c r="S15" s="13"/>
      <c r="T15" s="12"/>
      <c r="U15" s="12"/>
      <c r="V15" s="63"/>
      <c r="W15" s="19"/>
      <c r="X15" s="12">
        <v>2010</v>
      </c>
      <c r="Y15" s="14" t="s">
        <v>32</v>
      </c>
      <c r="Z15" s="1" t="s">
        <v>23</v>
      </c>
      <c r="AA15" s="12">
        <v>3</v>
      </c>
      <c r="AB15" s="12">
        <v>0</v>
      </c>
      <c r="AC15" s="12">
        <v>5</v>
      </c>
      <c r="AD15" s="13">
        <v>1</v>
      </c>
      <c r="AE15" s="12">
        <v>7</v>
      </c>
      <c r="AF15" s="32">
        <v>0.31809999999999999</v>
      </c>
      <c r="AG15" s="19">
        <v>22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57"/>
      <c r="AS15" s="5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1"/>
      <c r="M16" s="7"/>
      <c r="N16" s="7"/>
      <c r="O16" s="7"/>
      <c r="P16" s="10"/>
      <c r="Q16" s="12"/>
      <c r="R16" s="12"/>
      <c r="S16" s="13"/>
      <c r="T16" s="12"/>
      <c r="U16" s="12"/>
      <c r="V16" s="63"/>
      <c r="W16" s="19"/>
      <c r="X16" s="12">
        <v>2011</v>
      </c>
      <c r="Y16" s="14" t="s">
        <v>30</v>
      </c>
      <c r="Z16" s="1" t="s">
        <v>29</v>
      </c>
      <c r="AA16" s="12">
        <v>18</v>
      </c>
      <c r="AB16" s="12">
        <v>0</v>
      </c>
      <c r="AC16" s="12">
        <v>33</v>
      </c>
      <c r="AD16" s="13">
        <v>1</v>
      </c>
      <c r="AE16" s="12">
        <v>56</v>
      </c>
      <c r="AF16" s="32">
        <v>0.45900000000000002</v>
      </c>
      <c r="AG16" s="19">
        <v>122</v>
      </c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57"/>
      <c r="AS16" s="5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4" t="s">
        <v>13</v>
      </c>
      <c r="C17" s="65"/>
      <c r="D17" s="66"/>
      <c r="E17" s="36">
        <f>SUM(E4:E16)</f>
        <v>1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2"/>
      <c r="O17" s="43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56" t="s">
        <v>13</v>
      </c>
      <c r="Y17" s="11"/>
      <c r="Z17" s="9"/>
      <c r="AA17" s="36">
        <f>SUM(AA4:AA16)</f>
        <v>137</v>
      </c>
      <c r="AB17" s="36">
        <f>SUM(AB4:AB16)</f>
        <v>8</v>
      </c>
      <c r="AC17" s="36">
        <f>SUM(AC4:AC16)</f>
        <v>197</v>
      </c>
      <c r="AD17" s="36">
        <f>SUM(AD4:AD16)</f>
        <v>42</v>
      </c>
      <c r="AE17" s="36">
        <f>SUM(AE4:AE16)</f>
        <v>286</v>
      </c>
      <c r="AF17" s="37">
        <f>PRODUCT(AE17/AG17)</f>
        <v>0.44757433489827858</v>
      </c>
      <c r="AG17" s="21">
        <f>SUM(AG4:AG16)</f>
        <v>639</v>
      </c>
      <c r="AH17" s="18"/>
      <c r="AI17" s="29"/>
      <c r="AJ17" s="42"/>
      <c r="AK17" s="43"/>
      <c r="AL17" s="10"/>
      <c r="AM17" s="36">
        <f>SUM(AM4:AM16)</f>
        <v>5</v>
      </c>
      <c r="AN17" s="36">
        <f>SUM(AN4:AN16)</f>
        <v>0</v>
      </c>
      <c r="AO17" s="36">
        <f>SUM(AO4:AO16)</f>
        <v>9</v>
      </c>
      <c r="AP17" s="36">
        <f>SUM(AP4:AP16)</f>
        <v>0</v>
      </c>
      <c r="AQ17" s="36">
        <f>SUM(AQ4:AQ16)</f>
        <v>16</v>
      </c>
      <c r="AR17" s="37">
        <f>PRODUCT(AQ17/AS17)</f>
        <v>0.4</v>
      </c>
      <c r="AS17" s="39">
        <f>SUM(AS4:AS16)</f>
        <v>40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9" t="s">
        <v>16</v>
      </c>
      <c r="C19" s="50"/>
      <c r="D19" s="51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37</v>
      </c>
      <c r="O19" s="7" t="s">
        <v>38</v>
      </c>
      <c r="Q19" s="17"/>
      <c r="R19" s="17" t="s">
        <v>10</v>
      </c>
      <c r="S19" s="17"/>
      <c r="T19" s="55" t="s">
        <v>20</v>
      </c>
      <c r="U19" s="10"/>
      <c r="V19" s="19"/>
      <c r="W19" s="19"/>
      <c r="X19" s="44"/>
      <c r="Y19" s="44"/>
      <c r="Z19" s="44"/>
      <c r="AA19" s="44"/>
      <c r="AB19" s="44"/>
      <c r="AC19" s="17"/>
      <c r="AD19" s="17"/>
      <c r="AE19" s="17"/>
      <c r="AF19" s="16"/>
      <c r="AG19" s="16"/>
      <c r="AH19" s="16"/>
      <c r="AI19" s="16"/>
      <c r="AJ19" s="16"/>
      <c r="AK19" s="16"/>
      <c r="AM19" s="19"/>
      <c r="AN19" s="44"/>
      <c r="AO19" s="44"/>
      <c r="AP19" s="44"/>
      <c r="AQ19" s="44"/>
      <c r="AR19" s="44"/>
      <c r="AS19" s="4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2" t="s">
        <v>15</v>
      </c>
      <c r="C20" s="3"/>
      <c r="D20" s="53"/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67">
        <v>0</v>
      </c>
      <c r="K20" s="16">
        <v>0</v>
      </c>
      <c r="L20" s="54">
        <v>0</v>
      </c>
      <c r="M20" s="54">
        <v>0</v>
      </c>
      <c r="N20" s="54">
        <v>0</v>
      </c>
      <c r="O20" s="54">
        <v>0</v>
      </c>
      <c r="Q20" s="17"/>
      <c r="R20" s="17"/>
      <c r="S20" s="17"/>
      <c r="T20" s="55" t="s">
        <v>19</v>
      </c>
      <c r="U20" s="16"/>
      <c r="V20" s="16"/>
      <c r="W20" s="16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8">
        <f>PRODUCT(E17+Q17)</f>
        <v>1</v>
      </c>
      <c r="F21" s="48">
        <f>PRODUCT(F17+R17)</f>
        <v>0</v>
      </c>
      <c r="G21" s="48">
        <f>PRODUCT(G17+S17)</f>
        <v>0</v>
      </c>
      <c r="H21" s="48">
        <f>PRODUCT(H17+T17)</f>
        <v>0</v>
      </c>
      <c r="I21" s="48">
        <f>PRODUCT(I17+U17)</f>
        <v>0</v>
      </c>
      <c r="J21" s="67">
        <v>0</v>
      </c>
      <c r="K21" s="16">
        <f>PRODUCT(K17+W17)</f>
        <v>0</v>
      </c>
      <c r="L21" s="54">
        <v>0</v>
      </c>
      <c r="M21" s="54">
        <v>0</v>
      </c>
      <c r="N21" s="54">
        <v>0</v>
      </c>
      <c r="O21" s="54">
        <v>0</v>
      </c>
      <c r="Q21" s="17"/>
      <c r="R21" s="17"/>
      <c r="S21" s="17"/>
      <c r="T21" s="17"/>
      <c r="U21" s="16"/>
      <c r="V21" s="16"/>
      <c r="W21" s="16"/>
      <c r="X21" s="16"/>
      <c r="Y21" s="16"/>
      <c r="Z21" s="16"/>
      <c r="AA21" s="16"/>
      <c r="AB21" s="16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8">
        <f>PRODUCT(AA17+AM17)</f>
        <v>142</v>
      </c>
      <c r="F22" s="48">
        <f>PRODUCT(AB17+AN17)</f>
        <v>8</v>
      </c>
      <c r="G22" s="48">
        <f>PRODUCT(AC17+AO17)</f>
        <v>206</v>
      </c>
      <c r="H22" s="48">
        <f>PRODUCT(AD17+AP17)</f>
        <v>42</v>
      </c>
      <c r="I22" s="48">
        <f>PRODUCT(AE17+AQ17)</f>
        <v>302</v>
      </c>
      <c r="J22" s="67">
        <f>PRODUCT(I22/K22)</f>
        <v>0.44477172312223856</v>
      </c>
      <c r="K22" s="10">
        <f>PRODUCT(AG17+AS17)</f>
        <v>679</v>
      </c>
      <c r="L22" s="54">
        <f>PRODUCT((F22+G22)/E22)</f>
        <v>1.5070422535211268</v>
      </c>
      <c r="M22" s="54">
        <f>PRODUCT(H22/E22)</f>
        <v>0.29577464788732394</v>
      </c>
      <c r="N22" s="54">
        <f>PRODUCT((F22+G22+H22)/E22)</f>
        <v>1.8028169014084507</v>
      </c>
      <c r="O22" s="54">
        <f>PRODUCT(I22/105)</f>
        <v>2.8761904761904762</v>
      </c>
      <c r="Q22" s="17"/>
      <c r="R22" s="17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5" t="s">
        <v>13</v>
      </c>
      <c r="C23" s="46"/>
      <c r="D23" s="47"/>
      <c r="E23" s="48">
        <f>SUM(E20:E22)</f>
        <v>143</v>
      </c>
      <c r="F23" s="48">
        <f t="shared" ref="F23:I23" si="0">SUM(F20:F22)</f>
        <v>8</v>
      </c>
      <c r="G23" s="48">
        <f t="shared" si="0"/>
        <v>206</v>
      </c>
      <c r="H23" s="48">
        <f t="shared" si="0"/>
        <v>42</v>
      </c>
      <c r="I23" s="48">
        <f t="shared" si="0"/>
        <v>302</v>
      </c>
      <c r="J23" s="67">
        <f>PRODUCT(I23/K23)</f>
        <v>0.44477172312223856</v>
      </c>
      <c r="K23" s="16">
        <f>SUM(K20:K22)</f>
        <v>679</v>
      </c>
      <c r="L23" s="54">
        <f>PRODUCT((F23+G23)/E23)</f>
        <v>1.4965034965034965</v>
      </c>
      <c r="M23" s="54">
        <f>PRODUCT(H23/E23)</f>
        <v>0.2937062937062937</v>
      </c>
      <c r="N23" s="54">
        <f>PRODUCT((F23+G23+H23)/E23)</f>
        <v>1.7902097902097902</v>
      </c>
      <c r="O23" s="54">
        <f>PRODUCT(I23/105)</f>
        <v>2.8761904761904762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57" x14ac:dyDescent="0.25"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</row>
    <row r="190" spans="1:57" x14ac:dyDescent="0.25"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</row>
    <row r="191" spans="1:57" x14ac:dyDescent="0.25"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/>
      <c r="AL216"/>
    </row>
    <row r="217" spans="12:38" ht="14.25" x14ac:dyDescent="0.2">
      <c r="L217"/>
      <c r="M217"/>
      <c r="N217"/>
      <c r="O217"/>
      <c r="P217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/>
      <c r="AL217"/>
    </row>
    <row r="218" spans="12:38" ht="14.25" x14ac:dyDescent="0.2">
      <c r="L218"/>
      <c r="M218"/>
      <c r="N218"/>
      <c r="O218"/>
      <c r="P218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/>
      <c r="AL218"/>
    </row>
    <row r="219" spans="12:38" ht="14.25" x14ac:dyDescent="0.2">
      <c r="L219"/>
      <c r="M219"/>
      <c r="N219"/>
      <c r="O219"/>
      <c r="P219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/>
      <c r="AL219"/>
    </row>
    <row r="220" spans="12:38" ht="14.25" x14ac:dyDescent="0.2">
      <c r="L220"/>
      <c r="M220"/>
      <c r="N220"/>
      <c r="O220"/>
      <c r="P22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2018-12-11T11:02:10Z</dcterms:modified>
</cp:coreProperties>
</file>