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V12" i="4" l="1"/>
  <c r="AR12" i="4"/>
  <c r="O15" i="4"/>
  <c r="N15" i="4"/>
  <c r="M15" i="4"/>
  <c r="L15" i="4"/>
  <c r="K15" i="4"/>
  <c r="AS12" i="4"/>
  <c r="AQ12" i="4"/>
  <c r="AP12" i="4"/>
  <c r="AO12" i="4"/>
  <c r="AN12" i="4"/>
  <c r="AM12" i="4"/>
  <c r="AG12" i="4"/>
  <c r="K17" i="4" s="1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H12" i="4"/>
  <c r="H16" i="4" s="1"/>
  <c r="G12" i="4"/>
  <c r="G16" i="4" s="1"/>
  <c r="F12" i="4"/>
  <c r="F16" i="4" s="1"/>
  <c r="E12" i="4"/>
  <c r="E16" i="4" l="1"/>
  <c r="N16" i="4" s="1"/>
  <c r="K18" i="4"/>
  <c r="J12" i="4"/>
  <c r="G18" i="4"/>
  <c r="F17" i="4"/>
  <c r="F18" i="4" s="1"/>
  <c r="H17" i="4"/>
  <c r="H18" i="4" s="1"/>
  <c r="I18" i="4"/>
  <c r="J16" i="4"/>
  <c r="O17" i="4"/>
  <c r="J17" i="4"/>
  <c r="AF12" i="4"/>
  <c r="M18" i="4" l="1"/>
  <c r="E18" i="4"/>
  <c r="M16" i="4"/>
  <c r="L16" i="4"/>
  <c r="O16" i="4"/>
  <c r="L17" i="4"/>
  <c r="M17" i="4"/>
  <c r="N17" i="4"/>
  <c r="N18" i="4"/>
  <c r="L18" i="4"/>
  <c r="O18" i="4"/>
  <c r="J18" i="4"/>
  <c r="AQ17" i="1" l="1"/>
  <c r="AP17" i="1"/>
  <c r="AO17" i="1"/>
  <c r="AN17" i="1"/>
  <c r="AM17" i="1"/>
  <c r="AL17" i="1"/>
  <c r="Y17" i="1"/>
  <c r="I23" i="1" s="1"/>
  <c r="X17" i="1"/>
  <c r="H23" i="1" s="1"/>
  <c r="W17" i="1"/>
  <c r="G23" i="1" s="1"/>
  <c r="V17" i="1"/>
  <c r="F23" i="1" s="1"/>
  <c r="U17" i="1"/>
  <c r="E23" i="1" s="1"/>
  <c r="M17" i="1"/>
  <c r="L17" i="1"/>
  <c r="K17" i="1"/>
  <c r="J17" i="1"/>
  <c r="I17" i="1"/>
  <c r="I22" i="1" s="1"/>
  <c r="H17" i="1"/>
  <c r="H22" i="1" s="1"/>
  <c r="G17" i="1"/>
  <c r="G22" i="1" s="1"/>
  <c r="F17" i="1"/>
  <c r="F22" i="1" s="1"/>
  <c r="E17" i="1"/>
  <c r="E22" i="1" s="1"/>
  <c r="O11" i="1"/>
  <c r="O9" i="1"/>
  <c r="O7" i="1"/>
  <c r="O17" i="1" s="1"/>
  <c r="O22" i="1" l="1"/>
  <c r="O25" i="1" s="1"/>
  <c r="O26" i="1" s="1"/>
  <c r="N17" i="1"/>
  <c r="N22" i="1" s="1"/>
  <c r="F25" i="1"/>
  <c r="K22" i="1"/>
  <c r="H25" i="1"/>
  <c r="L22" i="1"/>
  <c r="N23" i="1"/>
  <c r="Z17" i="1" s="1"/>
  <c r="M23" i="1"/>
  <c r="L23" i="1"/>
  <c r="E25" i="1"/>
  <c r="G25" i="1"/>
  <c r="I25" i="1"/>
  <c r="M22" i="1"/>
  <c r="K23" i="1"/>
  <c r="D19" i="1"/>
  <c r="L25" i="1" l="1"/>
  <c r="K25" i="1"/>
  <c r="M25" i="1"/>
  <c r="N25" i="1"/>
</calcChain>
</file>

<file path=xl/sharedStrings.xml><?xml version="1.0" encoding="utf-8"?>
<sst xmlns="http://schemas.openxmlformats.org/spreadsheetml/2006/main" count="314" uniqueCount="144">
  <si>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</si>
  <si>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</si>
  <si>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</si>
  <si>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</si>
  <si>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</si>
  <si>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</si>
  <si>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</si>
  <si>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</si>
  <si>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</si>
  <si>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</si>
  <si>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</si>
  <si>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</si>
  <si>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</si>
  <si>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</si>
  <si>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</si>
  <si>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</si>
  <si>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</si>
  <si>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</si>
  <si>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</si>
  <si>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</si>
  <si>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</si>
  <si>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</si>
  <si>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</si>
  <si>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</si>
  <si>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</si>
  <si>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</si>
  <si>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</si>
  <si>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</si>
  <si>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</si>
  <si>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</si>
  <si>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</si>
  <si>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</si>
  <si>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</si>
  <si>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</si>
  <si>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</si>
  <si>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SoJy</t>
  </si>
  <si>
    <t>suomensarja</t>
  </si>
  <si>
    <t>SoJy  2</t>
  </si>
  <si>
    <t>ykköspesis</t>
  </si>
  <si>
    <t>Seurat</t>
  </si>
  <si>
    <t>SoJy = Sotkamon Jymy  (1909)</t>
  </si>
  <si>
    <t>Saku Hakkarainen</t>
  </si>
  <si>
    <t>20.7.1994   Sotkamo</t>
  </si>
  <si>
    <t>05.06. 2012  SoJy - PattU  2-0  (5-3, 5-0)</t>
  </si>
  <si>
    <t>4.  ottelu</t>
  </si>
  <si>
    <t>14.06. 2012  PattU - SoJy  0-2  (0-1, 2-7)</t>
  </si>
  <si>
    <t xml:space="preserve">  17 v 10 kk 16 pv</t>
  </si>
  <si>
    <t xml:space="preserve">  17 v 10 kk 25 pv</t>
  </si>
  <si>
    <t>6.</t>
  </si>
  <si>
    <t>YKKÖSPESIS</t>
  </si>
  <si>
    <t>1.</t>
  </si>
  <si>
    <t>27.  ottelu</t>
  </si>
  <si>
    <t>21.07. 2013  SoJy - KaMa  1-0  (0-0, 22-0)</t>
  </si>
  <si>
    <t xml:space="preserve">  19 v   0 kk   1 pv</t>
  </si>
  <si>
    <t>9.</t>
  </si>
  <si>
    <t>KiPa</t>
  </si>
  <si>
    <t>KiPa = Kiteen Pallo-90  (1990)</t>
  </si>
  <si>
    <t>HP-K</t>
  </si>
  <si>
    <t>HP-K = Haapajärven Pesä-Kiilat  (1990)</t>
  </si>
  <si>
    <t>8.</t>
  </si>
  <si>
    <t>10.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</si>
  <si>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</si>
  <si>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</si>
  <si>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</si>
  <si>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</si>
  <si>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</si>
  <si>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</si>
  <si>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</si>
  <si>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</si>
  <si>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</si>
  <si>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</si>
  <si>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</si>
  <si>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</si>
  <si>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</si>
  <si>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</si>
  <si>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</si>
  <si>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</si>
  <si>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</si>
  <si>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Itä</t>
  </si>
  <si>
    <t>Mikko Korhonen</t>
  </si>
  <si>
    <t>jok</t>
  </si>
  <si>
    <t>20.07. 2012  Sotkamo</t>
  </si>
  <si>
    <t xml:space="preserve">  1-0  (1-1, 7-4)</t>
  </si>
  <si>
    <t>2p</t>
  </si>
  <si>
    <t>Saku Komulainen</t>
  </si>
  <si>
    <t>24.07. 2011  Kouvola</t>
  </si>
  <si>
    <t xml:space="preserve">  1-0  (2-0, 1-1)</t>
  </si>
  <si>
    <t>Markku Kiiski</t>
  </si>
  <si>
    <t>2k</t>
  </si>
  <si>
    <t>26.06. 2015  Hyvinkää</t>
  </si>
  <si>
    <t>Länsi</t>
  </si>
  <si>
    <t>Jussi Parvi</t>
  </si>
  <si>
    <t>Lippo Pesis</t>
  </si>
  <si>
    <t xml:space="preserve">  0-1  (2-5, 2-2)</t>
  </si>
  <si>
    <t>3p</t>
  </si>
  <si>
    <t>Lippo Pesis = Oulun Lippo Pesis  (2010)</t>
  </si>
  <si>
    <t>5.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</si>
  <si>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</si>
  <si>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</si>
  <si>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</si>
  <si>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</si>
  <si>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</si>
  <si>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</si>
  <si>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</si>
  <si>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</si>
  <si>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</si>
  <si>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</si>
  <si>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</si>
  <si>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</si>
  <si>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</si>
  <si>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</si>
  <si>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</si>
  <si>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3/5</t>
  </si>
  <si>
    <t>3/6</t>
  </si>
  <si>
    <t>6/11</t>
  </si>
  <si>
    <t>2/5</t>
  </si>
  <si>
    <t>4/6</t>
  </si>
  <si>
    <t>1/4</t>
  </si>
  <si>
    <t>1/1</t>
  </si>
  <si>
    <t>4/9</t>
  </si>
  <si>
    <t>2/4</t>
  </si>
  <si>
    <t>0/1</t>
  </si>
  <si>
    <t>3/4</t>
  </si>
  <si>
    <t>1/2</t>
  </si>
  <si>
    <t>3-0  ViVe</t>
  </si>
  <si>
    <t>1-3  KPL</t>
  </si>
  <si>
    <t>2.</t>
  </si>
  <si>
    <t xml:space="preserve">      Runkosarja TOP-30</t>
  </si>
  <si>
    <t>12.</t>
  </si>
  <si>
    <t>Ylempi loppusarja TOP-10</t>
  </si>
  <si>
    <t>SUOMENSARJA</t>
  </si>
  <si>
    <t>KAIKKI OTTELUT</t>
  </si>
  <si>
    <t>YHTEENSÄ</t>
  </si>
  <si>
    <t>MSU</t>
  </si>
  <si>
    <t>4.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</si>
  <si>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</si>
  <si>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</si>
  <si>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</si>
  <si>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</si>
  <si>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</si>
  <si>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</si>
  <si>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3-0  KoU</t>
  </si>
  <si>
    <t>2-3  KPL</t>
  </si>
  <si>
    <t>Sotkamon Jymy-Pesis  (1988),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</si>
</sst>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3" borderId="14" xfId="1" quotePrefix="1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8" borderId="3" xfId="1" applyNumberFormat="1" applyFont="1" applyFill="1" applyBorder="1" applyAlignment="1"/>
    <xf numFmtId="165" fontId="3" fillId="9" borderId="3" xfId="1" applyNumberFormat="1" applyFont="1" applyFill="1" applyBorder="1" applyAlignment="1"/>
    <xf numFmtId="0" fontId="3" fillId="3" borderId="1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102" customWidth="1"/>
    <col min="2" max="2" width="6.7109375" style="65" customWidth="1"/>
    <col min="3" max="3" width="6.140625" style="64" customWidth="1"/>
    <col min="4" max="4" width="12.42578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4.85546875" style="64" customWidth="1"/>
    <col min="34" max="34" width="12.5703125" style="64" customWidth="1"/>
    <col min="35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102" customWidth="1"/>
    <col min="45" max="16384" width="9.140625" style="102"/>
  </cols>
  <sheetData>
    <row r="1" spans="1:44" ht="17.25" customHeight="1" x14ac:dyDescent="0.25">
      <c r="A1" s="112"/>
      <c r="B1" s="2" t="s">
        <v>41</v>
      </c>
      <c r="C1" s="3"/>
      <c r="D1" s="4"/>
      <c r="E1" s="5" t="s">
        <v>42</v>
      </c>
      <c r="F1" s="2"/>
      <c r="G1" s="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15" customFormat="1" ht="15" customHeight="1" x14ac:dyDescent="0.25">
      <c r="A2" s="11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127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129</v>
      </c>
      <c r="AC2" s="19"/>
      <c r="AD2" s="13"/>
      <c r="AE2" s="20"/>
      <c r="AF2" s="18"/>
      <c r="AG2" s="21" t="s">
        <v>97</v>
      </c>
      <c r="AH2" s="13"/>
      <c r="AI2" s="13"/>
      <c r="AJ2" s="14"/>
      <c r="AK2" s="18"/>
      <c r="AL2" s="21" t="s">
        <v>98</v>
      </c>
      <c r="AM2" s="19"/>
      <c r="AN2" s="13"/>
      <c r="AO2" s="114" t="s">
        <v>99</v>
      </c>
      <c r="AP2" s="13"/>
      <c r="AQ2" s="14"/>
      <c r="AR2" s="46"/>
    </row>
    <row r="3" spans="1:44" s="115" customFormat="1" ht="15" customHeight="1" x14ac:dyDescent="0.25">
      <c r="A3" s="11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100</v>
      </c>
      <c r="AE3" s="17" t="s">
        <v>17</v>
      </c>
      <c r="AF3" s="22"/>
      <c r="AG3" s="17" t="s">
        <v>101</v>
      </c>
      <c r="AH3" s="17" t="s">
        <v>102</v>
      </c>
      <c r="AI3" s="14" t="s">
        <v>103</v>
      </c>
      <c r="AJ3" s="17" t="s">
        <v>104</v>
      </c>
      <c r="AK3" s="22"/>
      <c r="AL3" s="17" t="s">
        <v>23</v>
      </c>
      <c r="AM3" s="17" t="s">
        <v>24</v>
      </c>
      <c r="AN3" s="14" t="s">
        <v>105</v>
      </c>
      <c r="AO3" s="14" t="s">
        <v>31</v>
      </c>
      <c r="AP3" s="16" t="s">
        <v>32</v>
      </c>
      <c r="AQ3" s="17" t="s">
        <v>33</v>
      </c>
      <c r="AR3" s="46"/>
    </row>
    <row r="4" spans="1:44" s="115" customFormat="1" ht="15" customHeight="1" x14ac:dyDescent="0.25">
      <c r="A4" s="113"/>
      <c r="B4" s="23">
        <v>2010</v>
      </c>
      <c r="C4" s="23" t="s">
        <v>34</v>
      </c>
      <c r="D4" s="24" t="s">
        <v>37</v>
      </c>
      <c r="E4" s="23"/>
      <c r="F4" s="25" t="s">
        <v>36</v>
      </c>
      <c r="G4" s="26"/>
      <c r="H4" s="26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116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46"/>
    </row>
    <row r="5" spans="1:44" s="115" customFormat="1" ht="15" customHeight="1" x14ac:dyDescent="0.25">
      <c r="A5" s="113"/>
      <c r="B5" s="23">
        <v>2011</v>
      </c>
      <c r="C5" s="23" t="s">
        <v>34</v>
      </c>
      <c r="D5" s="24" t="s">
        <v>37</v>
      </c>
      <c r="E5" s="23"/>
      <c r="F5" s="25" t="s">
        <v>36</v>
      </c>
      <c r="G5" s="165"/>
      <c r="H5" s="166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116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46"/>
    </row>
    <row r="6" spans="1:44" s="115" customFormat="1" ht="15" customHeight="1" x14ac:dyDescent="0.25">
      <c r="A6" s="113"/>
      <c r="B6" s="34">
        <v>2012</v>
      </c>
      <c r="C6" s="34" t="s">
        <v>48</v>
      </c>
      <c r="D6" s="35" t="s">
        <v>37</v>
      </c>
      <c r="E6" s="34"/>
      <c r="F6" s="66" t="s">
        <v>38</v>
      </c>
      <c r="G6" s="70"/>
      <c r="H6" s="69"/>
      <c r="I6" s="67"/>
      <c r="J6" s="34"/>
      <c r="K6" s="34"/>
      <c r="L6" s="34"/>
      <c r="M6" s="34"/>
      <c r="N6" s="68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116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0"/>
      <c r="AO6" s="30"/>
      <c r="AP6" s="33"/>
      <c r="AQ6" s="29"/>
      <c r="AR6" s="46"/>
    </row>
    <row r="7" spans="1:44" s="115" customFormat="1" ht="15" customHeight="1" x14ac:dyDescent="0.25">
      <c r="A7" s="113"/>
      <c r="B7" s="29">
        <v>2012</v>
      </c>
      <c r="C7" s="29" t="s">
        <v>50</v>
      </c>
      <c r="D7" s="36" t="s">
        <v>35</v>
      </c>
      <c r="E7" s="29">
        <v>10</v>
      </c>
      <c r="F7" s="37">
        <v>0</v>
      </c>
      <c r="G7" s="37">
        <v>0</v>
      </c>
      <c r="H7" s="78">
        <v>3</v>
      </c>
      <c r="I7" s="37">
        <v>22</v>
      </c>
      <c r="J7" s="29">
        <v>21</v>
      </c>
      <c r="K7" s="29">
        <v>0</v>
      </c>
      <c r="L7" s="29">
        <v>1</v>
      </c>
      <c r="M7" s="29">
        <v>0</v>
      </c>
      <c r="N7" s="38">
        <v>0.629</v>
      </c>
      <c r="O7" s="22">
        <f>PRODUCT(I7/N7)</f>
        <v>34.976152623211448</v>
      </c>
      <c r="P7" s="17"/>
      <c r="Q7" s="17"/>
      <c r="R7" s="17"/>
      <c r="S7" s="17"/>
      <c r="T7" s="22"/>
      <c r="U7" s="28"/>
      <c r="V7" s="29"/>
      <c r="W7" s="30"/>
      <c r="X7" s="29"/>
      <c r="Y7" s="29"/>
      <c r="Z7" s="116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>
        <v>1</v>
      </c>
      <c r="AP7" s="33"/>
      <c r="AQ7" s="29"/>
      <c r="AR7" s="46"/>
    </row>
    <row r="8" spans="1:44" s="115" customFormat="1" ht="15" customHeight="1" x14ac:dyDescent="0.25">
      <c r="A8" s="113"/>
      <c r="B8" s="34">
        <v>2013</v>
      </c>
      <c r="C8" s="34" t="s">
        <v>54</v>
      </c>
      <c r="D8" s="35" t="s">
        <v>37</v>
      </c>
      <c r="E8" s="34"/>
      <c r="F8" s="66" t="s">
        <v>38</v>
      </c>
      <c r="G8" s="70"/>
      <c r="H8" s="69"/>
      <c r="I8" s="67"/>
      <c r="J8" s="34"/>
      <c r="K8" s="34"/>
      <c r="L8" s="34"/>
      <c r="M8" s="34"/>
      <c r="N8" s="68"/>
      <c r="O8" s="22"/>
      <c r="P8" s="17"/>
      <c r="Q8" s="17"/>
      <c r="R8" s="17"/>
      <c r="S8" s="17"/>
      <c r="T8" s="22"/>
      <c r="U8" s="28"/>
      <c r="V8" s="29"/>
      <c r="W8" s="30"/>
      <c r="X8" s="29"/>
      <c r="Y8" s="29"/>
      <c r="Z8" s="116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0"/>
      <c r="AO8" s="30"/>
      <c r="AP8" s="33"/>
      <c r="AQ8" s="29"/>
      <c r="AR8" s="46"/>
    </row>
    <row r="9" spans="1:44" s="115" customFormat="1" ht="15" customHeight="1" x14ac:dyDescent="0.25">
      <c r="A9" s="113"/>
      <c r="B9" s="29">
        <v>2013</v>
      </c>
      <c r="C9" s="29" t="s">
        <v>50</v>
      </c>
      <c r="D9" s="36" t="s">
        <v>35</v>
      </c>
      <c r="E9" s="29">
        <v>23</v>
      </c>
      <c r="F9" s="37">
        <v>0</v>
      </c>
      <c r="G9" s="37">
        <v>3</v>
      </c>
      <c r="H9" s="37">
        <v>19</v>
      </c>
      <c r="I9" s="37">
        <v>48</v>
      </c>
      <c r="J9" s="29">
        <v>38</v>
      </c>
      <c r="K9" s="29">
        <v>5</v>
      </c>
      <c r="L9" s="29">
        <v>2</v>
      </c>
      <c r="M9" s="29">
        <v>3</v>
      </c>
      <c r="N9" s="38">
        <v>0.53900000000000003</v>
      </c>
      <c r="O9" s="22">
        <f>PRODUCT(I9/N9)</f>
        <v>89.053803339517614</v>
      </c>
      <c r="P9" s="17"/>
      <c r="Q9" s="17"/>
      <c r="R9" s="17"/>
      <c r="S9" s="17"/>
      <c r="T9" s="22"/>
      <c r="U9" s="29">
        <v>3</v>
      </c>
      <c r="V9" s="29">
        <v>0</v>
      </c>
      <c r="W9" s="30">
        <v>0</v>
      </c>
      <c r="X9" s="29">
        <v>1</v>
      </c>
      <c r="Y9" s="29">
        <v>1</v>
      </c>
      <c r="Z9" s="116">
        <v>0.2</v>
      </c>
      <c r="AA9" s="22"/>
      <c r="AB9" s="17"/>
      <c r="AC9" s="17"/>
      <c r="AD9" s="17"/>
      <c r="AE9" s="17"/>
      <c r="AF9" s="22"/>
      <c r="AG9" s="28"/>
      <c r="AH9" s="28"/>
      <c r="AI9" s="28"/>
      <c r="AJ9" s="28" t="s">
        <v>124</v>
      </c>
      <c r="AK9" s="22"/>
      <c r="AL9" s="29"/>
      <c r="AM9" s="28"/>
      <c r="AN9" s="30">
        <v>1</v>
      </c>
      <c r="AO9" s="30">
        <v>1</v>
      </c>
      <c r="AP9" s="33"/>
      <c r="AQ9" s="29"/>
      <c r="AR9" s="46"/>
    </row>
    <row r="10" spans="1:44" s="115" customFormat="1" ht="15" customHeight="1" x14ac:dyDescent="0.25">
      <c r="A10" s="113"/>
      <c r="B10" s="34">
        <v>2014</v>
      </c>
      <c r="C10" s="34" t="s">
        <v>60</v>
      </c>
      <c r="D10" s="35" t="s">
        <v>57</v>
      </c>
      <c r="E10" s="34"/>
      <c r="F10" s="66" t="s">
        <v>38</v>
      </c>
      <c r="G10" s="70"/>
      <c r="H10" s="69"/>
      <c r="I10" s="67"/>
      <c r="J10" s="34"/>
      <c r="K10" s="34"/>
      <c r="L10" s="34"/>
      <c r="M10" s="34"/>
      <c r="N10" s="68"/>
      <c r="O10" s="22"/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116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0"/>
      <c r="AO10" s="30"/>
      <c r="AP10" s="33"/>
      <c r="AQ10" s="29"/>
      <c r="AR10" s="46"/>
    </row>
    <row r="11" spans="1:44" s="115" customFormat="1" ht="15" customHeight="1" x14ac:dyDescent="0.25">
      <c r="A11" s="113"/>
      <c r="B11" s="29">
        <v>2014</v>
      </c>
      <c r="C11" s="29" t="s">
        <v>59</v>
      </c>
      <c r="D11" s="36" t="s">
        <v>55</v>
      </c>
      <c r="E11" s="29">
        <v>3</v>
      </c>
      <c r="F11" s="37">
        <v>0</v>
      </c>
      <c r="G11" s="37">
        <v>0</v>
      </c>
      <c r="H11" s="37">
        <v>1</v>
      </c>
      <c r="I11" s="37">
        <v>6</v>
      </c>
      <c r="J11" s="29">
        <v>5</v>
      </c>
      <c r="K11" s="29">
        <v>0</v>
      </c>
      <c r="L11" s="29">
        <v>1</v>
      </c>
      <c r="M11" s="29">
        <v>0</v>
      </c>
      <c r="N11" s="79">
        <v>0.54500000000000004</v>
      </c>
      <c r="O11" s="22">
        <f>PRODUCT(I11/N11)</f>
        <v>11.009174311926605</v>
      </c>
      <c r="P11" s="17"/>
      <c r="Q11" s="17"/>
      <c r="R11" s="17"/>
      <c r="S11" s="17"/>
      <c r="T11" s="22"/>
      <c r="U11" s="80"/>
      <c r="V11" s="29"/>
      <c r="W11" s="30"/>
      <c r="X11" s="29"/>
      <c r="Y11" s="29"/>
      <c r="Z11" s="116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0"/>
      <c r="AO11" s="30"/>
      <c r="AP11" s="33"/>
      <c r="AQ11" s="29"/>
      <c r="AR11" s="46"/>
    </row>
    <row r="12" spans="1:44" s="115" customFormat="1" ht="15" customHeight="1" x14ac:dyDescent="0.25">
      <c r="A12" s="113"/>
      <c r="B12" s="34">
        <v>2015</v>
      </c>
      <c r="C12" s="34" t="s">
        <v>50</v>
      </c>
      <c r="D12" s="35" t="s">
        <v>92</v>
      </c>
      <c r="E12" s="34"/>
      <c r="F12" s="66" t="s">
        <v>38</v>
      </c>
      <c r="G12" s="70"/>
      <c r="H12" s="69"/>
      <c r="I12" s="67"/>
      <c r="J12" s="34"/>
      <c r="K12" s="34"/>
      <c r="L12" s="34"/>
      <c r="M12" s="34"/>
      <c r="N12" s="68"/>
      <c r="O12" s="22"/>
      <c r="P12" s="17"/>
      <c r="Q12" s="17"/>
      <c r="R12" s="17"/>
      <c r="S12" s="17"/>
      <c r="T12" s="22"/>
      <c r="U12" s="28"/>
      <c r="V12" s="29"/>
      <c r="W12" s="30"/>
      <c r="X12" s="29"/>
      <c r="Y12" s="29"/>
      <c r="Z12" s="116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0"/>
      <c r="AO12" s="30"/>
      <c r="AP12" s="33"/>
      <c r="AQ12" s="29"/>
      <c r="AR12" s="46"/>
    </row>
    <row r="13" spans="1:44" s="115" customFormat="1" ht="15" customHeight="1" x14ac:dyDescent="0.25">
      <c r="A13" s="113"/>
      <c r="B13" s="29">
        <v>2016</v>
      </c>
      <c r="C13" s="29" t="s">
        <v>96</v>
      </c>
      <c r="D13" s="36" t="s">
        <v>92</v>
      </c>
      <c r="E13" s="29">
        <v>28</v>
      </c>
      <c r="F13" s="37">
        <v>0</v>
      </c>
      <c r="G13" s="37">
        <v>2</v>
      </c>
      <c r="H13" s="37">
        <v>45</v>
      </c>
      <c r="I13" s="37">
        <v>130</v>
      </c>
      <c r="J13" s="29">
        <v>119</v>
      </c>
      <c r="K13" s="29">
        <v>6</v>
      </c>
      <c r="L13" s="29">
        <v>3</v>
      </c>
      <c r="M13" s="29">
        <v>2</v>
      </c>
      <c r="N13" s="79">
        <v>0.67400000000000004</v>
      </c>
      <c r="O13" s="22">
        <v>193</v>
      </c>
      <c r="P13" s="17"/>
      <c r="Q13" s="17" t="s">
        <v>128</v>
      </c>
      <c r="R13" s="17"/>
      <c r="S13" s="17"/>
      <c r="T13" s="22"/>
      <c r="U13" s="80">
        <v>4</v>
      </c>
      <c r="V13" s="29">
        <v>0</v>
      </c>
      <c r="W13" s="30">
        <v>0</v>
      </c>
      <c r="X13" s="29">
        <v>6</v>
      </c>
      <c r="Y13" s="29">
        <v>21</v>
      </c>
      <c r="Z13" s="116">
        <v>0.56799999999999995</v>
      </c>
      <c r="AA13" s="22"/>
      <c r="AB13" s="17"/>
      <c r="AC13" s="17"/>
      <c r="AD13" s="17"/>
      <c r="AE13" s="17"/>
      <c r="AF13" s="22"/>
      <c r="AG13" s="28" t="s">
        <v>125</v>
      </c>
      <c r="AH13" s="28"/>
      <c r="AI13" s="28"/>
      <c r="AJ13" s="28"/>
      <c r="AK13" s="22"/>
      <c r="AL13" s="29"/>
      <c r="AM13" s="28"/>
      <c r="AN13" s="30"/>
      <c r="AO13" s="30"/>
      <c r="AP13" s="33"/>
      <c r="AQ13" s="29"/>
      <c r="AR13" s="46"/>
    </row>
    <row r="14" spans="1:44" s="115" customFormat="1" ht="15" customHeight="1" x14ac:dyDescent="0.25">
      <c r="A14" s="113"/>
      <c r="B14" s="29">
        <v>2017</v>
      </c>
      <c r="C14" s="29" t="s">
        <v>126</v>
      </c>
      <c r="D14" s="36" t="s">
        <v>35</v>
      </c>
      <c r="E14" s="29">
        <v>26</v>
      </c>
      <c r="F14" s="29">
        <v>0</v>
      </c>
      <c r="G14" s="29">
        <v>1</v>
      </c>
      <c r="H14" s="29">
        <v>23</v>
      </c>
      <c r="I14" s="29">
        <v>53</v>
      </c>
      <c r="J14" s="29">
        <v>52</v>
      </c>
      <c r="K14" s="29">
        <v>0</v>
      </c>
      <c r="L14" s="29">
        <v>0</v>
      </c>
      <c r="M14" s="29">
        <v>1</v>
      </c>
      <c r="N14" s="52">
        <v>0.52470000000000006</v>
      </c>
      <c r="O14" s="94">
        <v>101</v>
      </c>
      <c r="P14" s="17"/>
      <c r="Q14" s="17"/>
      <c r="R14" s="17"/>
      <c r="S14" s="17"/>
      <c r="T14" s="22"/>
      <c r="U14" s="29"/>
      <c r="V14" s="29"/>
      <c r="W14" s="30"/>
      <c r="X14" s="29"/>
      <c r="Y14" s="29"/>
      <c r="Z14" s="116"/>
      <c r="AA14" s="22"/>
      <c r="AB14" s="17"/>
      <c r="AC14" s="17"/>
      <c r="AD14" s="17"/>
      <c r="AE14" s="17"/>
      <c r="AF14" s="22"/>
      <c r="AG14" s="28"/>
      <c r="AH14" s="28"/>
      <c r="AI14" s="28"/>
      <c r="AJ14" s="28"/>
      <c r="AK14" s="22"/>
      <c r="AL14" s="29"/>
      <c r="AM14" s="28"/>
      <c r="AN14" s="30"/>
      <c r="AO14" s="30"/>
      <c r="AP14" s="33">
        <v>1</v>
      </c>
      <c r="AQ14" s="29"/>
      <c r="AR14" s="46"/>
    </row>
    <row r="15" spans="1:44" s="115" customFormat="1" ht="15" customHeight="1" x14ac:dyDescent="0.25">
      <c r="A15" s="113"/>
      <c r="B15" s="34">
        <v>2018</v>
      </c>
      <c r="C15" s="34" t="s">
        <v>48</v>
      </c>
      <c r="D15" s="35" t="s">
        <v>37</v>
      </c>
      <c r="E15" s="34"/>
      <c r="F15" s="66" t="s">
        <v>38</v>
      </c>
      <c r="G15" s="70"/>
      <c r="H15" s="69"/>
      <c r="I15" s="67"/>
      <c r="J15" s="34"/>
      <c r="K15" s="34"/>
      <c r="L15" s="34"/>
      <c r="M15" s="34"/>
      <c r="N15" s="68"/>
      <c r="O15" s="22"/>
      <c r="P15" s="17"/>
      <c r="Q15" s="17"/>
      <c r="R15" s="17"/>
      <c r="S15" s="17"/>
      <c r="T15" s="22"/>
      <c r="U15" s="28"/>
      <c r="V15" s="29"/>
      <c r="W15" s="30"/>
      <c r="X15" s="29"/>
      <c r="Y15" s="29"/>
      <c r="Z15" s="116"/>
      <c r="AA15" s="22"/>
      <c r="AB15" s="17"/>
      <c r="AC15" s="17"/>
      <c r="AD15" s="17"/>
      <c r="AE15" s="17"/>
      <c r="AF15" s="22"/>
      <c r="AG15" s="28"/>
      <c r="AH15" s="28"/>
      <c r="AI15" s="28"/>
      <c r="AJ15" s="28"/>
      <c r="AK15" s="22"/>
      <c r="AL15" s="29"/>
      <c r="AM15" s="28"/>
      <c r="AN15" s="30"/>
      <c r="AO15" s="30"/>
      <c r="AP15" s="33"/>
      <c r="AQ15" s="29"/>
      <c r="AR15" s="46"/>
    </row>
    <row r="16" spans="1:44" s="115" customFormat="1" ht="15" customHeight="1" x14ac:dyDescent="0.25">
      <c r="A16" s="113"/>
      <c r="B16" s="29">
        <v>2018</v>
      </c>
      <c r="C16" s="29" t="s">
        <v>134</v>
      </c>
      <c r="D16" s="36" t="s">
        <v>35</v>
      </c>
      <c r="E16" s="29">
        <v>27</v>
      </c>
      <c r="F16" s="29">
        <v>0</v>
      </c>
      <c r="G16" s="29">
        <v>3</v>
      </c>
      <c r="H16" s="29">
        <v>29</v>
      </c>
      <c r="I16" s="29">
        <v>62</v>
      </c>
      <c r="J16" s="29">
        <v>53</v>
      </c>
      <c r="K16" s="29">
        <v>1</v>
      </c>
      <c r="L16" s="29">
        <v>5</v>
      </c>
      <c r="M16" s="29">
        <v>3</v>
      </c>
      <c r="N16" s="52">
        <v>0.53439999999999999</v>
      </c>
      <c r="O16" s="94">
        <v>116.01796407185628</v>
      </c>
      <c r="P16" s="17"/>
      <c r="Q16" s="17"/>
      <c r="R16" s="17"/>
      <c r="S16" s="17"/>
      <c r="T16" s="22"/>
      <c r="U16" s="29">
        <v>6</v>
      </c>
      <c r="V16" s="29">
        <v>0</v>
      </c>
      <c r="W16" s="30">
        <v>0</v>
      </c>
      <c r="X16" s="29">
        <v>3</v>
      </c>
      <c r="Y16" s="29">
        <v>8</v>
      </c>
      <c r="Z16" s="116">
        <v>0.4</v>
      </c>
      <c r="AA16" s="22"/>
      <c r="AB16" s="17"/>
      <c r="AC16" s="17"/>
      <c r="AD16" s="17"/>
      <c r="AE16" s="17"/>
      <c r="AF16" s="22"/>
      <c r="AG16" s="28" t="s">
        <v>141</v>
      </c>
      <c r="AH16" s="28" t="s">
        <v>142</v>
      </c>
      <c r="AI16" s="28"/>
      <c r="AJ16" s="28"/>
      <c r="AK16" s="22"/>
      <c r="AL16" s="29"/>
      <c r="AM16" s="28"/>
      <c r="AN16" s="30">
        <v>1</v>
      </c>
      <c r="AO16" s="30"/>
      <c r="AP16" s="33"/>
      <c r="AQ16" s="29"/>
      <c r="AR16" s="46"/>
    </row>
    <row r="17" spans="1:45" s="115" customFormat="1" ht="15" customHeight="1" x14ac:dyDescent="0.25">
      <c r="A17" s="117"/>
      <c r="B17" s="15" t="s">
        <v>7</v>
      </c>
      <c r="C17" s="16"/>
      <c r="D17" s="14"/>
      <c r="E17" s="17">
        <f t="shared" ref="E17:M17" si="0">SUM(E4:E16)</f>
        <v>117</v>
      </c>
      <c r="F17" s="17">
        <f t="shared" si="0"/>
        <v>0</v>
      </c>
      <c r="G17" s="17">
        <f t="shared" si="0"/>
        <v>9</v>
      </c>
      <c r="H17" s="17">
        <f t="shared" si="0"/>
        <v>120</v>
      </c>
      <c r="I17" s="17">
        <f t="shared" si="0"/>
        <v>321</v>
      </c>
      <c r="J17" s="17">
        <f t="shared" si="0"/>
        <v>288</v>
      </c>
      <c r="K17" s="17">
        <f t="shared" si="0"/>
        <v>12</v>
      </c>
      <c r="L17" s="17">
        <f t="shared" si="0"/>
        <v>12</v>
      </c>
      <c r="M17" s="16">
        <f t="shared" si="0"/>
        <v>9</v>
      </c>
      <c r="N17" s="39">
        <f>PRODUCT(I17/O17)</f>
        <v>0.58892912931416497</v>
      </c>
      <c r="O17" s="81">
        <f>SUM(O3:O16)</f>
        <v>545.05709434651203</v>
      </c>
      <c r="P17" s="118" t="s">
        <v>106</v>
      </c>
      <c r="Q17" s="118" t="s">
        <v>106</v>
      </c>
      <c r="R17" s="118" t="s">
        <v>106</v>
      </c>
      <c r="S17" s="118" t="s">
        <v>106</v>
      </c>
      <c r="T17" s="22"/>
      <c r="U17" s="17">
        <f>SUM(U4:U16)</f>
        <v>13</v>
      </c>
      <c r="V17" s="17">
        <f>SUM(V4:V16)</f>
        <v>0</v>
      </c>
      <c r="W17" s="17">
        <f>SUM(W4:W16)</f>
        <v>0</v>
      </c>
      <c r="X17" s="17">
        <f>SUM(X4:X16)</f>
        <v>10</v>
      </c>
      <c r="Y17" s="17">
        <f>SUM(Y4:Y16)</f>
        <v>30</v>
      </c>
      <c r="Z17" s="39">
        <f>PRODUCT(N23)</f>
        <v>0.4838709677419355</v>
      </c>
      <c r="AA17" s="81"/>
      <c r="AB17" s="118" t="s">
        <v>106</v>
      </c>
      <c r="AC17" s="118" t="s">
        <v>106</v>
      </c>
      <c r="AD17" s="118" t="s">
        <v>106</v>
      </c>
      <c r="AE17" s="118" t="s">
        <v>106</v>
      </c>
      <c r="AF17" s="22"/>
      <c r="AG17" s="118" t="s">
        <v>123</v>
      </c>
      <c r="AH17" s="118" t="s">
        <v>121</v>
      </c>
      <c r="AI17" s="118" t="s">
        <v>107</v>
      </c>
      <c r="AJ17" s="118" t="s">
        <v>118</v>
      </c>
      <c r="AK17" s="22"/>
      <c r="AL17" s="17">
        <f t="shared" ref="AL17:AQ17" si="1">SUM(AL4:AL16)</f>
        <v>0</v>
      </c>
      <c r="AM17" s="17">
        <f t="shared" si="1"/>
        <v>0</v>
      </c>
      <c r="AN17" s="17">
        <f t="shared" si="1"/>
        <v>2</v>
      </c>
      <c r="AO17" s="17">
        <f t="shared" si="1"/>
        <v>2</v>
      </c>
      <c r="AP17" s="17">
        <f t="shared" si="1"/>
        <v>1</v>
      </c>
      <c r="AQ17" s="17">
        <f t="shared" si="1"/>
        <v>0</v>
      </c>
      <c r="AR17" s="46"/>
    </row>
    <row r="18" spans="1:45" s="115" customFormat="1" ht="15" customHeight="1" x14ac:dyDescent="0.25">
      <c r="A18" s="117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19"/>
      <c r="O18" s="22"/>
      <c r="P18" s="21"/>
      <c r="Q18" s="19"/>
      <c r="R18" s="120"/>
      <c r="S18" s="121"/>
      <c r="T18" s="22"/>
      <c r="U18" s="21"/>
      <c r="V18" s="19"/>
      <c r="W18" s="120"/>
      <c r="X18" s="19"/>
      <c r="Y18" s="120"/>
      <c r="Z18" s="121"/>
      <c r="AA18" s="22"/>
      <c r="AB18" s="122"/>
      <c r="AC18" s="123"/>
      <c r="AD18" s="120"/>
      <c r="AE18" s="121"/>
      <c r="AF18" s="22"/>
      <c r="AG18" s="124">
        <v>0.5</v>
      </c>
      <c r="AH18" s="124">
        <v>0</v>
      </c>
      <c r="AI18" s="124">
        <v>0</v>
      </c>
      <c r="AJ18" s="124">
        <v>1</v>
      </c>
      <c r="AK18" s="22"/>
      <c r="AL18" s="16"/>
      <c r="AM18" s="13"/>
      <c r="AN18" s="13"/>
      <c r="AO18" s="13"/>
      <c r="AP18" s="13"/>
      <c r="AQ18" s="14"/>
      <c r="AR18" s="46"/>
    </row>
    <row r="19" spans="1:45" ht="15" customHeight="1" x14ac:dyDescent="0.25">
      <c r="A19" s="113"/>
      <c r="B19" s="36" t="s">
        <v>2</v>
      </c>
      <c r="C19" s="33"/>
      <c r="D19" s="40">
        <f>SUM(F17:H17)+((I17-F17-G17)/3)+(E17/3)+(AL17*25)+(AM17*25)+(AN17*10)+(AO17*25)+(AP17*20)+(AQ17*15)-25</f>
        <v>337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1"/>
      <c r="P19" s="22"/>
      <c r="Q19" s="22"/>
      <c r="R19" s="22"/>
      <c r="S19" s="22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22"/>
      <c r="AG19" s="41"/>
      <c r="AH19" s="41"/>
      <c r="AI19" s="41"/>
      <c r="AJ19" s="41"/>
      <c r="AK19" s="22"/>
      <c r="AL19" s="41"/>
      <c r="AM19" s="41"/>
      <c r="AN19" s="41"/>
      <c r="AO19" s="41"/>
      <c r="AP19" s="41"/>
      <c r="AQ19" s="41"/>
      <c r="AR19" s="46"/>
    </row>
    <row r="20" spans="1:45" s="115" customFormat="1" ht="15" customHeight="1" x14ac:dyDescent="0.25">
      <c r="A20" s="113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4"/>
      <c r="P20" s="44"/>
      <c r="Q20" s="44"/>
      <c r="R20" s="44"/>
      <c r="S20" s="44"/>
      <c r="T20" s="44"/>
      <c r="U20" s="41"/>
      <c r="V20" s="45"/>
      <c r="W20" s="41"/>
      <c r="X20" s="41"/>
      <c r="Y20" s="41"/>
      <c r="Z20" s="41"/>
      <c r="AA20" s="41"/>
      <c r="AB20" s="41"/>
      <c r="AC20" s="41"/>
      <c r="AD20" s="41"/>
      <c r="AE20" s="41"/>
      <c r="AF20" s="22"/>
      <c r="AG20" s="41"/>
      <c r="AH20" s="41"/>
      <c r="AI20" s="41"/>
      <c r="AJ20" s="41"/>
      <c r="AK20" s="22"/>
      <c r="AL20" s="41"/>
      <c r="AM20" s="41"/>
      <c r="AN20" s="41"/>
      <c r="AO20" s="41"/>
      <c r="AP20" s="41"/>
      <c r="AQ20" s="41"/>
      <c r="AR20" s="46"/>
    </row>
    <row r="21" spans="1:45" ht="15" customHeight="1" x14ac:dyDescent="0.25">
      <c r="A21" s="113"/>
      <c r="B21" s="21" t="s">
        <v>25</v>
      </c>
      <c r="C21" s="47"/>
      <c r="D21" s="47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1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8" t="s">
        <v>30</v>
      </c>
      <c r="Q21" s="11"/>
      <c r="R21" s="11"/>
      <c r="S21" s="11"/>
      <c r="T21" s="49"/>
      <c r="U21" s="49"/>
      <c r="V21" s="49"/>
      <c r="W21" s="49"/>
      <c r="X21" s="49"/>
      <c r="Y21" s="11"/>
      <c r="Z21" s="11"/>
      <c r="AA21" s="11"/>
      <c r="AB21" s="49"/>
      <c r="AC21" s="49"/>
      <c r="AD21" s="11"/>
      <c r="AE21" s="50"/>
      <c r="AF21" s="22"/>
      <c r="AG21" s="48" t="s">
        <v>108</v>
      </c>
      <c r="AH21" s="11"/>
      <c r="AI21" s="49"/>
      <c r="AJ21" s="50"/>
      <c r="AK21" s="22"/>
      <c r="AL21" s="9" t="s">
        <v>109</v>
      </c>
      <c r="AM21" s="11"/>
      <c r="AN21" s="11"/>
      <c r="AO21" s="11"/>
      <c r="AP21" s="11"/>
      <c r="AQ21" s="50"/>
      <c r="AR21" s="46"/>
    </row>
    <row r="22" spans="1:45" ht="15" customHeight="1" x14ac:dyDescent="0.25">
      <c r="A22" s="113"/>
      <c r="B22" s="48" t="s">
        <v>13</v>
      </c>
      <c r="C22" s="11"/>
      <c r="D22" s="50"/>
      <c r="E22" s="29">
        <f>PRODUCT(E17)</f>
        <v>117</v>
      </c>
      <c r="F22" s="29">
        <f>PRODUCT(F17)</f>
        <v>0</v>
      </c>
      <c r="G22" s="29">
        <f>PRODUCT(G17)</f>
        <v>9</v>
      </c>
      <c r="H22" s="29">
        <f>PRODUCT(H17)</f>
        <v>120</v>
      </c>
      <c r="I22" s="29">
        <f>PRODUCT(I17)</f>
        <v>321</v>
      </c>
      <c r="J22" s="41"/>
      <c r="K22" s="51">
        <f>PRODUCT((F22+G22)/E22)</f>
        <v>7.6923076923076927E-2</v>
      </c>
      <c r="L22" s="51">
        <f>PRODUCT(H22/E22)</f>
        <v>1.0256410256410255</v>
      </c>
      <c r="M22" s="51">
        <f>PRODUCT(I22/E22)</f>
        <v>2.7435897435897436</v>
      </c>
      <c r="N22" s="52">
        <f>PRODUCT(N17)</f>
        <v>0.58892912931416497</v>
      </c>
      <c r="O22" s="22">
        <f>PRODUCT(O17)</f>
        <v>545.05709434651203</v>
      </c>
      <c r="P22" s="156" t="s">
        <v>9</v>
      </c>
      <c r="Q22" s="171"/>
      <c r="R22" s="157" t="s">
        <v>43</v>
      </c>
      <c r="S22" s="157"/>
      <c r="T22" s="157"/>
      <c r="U22" s="157"/>
      <c r="V22" s="157"/>
      <c r="W22" s="157"/>
      <c r="X22" s="157"/>
      <c r="Y22" s="172"/>
      <c r="Z22" s="172" t="s">
        <v>11</v>
      </c>
      <c r="AA22" s="172"/>
      <c r="AB22" s="157"/>
      <c r="AC22" s="173" t="s">
        <v>46</v>
      </c>
      <c r="AD22" s="174"/>
      <c r="AE22" s="158"/>
      <c r="AF22" s="22"/>
      <c r="AG22" s="175"/>
      <c r="AH22" s="187"/>
      <c r="AI22" s="157"/>
      <c r="AJ22" s="158"/>
      <c r="AK22" s="22"/>
      <c r="AL22" s="156"/>
      <c r="AM22" s="172"/>
      <c r="AN22" s="157"/>
      <c r="AO22" s="157"/>
      <c r="AP22" s="157"/>
      <c r="AQ22" s="158"/>
      <c r="AR22" s="46"/>
    </row>
    <row r="23" spans="1:45" ht="15" customHeight="1" x14ac:dyDescent="0.25">
      <c r="A23" s="113"/>
      <c r="B23" s="53" t="s">
        <v>15</v>
      </c>
      <c r="C23" s="54"/>
      <c r="D23" s="55"/>
      <c r="E23" s="29">
        <f>SUM(U17)</f>
        <v>13</v>
      </c>
      <c r="F23" s="29">
        <f>SUM(V17)</f>
        <v>0</v>
      </c>
      <c r="G23" s="144">
        <f>SUM(W17)</f>
        <v>0</v>
      </c>
      <c r="H23" s="29">
        <f>SUM(X17)</f>
        <v>10</v>
      </c>
      <c r="I23" s="29">
        <f>SUM(Y17)</f>
        <v>30</v>
      </c>
      <c r="J23" s="41"/>
      <c r="K23" s="51">
        <f>PRODUCT((F23+G23)/E23)</f>
        <v>0</v>
      </c>
      <c r="L23" s="51">
        <f>PRODUCT(H23/E23)</f>
        <v>0.76923076923076927</v>
      </c>
      <c r="M23" s="51">
        <f>PRODUCT(I23/E23)</f>
        <v>2.3076923076923075</v>
      </c>
      <c r="N23" s="52">
        <f>PRODUCT(I23/O23)</f>
        <v>0.4838709677419355</v>
      </c>
      <c r="O23" s="22">
        <v>62</v>
      </c>
      <c r="P23" s="175" t="s">
        <v>110</v>
      </c>
      <c r="Q23" s="176"/>
      <c r="R23" s="177" t="s">
        <v>52</v>
      </c>
      <c r="S23" s="177"/>
      <c r="T23" s="177"/>
      <c r="U23" s="177"/>
      <c r="V23" s="177"/>
      <c r="W23" s="177"/>
      <c r="X23" s="177"/>
      <c r="Y23" s="178"/>
      <c r="Z23" s="178" t="s">
        <v>51</v>
      </c>
      <c r="AA23" s="178"/>
      <c r="AB23" s="177"/>
      <c r="AC23" s="179" t="s">
        <v>53</v>
      </c>
      <c r="AD23" s="81"/>
      <c r="AE23" s="180"/>
      <c r="AF23" s="22"/>
      <c r="AG23" s="175"/>
      <c r="AH23" s="188"/>
      <c r="AI23" s="177"/>
      <c r="AJ23" s="180"/>
      <c r="AK23" s="22"/>
      <c r="AL23" s="175"/>
      <c r="AM23" s="178"/>
      <c r="AN23" s="177"/>
      <c r="AO23" s="177"/>
      <c r="AP23" s="177"/>
      <c r="AQ23" s="180"/>
      <c r="AR23" s="46"/>
    </row>
    <row r="24" spans="1:45" ht="15" customHeight="1" x14ac:dyDescent="0.25">
      <c r="A24" s="113"/>
      <c r="B24" s="56" t="s">
        <v>16</v>
      </c>
      <c r="C24" s="57"/>
      <c r="D24" s="58"/>
      <c r="E24" s="31"/>
      <c r="F24" s="31"/>
      <c r="G24" s="31"/>
      <c r="H24" s="31"/>
      <c r="I24" s="31"/>
      <c r="J24" s="41"/>
      <c r="K24" s="76"/>
      <c r="L24" s="76"/>
      <c r="M24" s="76"/>
      <c r="N24" s="77"/>
      <c r="O24" s="22"/>
      <c r="P24" s="175" t="s">
        <v>111</v>
      </c>
      <c r="Q24" s="176"/>
      <c r="R24" s="177" t="s">
        <v>45</v>
      </c>
      <c r="S24" s="177"/>
      <c r="T24" s="177"/>
      <c r="U24" s="177"/>
      <c r="V24" s="177"/>
      <c r="W24" s="177"/>
      <c r="X24" s="177"/>
      <c r="Y24" s="178"/>
      <c r="Z24" s="178" t="s">
        <v>44</v>
      </c>
      <c r="AA24" s="178"/>
      <c r="AB24" s="177"/>
      <c r="AC24" s="179" t="s">
        <v>47</v>
      </c>
      <c r="AD24" s="81"/>
      <c r="AE24" s="180"/>
      <c r="AF24" s="22"/>
      <c r="AG24" s="189"/>
      <c r="AH24" s="188"/>
      <c r="AI24" s="177"/>
      <c r="AJ24" s="180"/>
      <c r="AK24" s="22"/>
      <c r="AL24" s="175"/>
      <c r="AM24" s="178"/>
      <c r="AN24" s="177"/>
      <c r="AO24" s="177"/>
      <c r="AP24" s="177"/>
      <c r="AQ24" s="180"/>
      <c r="AR24" s="46"/>
    </row>
    <row r="25" spans="1:45" ht="15" customHeight="1" x14ac:dyDescent="0.25">
      <c r="A25" s="113"/>
      <c r="B25" s="59" t="s">
        <v>26</v>
      </c>
      <c r="C25" s="60"/>
      <c r="D25" s="61"/>
      <c r="E25" s="17">
        <f>SUM(E22:E24)</f>
        <v>130</v>
      </c>
      <c r="F25" s="17">
        <f>SUM(F22:F24)</f>
        <v>0</v>
      </c>
      <c r="G25" s="17">
        <f>SUM(G22:G24)</f>
        <v>9</v>
      </c>
      <c r="H25" s="17">
        <f>SUM(H22:H24)</f>
        <v>130</v>
      </c>
      <c r="I25" s="17">
        <f>SUM(I22:I24)</f>
        <v>351</v>
      </c>
      <c r="J25" s="41"/>
      <c r="K25" s="62">
        <f>PRODUCT((F25+G25)/E25)</f>
        <v>6.9230769230769235E-2</v>
      </c>
      <c r="L25" s="62">
        <f>PRODUCT(H25/E25)</f>
        <v>1</v>
      </c>
      <c r="M25" s="62">
        <f>PRODUCT(I25/E25)</f>
        <v>2.7</v>
      </c>
      <c r="N25" s="39">
        <f>PRODUCT(I25/O25)</f>
        <v>0.5781993213963611</v>
      </c>
      <c r="O25" s="22">
        <f>SUM(O22:O24)</f>
        <v>607.05709434651203</v>
      </c>
      <c r="P25" s="181" t="s">
        <v>10</v>
      </c>
      <c r="Q25" s="182"/>
      <c r="R25" s="183"/>
      <c r="S25" s="183"/>
      <c r="T25" s="183"/>
      <c r="U25" s="183"/>
      <c r="V25" s="183"/>
      <c r="W25" s="183"/>
      <c r="X25" s="183"/>
      <c r="Y25" s="184"/>
      <c r="Z25" s="184"/>
      <c r="AA25" s="184"/>
      <c r="AB25" s="183"/>
      <c r="AC25" s="185"/>
      <c r="AD25" s="185"/>
      <c r="AE25" s="186"/>
      <c r="AF25" s="22"/>
      <c r="AG25" s="87"/>
      <c r="AH25" s="190"/>
      <c r="AI25" s="191"/>
      <c r="AJ25" s="186"/>
      <c r="AK25" s="22"/>
      <c r="AL25" s="181"/>
      <c r="AM25" s="184"/>
      <c r="AN25" s="183"/>
      <c r="AO25" s="183"/>
      <c r="AP25" s="183"/>
      <c r="AQ25" s="186"/>
      <c r="AR25" s="46"/>
    </row>
    <row r="26" spans="1:45" ht="15" customHeight="1" x14ac:dyDescent="0.25">
      <c r="A26" s="113"/>
      <c r="B26" s="43"/>
      <c r="C26" s="43"/>
      <c r="D26" s="43"/>
      <c r="E26" s="43"/>
      <c r="F26" s="43"/>
      <c r="G26" s="43"/>
      <c r="H26" s="43"/>
      <c r="I26" s="43"/>
      <c r="J26" s="41"/>
      <c r="K26" s="43"/>
      <c r="L26" s="43"/>
      <c r="M26" s="43"/>
      <c r="N26" s="42"/>
      <c r="O26" s="22">
        <f>SUM(O23:O25)</f>
        <v>669.05709434651203</v>
      </c>
      <c r="P26" s="41"/>
      <c r="Q26" s="45"/>
      <c r="R26" s="41"/>
      <c r="S26" s="41"/>
      <c r="T26" s="22"/>
      <c r="U26" s="22"/>
      <c r="V26" s="45"/>
      <c r="W26" s="41"/>
      <c r="X26" s="41"/>
      <c r="Y26" s="22"/>
      <c r="Z26" s="22"/>
      <c r="AA26" s="22"/>
      <c r="AB26" s="22"/>
      <c r="AC26" s="22"/>
      <c r="AD26" s="22"/>
      <c r="AE26" s="22"/>
      <c r="AF26" s="22"/>
      <c r="AG26" s="22"/>
      <c r="AH26" s="63"/>
      <c r="AI26" s="41"/>
      <c r="AJ26" s="41"/>
      <c r="AK26" s="22"/>
      <c r="AL26" s="41"/>
      <c r="AM26" s="41"/>
      <c r="AN26" s="41"/>
      <c r="AO26" s="41"/>
      <c r="AP26" s="41"/>
      <c r="AQ26" s="41"/>
      <c r="AR26" s="46"/>
    </row>
    <row r="27" spans="1:45" ht="15" customHeight="1" x14ac:dyDescent="0.2">
      <c r="A27" s="113"/>
      <c r="B27" s="41" t="s">
        <v>39</v>
      </c>
      <c r="C27" s="41"/>
      <c r="D27" s="41" t="s">
        <v>143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113"/>
      <c r="B28" s="41"/>
      <c r="C28" s="41"/>
      <c r="D28" s="41" t="s">
        <v>40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113"/>
      <c r="B29" s="41"/>
      <c r="C29" s="41"/>
      <c r="D29" s="41" t="s">
        <v>56</v>
      </c>
      <c r="E29" s="41" t="s">
        <v>133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7" customFormat="1" ht="15" customHeight="1" x14ac:dyDescent="0.2">
      <c r="A30" s="8"/>
      <c r="B30" s="41"/>
      <c r="C30" s="41"/>
      <c r="D30" s="41" t="s">
        <v>58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7" customFormat="1" ht="15" customHeight="1" x14ac:dyDescent="0.25">
      <c r="A31" s="8"/>
      <c r="B31" s="22"/>
      <c r="C31" s="22"/>
      <c r="D31" s="45" t="s">
        <v>95</v>
      </c>
      <c r="E31" s="22"/>
      <c r="F31" s="22"/>
      <c r="G31" s="22"/>
      <c r="H31" s="45"/>
      <c r="I31" s="45"/>
      <c r="J31" s="41"/>
      <c r="K31" s="41"/>
      <c r="L31" s="41"/>
      <c r="M31" s="1"/>
      <c r="N31" s="45"/>
      <c r="O31" s="22"/>
      <c r="P31" s="41"/>
      <c r="Q31" s="45"/>
      <c r="R31" s="41"/>
      <c r="S31" s="41"/>
      <c r="T31" s="22"/>
      <c r="U31" s="22"/>
      <c r="V31" s="63"/>
      <c r="W31" s="41"/>
      <c r="X31" s="41"/>
      <c r="Y31" s="41"/>
      <c r="Z31" s="41"/>
      <c r="AA31" s="41"/>
      <c r="AB31" s="41"/>
      <c r="AC31" s="41"/>
      <c r="AD31" s="41"/>
      <c r="AE31" s="41"/>
      <c r="AF31" s="46"/>
      <c r="AG31" s="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6"/>
    </row>
    <row r="32" spans="1:45" s="7" customFormat="1" ht="15" customHeight="1" x14ac:dyDescent="0.25">
      <c r="A32" s="8"/>
      <c r="B32" s="22"/>
      <c r="C32" s="22"/>
      <c r="D32" s="41"/>
      <c r="E32" s="22"/>
      <c r="F32" s="22"/>
      <c r="G32" s="22"/>
      <c r="H32" s="45"/>
      <c r="I32" s="45"/>
      <c r="J32" s="41"/>
      <c r="K32" s="41"/>
      <c r="L32" s="41"/>
      <c r="M32" s="41"/>
      <c r="N32" s="45"/>
      <c r="O32" s="22"/>
      <c r="P32" s="41"/>
      <c r="Q32" s="45"/>
      <c r="R32" s="41"/>
      <c r="S32" s="41"/>
      <c r="T32" s="22"/>
      <c r="U32" s="22"/>
      <c r="V32" s="63"/>
      <c r="W32" s="41"/>
      <c r="X32" s="41"/>
      <c r="Y32" s="41"/>
      <c r="Z32" s="41"/>
      <c r="AA32" s="41"/>
      <c r="AB32" s="41"/>
      <c r="AC32" s="41"/>
      <c r="AD32" s="41"/>
      <c r="AE32" s="41"/>
      <c r="AF32" s="46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6"/>
    </row>
    <row r="33" spans="1:44" s="7" customFormat="1" ht="15" customHeight="1" x14ac:dyDescent="0.25">
      <c r="A33" s="8"/>
      <c r="B33" s="22"/>
      <c r="C33" s="22"/>
      <c r="D33" s="41"/>
      <c r="E33" s="22"/>
      <c r="F33" s="22"/>
      <c r="G33" s="22"/>
      <c r="H33" s="41"/>
      <c r="I33" s="41"/>
      <c r="J33" s="41"/>
      <c r="K33" s="41"/>
      <c r="L33" s="41"/>
      <c r="M33" s="41"/>
      <c r="N33" s="45"/>
      <c r="O33" s="22"/>
      <c r="P33" s="41"/>
      <c r="Q33" s="45"/>
      <c r="R33" s="41"/>
      <c r="S33" s="41"/>
      <c r="T33" s="22"/>
      <c r="U33" s="22"/>
      <c r="V33" s="63"/>
      <c r="W33" s="41"/>
      <c r="X33" s="41"/>
      <c r="Y33" s="41"/>
      <c r="Z33" s="41"/>
      <c r="AA33" s="41"/>
      <c r="AB33" s="41"/>
      <c r="AC33" s="41"/>
      <c r="AD33" s="41"/>
      <c r="AE33" s="41"/>
      <c r="AF33" s="46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4" s="7" customFormat="1" ht="15" customHeight="1" x14ac:dyDescent="0.25">
      <c r="A34" s="8"/>
      <c r="B34" s="45"/>
      <c r="C34" s="45"/>
      <c r="D34" s="41"/>
      <c r="E34" s="45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2"/>
      <c r="AH39" s="63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63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63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  <c r="AR67" s="102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  <c r="AR68" s="102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  <c r="AR69" s="102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102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102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102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102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102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102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102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102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102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102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102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102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102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102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102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102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22"/>
      <c r="Q86" s="22"/>
      <c r="R86" s="22"/>
      <c r="S86" s="22"/>
      <c r="T86" s="22"/>
      <c r="U86" s="41"/>
      <c r="V86" s="45"/>
      <c r="W86" s="41"/>
      <c r="X86" s="41"/>
      <c r="Y86" s="22"/>
      <c r="Z86" s="22"/>
      <c r="AA86" s="22"/>
      <c r="AB86" s="22"/>
      <c r="AC86" s="22"/>
      <c r="AD86" s="22"/>
      <c r="AE86" s="22"/>
      <c r="AF86" s="22"/>
      <c r="AG86" s="22"/>
      <c r="AH86" s="63"/>
      <c r="AI86" s="41"/>
      <c r="AJ86" s="41"/>
      <c r="AK86" s="22"/>
      <c r="AL86" s="22"/>
      <c r="AM86" s="22"/>
      <c r="AN86" s="22"/>
      <c r="AO86" s="22"/>
      <c r="AP86" s="22"/>
      <c r="AQ86" s="22"/>
      <c r="AR86" s="102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5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63"/>
      <c r="AI87" s="41"/>
      <c r="AJ87" s="41"/>
      <c r="AK87" s="22"/>
      <c r="AL87" s="22"/>
      <c r="AM87" s="22"/>
      <c r="AN87" s="22"/>
      <c r="AO87" s="22"/>
      <c r="AP87" s="22"/>
      <c r="AQ87" s="22"/>
      <c r="AR87" s="102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5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63"/>
      <c r="AI88" s="41"/>
      <c r="AJ88" s="41"/>
      <c r="AK88" s="22"/>
      <c r="AL88" s="22"/>
      <c r="AM88" s="22"/>
      <c r="AN88" s="22"/>
      <c r="AO88" s="22"/>
      <c r="AP88" s="22"/>
      <c r="AQ88" s="22"/>
      <c r="AR88" s="102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3"/>
      <c r="AI89" s="41"/>
      <c r="AJ89" s="41"/>
      <c r="AK89" s="22"/>
      <c r="AL89" s="22"/>
      <c r="AM89" s="22"/>
      <c r="AN89" s="22"/>
      <c r="AO89" s="22"/>
      <c r="AP89" s="22"/>
      <c r="AQ89" s="22"/>
      <c r="AR89" s="102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102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102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102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102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102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102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102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102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102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102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102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102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102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102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102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102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102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102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102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102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102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102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102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102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102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102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102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102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102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102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102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102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102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102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102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102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102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102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102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102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102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102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102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102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102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102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102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102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102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102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102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102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102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102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102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102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102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102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102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102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102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102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102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102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102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102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102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102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102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102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102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102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102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102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102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102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102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102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102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102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102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102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102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102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102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102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102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102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102"/>
    </row>
    <row r="179" spans="1:44" ht="15" customHeight="1" x14ac:dyDescent="0.25">
      <c r="AG179" s="22"/>
      <c r="AH179" s="63"/>
      <c r="AI179" s="41"/>
      <c r="AJ179" s="41"/>
    </row>
    <row r="180" spans="1:44" ht="15" customHeight="1" x14ac:dyDescent="0.25">
      <c r="AG180" s="22"/>
      <c r="AH180" s="63"/>
      <c r="AI180" s="41"/>
      <c r="AJ180" s="41"/>
    </row>
    <row r="181" spans="1:44" ht="15" customHeight="1" x14ac:dyDescent="0.25">
      <c r="AG181" s="22"/>
      <c r="AH181" s="63"/>
      <c r="AI181" s="41"/>
      <c r="AJ181" s="41"/>
    </row>
    <row r="182" spans="1:44" ht="15" customHeight="1" x14ac:dyDescent="0.25">
      <c r="AG182" s="22"/>
      <c r="AH182" s="63"/>
      <c r="AI182" s="41"/>
      <c r="AJ182" s="41"/>
    </row>
    <row r="183" spans="1:44" ht="15" customHeight="1" x14ac:dyDescent="0.25">
      <c r="AG183" s="22"/>
      <c r="AH183" s="63"/>
      <c r="AI183" s="41"/>
      <c r="AJ183" s="41"/>
    </row>
    <row r="184" spans="1:44" ht="15" customHeight="1" x14ac:dyDescent="0.25">
      <c r="AG184" s="22"/>
      <c r="AH184" s="63"/>
      <c r="AI184" s="41"/>
      <c r="AJ184" s="41"/>
    </row>
    <row r="185" spans="1:44" ht="15" customHeight="1" x14ac:dyDescent="0.25">
      <c r="AG185" s="22"/>
      <c r="AH185" s="63"/>
      <c r="AI185" s="41"/>
      <c r="AJ185" s="41"/>
    </row>
    <row r="194" spans="2:43" ht="15" customHeight="1" x14ac:dyDescent="0.2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</row>
    <row r="195" spans="2:43" ht="15" customHeight="1" x14ac:dyDescent="0.2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</row>
    <row r="196" spans="2:43" ht="15" customHeight="1" x14ac:dyDescent="0.2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</row>
    <row r="197" spans="2:43" ht="15" customHeight="1" x14ac:dyDescent="0.2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</row>
    <row r="198" spans="2:43" ht="15" customHeight="1" x14ac:dyDescent="0.2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</row>
    <row r="199" spans="2:43" ht="15" customHeight="1" x14ac:dyDescent="0.2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</row>
    <row r="200" spans="2:43" ht="15" customHeight="1" x14ac:dyDescent="0.2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</row>
    <row r="201" spans="2:43" ht="15" customHeight="1" x14ac:dyDescent="0.2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</row>
    <row r="202" spans="2:43" ht="15" customHeight="1" x14ac:dyDescent="0.2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</row>
    <row r="203" spans="2:43" ht="15" customHeight="1" x14ac:dyDescent="0.2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</row>
    <row r="204" spans="2:43" ht="15" customHeight="1" x14ac:dyDescent="0.2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</row>
    <row r="205" spans="2:43" ht="15" customHeight="1" x14ac:dyDescent="0.2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</row>
    <row r="206" spans="2:43" ht="15" customHeight="1" x14ac:dyDescent="0.2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</row>
    <row r="207" spans="2:43" ht="15" customHeight="1" x14ac:dyDescent="0.2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</row>
    <row r="208" spans="2:43" ht="15" customHeight="1" x14ac:dyDescent="0.2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</row>
    <row r="209" spans="2:43" ht="15" customHeight="1" x14ac:dyDescent="0.2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</row>
    <row r="210" spans="2:43" ht="15" customHeight="1" x14ac:dyDescent="0.2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</row>
    <row r="211" spans="2:43" ht="15" customHeight="1" x14ac:dyDescent="0.2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</row>
    <row r="212" spans="2:43" ht="15" customHeight="1" x14ac:dyDescent="0.2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85546875" customWidth="1"/>
    <col min="5" max="9" width="5.42578125" customWidth="1"/>
    <col min="10" max="10" width="8.2851562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1"/>
      <c r="B1" s="2" t="s">
        <v>41</v>
      </c>
      <c r="C1" s="3"/>
      <c r="D1" s="4"/>
      <c r="E1" s="5" t="s">
        <v>42</v>
      </c>
      <c r="F1" s="145"/>
      <c r="G1" s="86"/>
      <c r="H1" s="8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5"/>
      <c r="AB1" s="145"/>
      <c r="AC1" s="86"/>
      <c r="AD1" s="8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49</v>
      </c>
      <c r="C2" s="72"/>
      <c r="D2" s="167"/>
      <c r="E2" s="12" t="s">
        <v>13</v>
      </c>
      <c r="F2" s="13"/>
      <c r="G2" s="13"/>
      <c r="H2" s="13"/>
      <c r="I2" s="19"/>
      <c r="J2" s="14"/>
      <c r="K2" s="94"/>
      <c r="L2" s="21" t="s">
        <v>135</v>
      </c>
      <c r="M2" s="13"/>
      <c r="N2" s="13"/>
      <c r="O2" s="20"/>
      <c r="P2" s="18"/>
      <c r="Q2" s="21" t="s">
        <v>136</v>
      </c>
      <c r="R2" s="13"/>
      <c r="S2" s="13"/>
      <c r="T2" s="13"/>
      <c r="U2" s="19"/>
      <c r="V2" s="20"/>
      <c r="W2" s="18"/>
      <c r="X2" s="168" t="s">
        <v>130</v>
      </c>
      <c r="Y2" s="169"/>
      <c r="Z2" s="146"/>
      <c r="AA2" s="12" t="s">
        <v>13</v>
      </c>
      <c r="AB2" s="13"/>
      <c r="AC2" s="13"/>
      <c r="AD2" s="13"/>
      <c r="AE2" s="19"/>
      <c r="AF2" s="14"/>
      <c r="AG2" s="94"/>
      <c r="AH2" s="21" t="s">
        <v>137</v>
      </c>
      <c r="AI2" s="13"/>
      <c r="AJ2" s="13"/>
      <c r="AK2" s="20"/>
      <c r="AL2" s="18"/>
      <c r="AM2" s="21" t="s">
        <v>136</v>
      </c>
      <c r="AN2" s="13"/>
      <c r="AO2" s="13"/>
      <c r="AP2" s="13"/>
      <c r="AQ2" s="19"/>
      <c r="AR2" s="20"/>
      <c r="AS2" s="14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7"/>
      <c r="L3" s="17" t="s">
        <v>5</v>
      </c>
      <c r="M3" s="17" t="s">
        <v>6</v>
      </c>
      <c r="N3" s="17" t="s">
        <v>100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7"/>
      <c r="AH3" s="17" t="s">
        <v>5</v>
      </c>
      <c r="AI3" s="17" t="s">
        <v>6</v>
      </c>
      <c r="AJ3" s="17" t="s">
        <v>100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36"/>
      <c r="E4" s="29"/>
      <c r="F4" s="29"/>
      <c r="G4" s="29"/>
      <c r="H4" s="30"/>
      <c r="I4" s="29"/>
      <c r="J4" s="116"/>
      <c r="K4" s="44"/>
      <c r="L4" s="118"/>
      <c r="M4" s="15"/>
      <c r="N4" s="15"/>
      <c r="O4" s="17"/>
      <c r="P4" s="22"/>
      <c r="Q4" s="29"/>
      <c r="R4" s="29"/>
      <c r="S4" s="29"/>
      <c r="T4" s="29"/>
      <c r="U4" s="29"/>
      <c r="V4" s="164"/>
      <c r="W4" s="117"/>
      <c r="X4" s="29">
        <v>2010</v>
      </c>
      <c r="Y4" s="29" t="s">
        <v>34</v>
      </c>
      <c r="Z4" s="36" t="s">
        <v>37</v>
      </c>
      <c r="AA4" s="29">
        <v>8</v>
      </c>
      <c r="AB4" s="29">
        <v>0</v>
      </c>
      <c r="AC4" s="29">
        <v>3</v>
      </c>
      <c r="AD4" s="29">
        <v>6</v>
      </c>
      <c r="AE4" s="29">
        <v>25</v>
      </c>
      <c r="AF4" s="52">
        <v>0.60970000000000002</v>
      </c>
      <c r="AG4" s="22">
        <v>41</v>
      </c>
      <c r="AH4" s="15"/>
      <c r="AI4" s="15"/>
      <c r="AJ4" s="15"/>
      <c r="AK4" s="17"/>
      <c r="AL4" s="22"/>
      <c r="AM4" s="29"/>
      <c r="AN4" s="29"/>
      <c r="AO4" s="29"/>
      <c r="AP4" s="29"/>
      <c r="AQ4" s="29"/>
      <c r="AR4" s="164"/>
      <c r="AS4" s="11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/>
      <c r="C5" s="33"/>
      <c r="D5" s="36"/>
      <c r="E5" s="29"/>
      <c r="F5" s="29"/>
      <c r="G5" s="29"/>
      <c r="H5" s="30"/>
      <c r="I5" s="29"/>
      <c r="J5" s="116"/>
      <c r="K5" s="44"/>
      <c r="L5" s="118"/>
      <c r="M5" s="17"/>
      <c r="N5" s="15"/>
      <c r="O5" s="17"/>
      <c r="P5" s="22"/>
      <c r="Q5" s="29"/>
      <c r="R5" s="29"/>
      <c r="S5" s="30"/>
      <c r="T5" s="29"/>
      <c r="U5" s="29"/>
      <c r="V5" s="30"/>
      <c r="W5" s="44"/>
      <c r="X5" s="29">
        <v>2011</v>
      </c>
      <c r="Y5" s="29" t="s">
        <v>50</v>
      </c>
      <c r="Z5" s="36" t="s">
        <v>37</v>
      </c>
      <c r="AA5" s="29">
        <v>15</v>
      </c>
      <c r="AB5" s="29">
        <v>1</v>
      </c>
      <c r="AC5" s="29">
        <v>4</v>
      </c>
      <c r="AD5" s="29">
        <v>29</v>
      </c>
      <c r="AE5" s="29">
        <v>64</v>
      </c>
      <c r="AF5" s="52">
        <v>0.5423</v>
      </c>
      <c r="AG5" s="22">
        <v>118</v>
      </c>
      <c r="AH5" s="15"/>
      <c r="AI5" s="17" t="s">
        <v>60</v>
      </c>
      <c r="AJ5" s="15"/>
      <c r="AK5" s="17"/>
      <c r="AL5" s="22"/>
      <c r="AM5" s="29">
        <v>7</v>
      </c>
      <c r="AN5" s="29">
        <v>0</v>
      </c>
      <c r="AO5" s="29">
        <v>0</v>
      </c>
      <c r="AP5" s="29">
        <v>10</v>
      </c>
      <c r="AQ5" s="29">
        <v>22</v>
      </c>
      <c r="AR5" s="164">
        <v>0.5</v>
      </c>
      <c r="AS5" s="117">
        <v>44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2012</v>
      </c>
      <c r="C6" s="29" t="s">
        <v>48</v>
      </c>
      <c r="D6" s="36" t="s">
        <v>37</v>
      </c>
      <c r="E6" s="29">
        <v>15</v>
      </c>
      <c r="F6" s="29">
        <v>0</v>
      </c>
      <c r="G6" s="29">
        <v>3</v>
      </c>
      <c r="H6" s="29">
        <v>24</v>
      </c>
      <c r="I6" s="29">
        <v>54</v>
      </c>
      <c r="J6" s="116">
        <v>0.57399999999999995</v>
      </c>
      <c r="K6" s="22">
        <v>94</v>
      </c>
      <c r="L6" s="118"/>
      <c r="M6" s="17"/>
      <c r="N6" s="17"/>
      <c r="O6" s="17"/>
      <c r="P6" s="22"/>
      <c r="Q6" s="29"/>
      <c r="R6" s="29"/>
      <c r="S6" s="30"/>
      <c r="T6" s="29"/>
      <c r="U6" s="29"/>
      <c r="V6" s="30"/>
      <c r="W6" s="44"/>
      <c r="X6" s="29"/>
      <c r="Y6" s="33"/>
      <c r="Z6" s="36"/>
      <c r="AA6" s="29"/>
      <c r="AB6" s="29"/>
      <c r="AC6" s="29"/>
      <c r="AD6" s="30"/>
      <c r="AE6" s="29"/>
      <c r="AF6" s="116"/>
      <c r="AG6" s="44"/>
      <c r="AH6" s="118"/>
      <c r="AI6" s="17"/>
      <c r="AJ6" s="17"/>
      <c r="AK6" s="17"/>
      <c r="AM6" s="29"/>
      <c r="AN6" s="29"/>
      <c r="AO6" s="30"/>
      <c r="AP6" s="29"/>
      <c r="AQ6" s="29"/>
      <c r="AR6" s="30"/>
      <c r="AS6" s="4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2013</v>
      </c>
      <c r="C7" s="29" t="s">
        <v>54</v>
      </c>
      <c r="D7" s="36" t="s">
        <v>37</v>
      </c>
      <c r="E7" s="29">
        <v>12</v>
      </c>
      <c r="F7" s="29">
        <v>0</v>
      </c>
      <c r="G7" s="29">
        <v>0</v>
      </c>
      <c r="H7" s="29">
        <v>18</v>
      </c>
      <c r="I7" s="29">
        <v>61</v>
      </c>
      <c r="J7" s="116">
        <v>0.61</v>
      </c>
      <c r="K7" s="22">
        <v>100</v>
      </c>
      <c r="L7" s="118"/>
      <c r="M7" s="17"/>
      <c r="N7" s="17"/>
      <c r="O7" s="17"/>
      <c r="Q7" s="29"/>
      <c r="R7" s="29"/>
      <c r="S7" s="30"/>
      <c r="T7" s="29"/>
      <c r="U7" s="29"/>
      <c r="V7" s="30"/>
      <c r="W7" s="44"/>
      <c r="X7" s="29"/>
      <c r="Y7" s="33"/>
      <c r="Z7" s="36"/>
      <c r="AA7" s="29"/>
      <c r="AB7" s="29"/>
      <c r="AC7" s="29"/>
      <c r="AD7" s="30"/>
      <c r="AE7" s="29"/>
      <c r="AF7" s="116"/>
      <c r="AG7" s="44"/>
      <c r="AH7" s="118"/>
      <c r="AI7" s="17"/>
      <c r="AJ7" s="17"/>
      <c r="AK7" s="17"/>
      <c r="AM7" s="29"/>
      <c r="AN7" s="29"/>
      <c r="AO7" s="30"/>
      <c r="AP7" s="29"/>
      <c r="AQ7" s="29"/>
      <c r="AR7" s="30"/>
      <c r="AS7" s="4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2014</v>
      </c>
      <c r="C8" s="29" t="s">
        <v>60</v>
      </c>
      <c r="D8" s="36" t="s">
        <v>57</v>
      </c>
      <c r="E8" s="29">
        <v>18</v>
      </c>
      <c r="F8" s="29">
        <v>1</v>
      </c>
      <c r="G8" s="29">
        <v>2</v>
      </c>
      <c r="H8" s="29">
        <v>16</v>
      </c>
      <c r="I8" s="29">
        <v>75</v>
      </c>
      <c r="J8" s="116">
        <v>0.56000000000000005</v>
      </c>
      <c r="K8" s="22">
        <v>134</v>
      </c>
      <c r="L8" s="118"/>
      <c r="M8" s="17"/>
      <c r="N8" s="17"/>
      <c r="O8" s="17"/>
      <c r="Q8" s="29">
        <v>3</v>
      </c>
      <c r="R8" s="29">
        <v>0</v>
      </c>
      <c r="S8" s="29">
        <v>0</v>
      </c>
      <c r="T8" s="29">
        <v>4</v>
      </c>
      <c r="U8" s="29">
        <v>16</v>
      </c>
      <c r="V8" s="116">
        <v>0.64</v>
      </c>
      <c r="W8" s="44">
        <v>25</v>
      </c>
      <c r="X8" s="29"/>
      <c r="Y8" s="33"/>
      <c r="Z8" s="36"/>
      <c r="AA8" s="29"/>
      <c r="AB8" s="29"/>
      <c r="AC8" s="29"/>
      <c r="AD8" s="30"/>
      <c r="AE8" s="29"/>
      <c r="AF8" s="116"/>
      <c r="AG8" s="44"/>
      <c r="AH8" s="118"/>
      <c r="AI8" s="17"/>
      <c r="AJ8" s="17"/>
      <c r="AK8" s="17"/>
      <c r="AM8" s="29"/>
      <c r="AN8" s="29"/>
      <c r="AO8" s="30"/>
      <c r="AP8" s="29"/>
      <c r="AQ8" s="29"/>
      <c r="AR8" s="30"/>
      <c r="AS8" s="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2015</v>
      </c>
      <c r="C9" s="29" t="s">
        <v>50</v>
      </c>
      <c r="D9" s="36" t="s">
        <v>92</v>
      </c>
      <c r="E9" s="29">
        <v>24</v>
      </c>
      <c r="F9" s="29">
        <v>2</v>
      </c>
      <c r="G9" s="29">
        <v>4</v>
      </c>
      <c r="H9" s="29">
        <v>60</v>
      </c>
      <c r="I9" s="29">
        <v>120</v>
      </c>
      <c r="J9" s="52">
        <v>0.60299999999999998</v>
      </c>
      <c r="K9" s="103">
        <v>199</v>
      </c>
      <c r="L9" s="118"/>
      <c r="M9" s="29" t="s">
        <v>50</v>
      </c>
      <c r="N9" s="29" t="s">
        <v>126</v>
      </c>
      <c r="O9" s="17" t="s">
        <v>96</v>
      </c>
      <c r="Q9" s="29"/>
      <c r="R9" s="29"/>
      <c r="S9" s="30"/>
      <c r="T9" s="29"/>
      <c r="U9" s="29"/>
      <c r="V9" s="164"/>
      <c r="W9" s="44"/>
      <c r="X9" s="29"/>
      <c r="Y9" s="33"/>
      <c r="Z9" s="36"/>
      <c r="AA9" s="29"/>
      <c r="AB9" s="29"/>
      <c r="AC9" s="29"/>
      <c r="AD9" s="30"/>
      <c r="AE9" s="29"/>
      <c r="AF9" s="116"/>
      <c r="AG9" s="44"/>
      <c r="AH9" s="118"/>
      <c r="AI9" s="17"/>
      <c r="AJ9" s="17"/>
      <c r="AK9" s="17"/>
      <c r="AM9" s="29"/>
      <c r="AN9" s="29"/>
      <c r="AO9" s="30"/>
      <c r="AP9" s="29"/>
      <c r="AQ9" s="29"/>
      <c r="AR9" s="30"/>
      <c r="AS9" s="4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/>
      <c r="C10" s="29"/>
      <c r="D10" s="36"/>
      <c r="E10" s="29"/>
      <c r="F10" s="29"/>
      <c r="G10" s="29"/>
      <c r="H10" s="29"/>
      <c r="I10" s="29"/>
      <c r="J10" s="52"/>
      <c r="K10" s="103"/>
      <c r="L10" s="118"/>
      <c r="M10" s="17"/>
      <c r="N10" s="17"/>
      <c r="O10" s="17"/>
      <c r="Q10" s="29"/>
      <c r="R10" s="29"/>
      <c r="S10" s="30"/>
      <c r="T10" s="29"/>
      <c r="U10" s="29"/>
      <c r="V10" s="164"/>
      <c r="W10" s="44"/>
      <c r="X10" s="29"/>
      <c r="Y10" s="33"/>
      <c r="Z10" s="36"/>
      <c r="AA10" s="29"/>
      <c r="AB10" s="29"/>
      <c r="AC10" s="29"/>
      <c r="AD10" s="30"/>
      <c r="AE10" s="29"/>
      <c r="AF10" s="116"/>
      <c r="AG10" s="44"/>
      <c r="AH10" s="118"/>
      <c r="AI10" s="17"/>
      <c r="AJ10" s="17"/>
      <c r="AK10" s="17"/>
      <c r="AM10" s="29"/>
      <c r="AN10" s="29"/>
      <c r="AO10" s="30"/>
      <c r="AP10" s="29"/>
      <c r="AQ10" s="29"/>
      <c r="AR10" s="30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>
        <v>2018</v>
      </c>
      <c r="C11" s="29" t="s">
        <v>48</v>
      </c>
      <c r="D11" s="36" t="s">
        <v>37</v>
      </c>
      <c r="E11" s="29">
        <v>3</v>
      </c>
      <c r="F11" s="29">
        <v>0</v>
      </c>
      <c r="G11" s="29">
        <v>0</v>
      </c>
      <c r="H11" s="29">
        <v>4</v>
      </c>
      <c r="I11" s="29">
        <v>14</v>
      </c>
      <c r="J11" s="52">
        <v>0.60860000000000003</v>
      </c>
      <c r="K11" s="41">
        <v>23</v>
      </c>
      <c r="L11" s="118"/>
      <c r="M11" s="17"/>
      <c r="N11" s="17"/>
      <c r="O11" s="17"/>
      <c r="Q11" s="29"/>
      <c r="R11" s="29"/>
      <c r="S11" s="30"/>
      <c r="T11" s="29"/>
      <c r="U11" s="29"/>
      <c r="V11" s="30"/>
      <c r="W11" s="44"/>
      <c r="X11" s="29"/>
      <c r="Y11" s="33"/>
      <c r="Z11" s="36"/>
      <c r="AA11" s="29"/>
      <c r="AB11" s="29"/>
      <c r="AC11" s="29"/>
      <c r="AD11" s="30"/>
      <c r="AE11" s="29"/>
      <c r="AF11" s="116"/>
      <c r="AG11" s="44"/>
      <c r="AH11" s="118"/>
      <c r="AI11" s="17"/>
      <c r="AJ11" s="17"/>
      <c r="AK11" s="17"/>
      <c r="AM11" s="29"/>
      <c r="AN11" s="29"/>
      <c r="AO11" s="30"/>
      <c r="AP11" s="29"/>
      <c r="AQ11" s="29"/>
      <c r="AR11" s="30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88" t="s">
        <v>132</v>
      </c>
      <c r="C12" s="75"/>
      <c r="D12" s="74"/>
      <c r="E12" s="73">
        <f>SUM(E4:E11)</f>
        <v>72</v>
      </c>
      <c r="F12" s="73">
        <f>SUM(F4:F11)</f>
        <v>3</v>
      </c>
      <c r="G12" s="73">
        <f>SUM(G4:G11)</f>
        <v>9</v>
      </c>
      <c r="H12" s="73">
        <f>SUM(H4:H11)</f>
        <v>122</v>
      </c>
      <c r="I12" s="73">
        <f>SUM(I4:I11)</f>
        <v>324</v>
      </c>
      <c r="J12" s="152">
        <f>PRODUCT(I12/K12)</f>
        <v>0.58909090909090911</v>
      </c>
      <c r="K12" s="94">
        <f>SUM(K4:K11)</f>
        <v>550</v>
      </c>
      <c r="L12" s="21"/>
      <c r="M12" s="19"/>
      <c r="N12" s="120"/>
      <c r="O12" s="121"/>
      <c r="P12" s="22"/>
      <c r="Q12" s="73">
        <f>SUM(Q4:Q11)</f>
        <v>3</v>
      </c>
      <c r="R12" s="73">
        <f>SUM(R4:R11)</f>
        <v>0</v>
      </c>
      <c r="S12" s="73">
        <f>SUM(S4:S11)</f>
        <v>0</v>
      </c>
      <c r="T12" s="73">
        <f>SUM(T4:T11)</f>
        <v>4</v>
      </c>
      <c r="U12" s="73">
        <f>SUM(U4:U11)</f>
        <v>16</v>
      </c>
      <c r="V12" s="152">
        <f>PRODUCT(U12/W12)</f>
        <v>0.64</v>
      </c>
      <c r="W12" s="94">
        <f>SUM(W4:W11)</f>
        <v>25</v>
      </c>
      <c r="X12" s="15" t="s">
        <v>132</v>
      </c>
      <c r="Y12" s="16"/>
      <c r="Z12" s="14"/>
      <c r="AA12" s="73">
        <f>SUM(AA4:AA11)</f>
        <v>23</v>
      </c>
      <c r="AB12" s="73">
        <f>SUM(AB4:AB11)</f>
        <v>1</v>
      </c>
      <c r="AC12" s="73">
        <f>SUM(AC4:AC11)</f>
        <v>7</v>
      </c>
      <c r="AD12" s="73">
        <f>SUM(AD4:AD11)</f>
        <v>35</v>
      </c>
      <c r="AE12" s="73">
        <f>SUM(AE4:AE11)</f>
        <v>89</v>
      </c>
      <c r="AF12" s="152">
        <f>PRODUCT(AE12/AG12)</f>
        <v>0.55974842767295596</v>
      </c>
      <c r="AG12" s="94">
        <f>SUM(AG4:AG11)</f>
        <v>159</v>
      </c>
      <c r="AH12" s="21"/>
      <c r="AI12" s="19"/>
      <c r="AJ12" s="120"/>
      <c r="AK12" s="121"/>
      <c r="AL12" s="22"/>
      <c r="AM12" s="73">
        <f>SUM(AM4:AM11)</f>
        <v>7</v>
      </c>
      <c r="AN12" s="73">
        <f>SUM(AN4:AN11)</f>
        <v>0</v>
      </c>
      <c r="AO12" s="73">
        <f>SUM(AO4:AO11)</f>
        <v>0</v>
      </c>
      <c r="AP12" s="73">
        <f>SUM(AP4:AP11)</f>
        <v>10</v>
      </c>
      <c r="AQ12" s="73">
        <f>SUM(AQ4:AQ11)</f>
        <v>22</v>
      </c>
      <c r="AR12" s="152">
        <f>PRODUCT(AQ12/AS12)</f>
        <v>0.5</v>
      </c>
      <c r="AS12" s="147">
        <f>SUM(AS4:AS11)</f>
        <v>44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44"/>
      <c r="L13" s="22"/>
      <c r="M13" s="22"/>
      <c r="N13" s="22"/>
      <c r="O13" s="22"/>
      <c r="P13" s="41"/>
      <c r="Q13" s="41"/>
      <c r="R13" s="45"/>
      <c r="S13" s="41"/>
      <c r="T13" s="41"/>
      <c r="U13" s="22"/>
      <c r="V13" s="22"/>
      <c r="W13" s="44"/>
      <c r="X13" s="41"/>
      <c r="Y13" s="41"/>
      <c r="Z13" s="41"/>
      <c r="AA13" s="41"/>
      <c r="AB13" s="41"/>
      <c r="AC13" s="41"/>
      <c r="AD13" s="41"/>
      <c r="AE13" s="41"/>
      <c r="AF13" s="42"/>
      <c r="AG13" s="44"/>
      <c r="AH13" s="22"/>
      <c r="AI13" s="22"/>
      <c r="AJ13" s="22"/>
      <c r="AK13" s="22"/>
      <c r="AL13" s="41"/>
      <c r="AM13" s="41"/>
      <c r="AN13" s="45"/>
      <c r="AO13" s="41"/>
      <c r="AP13" s="41"/>
      <c r="AQ13" s="22"/>
      <c r="AR13" s="22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56" t="s">
        <v>131</v>
      </c>
      <c r="C14" s="157"/>
      <c r="D14" s="158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17" t="s">
        <v>22</v>
      </c>
      <c r="K14" s="22"/>
      <c r="L14" s="17" t="s">
        <v>27</v>
      </c>
      <c r="M14" s="17" t="s">
        <v>28</v>
      </c>
      <c r="N14" s="17" t="s">
        <v>138</v>
      </c>
      <c r="O14" s="17" t="s">
        <v>139</v>
      </c>
      <c r="Q14" s="45"/>
      <c r="R14" s="45" t="s">
        <v>39</v>
      </c>
      <c r="S14" s="45"/>
      <c r="T14" s="41" t="s">
        <v>140</v>
      </c>
      <c r="U14" s="22"/>
      <c r="V14" s="44"/>
      <c r="W14" s="44"/>
      <c r="X14" s="155"/>
      <c r="Y14" s="155"/>
      <c r="Z14" s="155"/>
      <c r="AA14" s="155"/>
      <c r="AB14" s="155"/>
      <c r="AC14" s="41"/>
      <c r="AD14" s="41"/>
      <c r="AE14" s="41"/>
      <c r="AF14" s="41"/>
      <c r="AG14" s="41"/>
      <c r="AH14" s="41"/>
      <c r="AI14" s="41"/>
      <c r="AJ14" s="41"/>
      <c r="AK14" s="41"/>
      <c r="AM14" s="44"/>
      <c r="AN14" s="155"/>
      <c r="AO14" s="155"/>
      <c r="AP14" s="155"/>
      <c r="AQ14" s="155"/>
      <c r="AR14" s="155"/>
      <c r="AS14" s="155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8" t="s">
        <v>12</v>
      </c>
      <c r="C15" s="11"/>
      <c r="D15" s="50"/>
      <c r="E15" s="159">
        <v>124</v>
      </c>
      <c r="F15" s="159">
        <v>0</v>
      </c>
      <c r="G15" s="159">
        <v>10</v>
      </c>
      <c r="H15" s="159">
        <v>126</v>
      </c>
      <c r="I15" s="159">
        <v>343</v>
      </c>
      <c r="J15" s="170">
        <v>0.58399999999999996</v>
      </c>
      <c r="K15" s="41">
        <f>PRODUCT(I15/J15)</f>
        <v>587.32876712328766</v>
      </c>
      <c r="L15" s="160">
        <f t="shared" ref="L15:L16" si="0">PRODUCT((F15+G15)/E15)</f>
        <v>8.0645161290322578E-2</v>
      </c>
      <c r="M15" s="160">
        <f t="shared" ref="M15:M16" si="1">PRODUCT(H15/E15)</f>
        <v>1.0161290322580645</v>
      </c>
      <c r="N15" s="160">
        <f t="shared" ref="N15:N16" si="2">PRODUCT((F15+G15+H15)/E15)</f>
        <v>1.096774193548387</v>
      </c>
      <c r="O15" s="160">
        <f t="shared" ref="O15:O16" si="3">PRODUCT(I15/E15)</f>
        <v>2.7661290322580645</v>
      </c>
      <c r="Q15" s="45"/>
      <c r="R15" s="45"/>
      <c r="S15" s="45"/>
      <c r="T15" s="41" t="s">
        <v>40</v>
      </c>
      <c r="U15" s="41"/>
      <c r="V15" s="41"/>
      <c r="W15" s="41"/>
      <c r="X15" s="45"/>
      <c r="Y15" s="45"/>
      <c r="Z15" s="45"/>
      <c r="AA15" s="45"/>
      <c r="AB15" s="45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5"/>
      <c r="AO15" s="45"/>
      <c r="AP15" s="45"/>
      <c r="AQ15" s="45"/>
      <c r="AR15" s="45"/>
      <c r="AS15" s="45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49" t="s">
        <v>49</v>
      </c>
      <c r="C16" s="150"/>
      <c r="D16" s="151"/>
      <c r="E16" s="159">
        <f>PRODUCT(E12+Q12)</f>
        <v>75</v>
      </c>
      <c r="F16" s="159">
        <f>PRODUCT(F12+R12)</f>
        <v>3</v>
      </c>
      <c r="G16" s="159">
        <f>PRODUCT(G12+S12)</f>
        <v>9</v>
      </c>
      <c r="H16" s="159">
        <f>PRODUCT(H12+T12)</f>
        <v>126</v>
      </c>
      <c r="I16" s="159">
        <f>PRODUCT(I12+U12)</f>
        <v>340</v>
      </c>
      <c r="J16" s="170">
        <f>PRODUCT(I16/K16)</f>
        <v>0.59130434782608698</v>
      </c>
      <c r="K16" s="41">
        <f>PRODUCT(K12+W12)</f>
        <v>575</v>
      </c>
      <c r="L16" s="160">
        <f t="shared" si="0"/>
        <v>0.16</v>
      </c>
      <c r="M16" s="160">
        <f t="shared" si="1"/>
        <v>1.68</v>
      </c>
      <c r="N16" s="160">
        <f t="shared" si="2"/>
        <v>1.84</v>
      </c>
      <c r="O16" s="160">
        <f t="shared" si="3"/>
        <v>4.5333333333333332</v>
      </c>
      <c r="Q16" s="45"/>
      <c r="R16" s="45"/>
      <c r="S16" s="45"/>
      <c r="T16" s="41" t="s">
        <v>56</v>
      </c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53" t="s">
        <v>130</v>
      </c>
      <c r="C17" s="154"/>
      <c r="D17" s="148"/>
      <c r="E17" s="159">
        <f>PRODUCT(AA12+AM12)</f>
        <v>30</v>
      </c>
      <c r="F17" s="159">
        <f>PRODUCT(AB12+AN12)</f>
        <v>1</v>
      </c>
      <c r="G17" s="159">
        <f>PRODUCT(AC12+AO12)</f>
        <v>7</v>
      </c>
      <c r="H17" s="159">
        <f>PRODUCT(AD12+AP12)</f>
        <v>45</v>
      </c>
      <c r="I17" s="159">
        <f>PRODUCT(AE12+AQ12)</f>
        <v>111</v>
      </c>
      <c r="J17" s="170">
        <f>PRODUCT(I17/K17)</f>
        <v>0.54679802955665024</v>
      </c>
      <c r="K17" s="22">
        <f>PRODUCT(AG12+AS12)</f>
        <v>203</v>
      </c>
      <c r="L17" s="160">
        <f>PRODUCT((F17+G17)/E17)</f>
        <v>0.26666666666666666</v>
      </c>
      <c r="M17" s="160">
        <f>PRODUCT(H17/E17)</f>
        <v>1.5</v>
      </c>
      <c r="N17" s="160">
        <f>PRODUCT((F17+G17+H17)/E17)</f>
        <v>1.7666666666666666</v>
      </c>
      <c r="O17" s="160">
        <f>PRODUCT(I17/E17)</f>
        <v>3.7</v>
      </c>
      <c r="Q17" s="45"/>
      <c r="R17" s="45"/>
      <c r="S17" s="41"/>
      <c r="T17" s="41" t="s">
        <v>58</v>
      </c>
      <c r="U17" s="22"/>
      <c r="V17" s="22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22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61" t="s">
        <v>132</v>
      </c>
      <c r="C18" s="162"/>
      <c r="D18" s="163"/>
      <c r="E18" s="159">
        <f>SUM(E15:E17)</f>
        <v>229</v>
      </c>
      <c r="F18" s="159">
        <f t="shared" ref="F18:I18" si="4">SUM(F15:F17)</f>
        <v>4</v>
      </c>
      <c r="G18" s="159">
        <f t="shared" si="4"/>
        <v>26</v>
      </c>
      <c r="H18" s="159">
        <f t="shared" si="4"/>
        <v>297</v>
      </c>
      <c r="I18" s="159">
        <f t="shared" si="4"/>
        <v>794</v>
      </c>
      <c r="J18" s="170">
        <f>PRODUCT(I18/K18)</f>
        <v>0.58154491366422856</v>
      </c>
      <c r="K18" s="41">
        <f>SUM(K15:K17)</f>
        <v>1365.3287671232877</v>
      </c>
      <c r="L18" s="160">
        <f>PRODUCT((F18+G18)/E18)</f>
        <v>0.13100436681222707</v>
      </c>
      <c r="M18" s="160">
        <f>PRODUCT(H18/E18)</f>
        <v>1.2969432314410481</v>
      </c>
      <c r="N18" s="160">
        <f>PRODUCT((F18+G18+H18)/E18)</f>
        <v>1.4279475982532752</v>
      </c>
      <c r="O18" s="160">
        <f>PRODUCT(I18/E18)</f>
        <v>3.4672489082969431</v>
      </c>
      <c r="Q18" s="22"/>
      <c r="R18" s="22"/>
      <c r="S18" s="22"/>
      <c r="T18" s="45" t="s">
        <v>95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2"/>
      <c r="F19" s="22"/>
      <c r="G19" s="22"/>
      <c r="H19" s="22"/>
      <c r="I19" s="22"/>
      <c r="J19" s="41"/>
      <c r="K19" s="41"/>
      <c r="L19" s="22"/>
      <c r="M19" s="22"/>
      <c r="N19" s="22"/>
      <c r="O19" s="22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2"/>
      <c r="R176" s="22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2"/>
      <c r="R177" s="22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22"/>
    </row>
    <row r="179" spans="12:38" ht="14.25" x14ac:dyDescent="0.2">
      <c r="L179"/>
      <c r="M179"/>
      <c r="N179"/>
      <c r="O179"/>
      <c r="P179"/>
      <c r="Q179" s="22"/>
      <c r="R179" s="22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22"/>
    </row>
    <row r="180" spans="12:38" ht="14.25" x14ac:dyDescent="0.2">
      <c r="L180" s="22"/>
      <c r="M180" s="22"/>
      <c r="N180" s="22"/>
      <c r="O180" s="22"/>
      <c r="P180" s="22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22"/>
    </row>
    <row r="181" spans="12:38" ht="14.25" x14ac:dyDescent="0.2">
      <c r="L181" s="22"/>
      <c r="M181" s="22"/>
      <c r="N181" s="22"/>
      <c r="O181" s="22"/>
      <c r="P181" s="22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22"/>
    </row>
    <row r="182" spans="12:38" ht="14.25" x14ac:dyDescent="0.2">
      <c r="L182" s="22"/>
      <c r="M182" s="22"/>
      <c r="N182" s="22"/>
      <c r="O182" s="22"/>
      <c r="P182" s="22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22"/>
    </row>
    <row r="183" spans="12:38" ht="14.25" x14ac:dyDescent="0.2">
      <c r="L183" s="22"/>
      <c r="M183" s="22"/>
      <c r="N183" s="22"/>
      <c r="O183" s="22"/>
      <c r="P183" s="22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22"/>
      <c r="AL183" s="22"/>
    </row>
    <row r="184" spans="12:38" x14ac:dyDescent="0.25"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38" x14ac:dyDescent="0.25"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2:38" x14ac:dyDescent="0.25"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2:38" x14ac:dyDescent="0.25"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2:38" x14ac:dyDescent="0.25"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</sheetData>
  <sortState ref="B9:T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5" customWidth="1"/>
    <col min="3" max="3" width="21.5703125" style="64" customWidth="1"/>
    <col min="4" max="4" width="10.5703125" style="101" customWidth="1"/>
    <col min="5" max="5" width="12.28515625" style="101" customWidth="1"/>
    <col min="6" max="6" width="0.7109375" style="44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31" customWidth="1"/>
    <col min="22" max="22" width="9" style="64" customWidth="1"/>
    <col min="23" max="23" width="19.7109375" style="101" customWidth="1"/>
    <col min="24" max="24" width="9.7109375" style="64" customWidth="1"/>
    <col min="25" max="28" width="9.140625" style="102"/>
  </cols>
  <sheetData>
    <row r="1" spans="1:30" ht="18.75" x14ac:dyDescent="0.3">
      <c r="A1" s="1"/>
      <c r="B1" s="82" t="s">
        <v>61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5"/>
      <c r="R1" s="125"/>
      <c r="S1" s="125"/>
      <c r="T1" s="125"/>
      <c r="U1" s="125"/>
      <c r="V1" s="72"/>
      <c r="W1" s="83"/>
      <c r="X1" s="84"/>
      <c r="Y1" s="85"/>
      <c r="Z1" s="85"/>
      <c r="AA1" s="85"/>
      <c r="AB1" s="85"/>
    </row>
    <row r="2" spans="1:30" x14ac:dyDescent="0.25">
      <c r="A2" s="1"/>
      <c r="B2" s="9" t="s">
        <v>41</v>
      </c>
      <c r="C2" s="5" t="s">
        <v>42</v>
      </c>
      <c r="D2" s="86"/>
      <c r="E2" s="86"/>
      <c r="F2" s="86"/>
      <c r="G2" s="10"/>
      <c r="H2" s="10"/>
      <c r="I2" s="10"/>
      <c r="J2" s="10"/>
      <c r="K2" s="10"/>
      <c r="L2" s="10"/>
      <c r="M2" s="10"/>
      <c r="N2" s="10"/>
      <c r="O2" s="10"/>
      <c r="P2" s="10"/>
      <c r="Q2" s="126"/>
      <c r="R2" s="126"/>
      <c r="S2" s="126"/>
      <c r="T2" s="126"/>
      <c r="U2" s="126"/>
      <c r="V2" s="10"/>
      <c r="W2" s="86"/>
      <c r="X2" s="30"/>
      <c r="Y2" s="85"/>
      <c r="Z2" s="85"/>
      <c r="AA2" s="85"/>
      <c r="AB2" s="85"/>
    </row>
    <row r="3" spans="1:30" x14ac:dyDescent="0.25">
      <c r="A3" s="1"/>
      <c r="B3" s="87" t="s">
        <v>62</v>
      </c>
      <c r="C3" s="21" t="s">
        <v>63</v>
      </c>
      <c r="D3" s="88" t="s">
        <v>64</v>
      </c>
      <c r="E3" s="89" t="s">
        <v>1</v>
      </c>
      <c r="F3" s="22"/>
      <c r="G3" s="73" t="s">
        <v>65</v>
      </c>
      <c r="H3" s="74" t="s">
        <v>66</v>
      </c>
      <c r="I3" s="74" t="s">
        <v>32</v>
      </c>
      <c r="J3" s="16" t="s">
        <v>67</v>
      </c>
      <c r="K3" s="75" t="s">
        <v>68</v>
      </c>
      <c r="L3" s="75" t="s">
        <v>69</v>
      </c>
      <c r="M3" s="73" t="s">
        <v>70</v>
      </c>
      <c r="N3" s="73" t="s">
        <v>31</v>
      </c>
      <c r="O3" s="74" t="s">
        <v>71</v>
      </c>
      <c r="P3" s="73" t="s">
        <v>66</v>
      </c>
      <c r="Q3" s="127" t="s">
        <v>17</v>
      </c>
      <c r="R3" s="127">
        <v>1</v>
      </c>
      <c r="S3" s="127">
        <v>2</v>
      </c>
      <c r="T3" s="127">
        <v>3</v>
      </c>
      <c r="U3" s="127" t="s">
        <v>72</v>
      </c>
      <c r="V3" s="16" t="s">
        <v>22</v>
      </c>
      <c r="W3" s="15" t="s">
        <v>73</v>
      </c>
      <c r="X3" s="15" t="s">
        <v>74</v>
      </c>
      <c r="Y3" s="85"/>
      <c r="Z3" s="85"/>
      <c r="AA3" s="85"/>
      <c r="AB3" s="85"/>
    </row>
    <row r="4" spans="1:30" x14ac:dyDescent="0.25">
      <c r="A4" s="8"/>
      <c r="B4" s="90" t="s">
        <v>85</v>
      </c>
      <c r="C4" s="91" t="s">
        <v>86</v>
      </c>
      <c r="D4" s="92" t="s">
        <v>78</v>
      </c>
      <c r="E4" s="93" t="s">
        <v>35</v>
      </c>
      <c r="F4" s="94"/>
      <c r="G4" s="95">
        <v>1</v>
      </c>
      <c r="H4" s="96"/>
      <c r="I4" s="95"/>
      <c r="J4" s="97" t="s">
        <v>88</v>
      </c>
      <c r="K4" s="97">
        <v>1</v>
      </c>
      <c r="L4" s="97"/>
      <c r="M4" s="97">
        <v>1</v>
      </c>
      <c r="N4" s="95"/>
      <c r="O4" s="96"/>
      <c r="P4" s="95"/>
      <c r="Q4" s="128" t="s">
        <v>112</v>
      </c>
      <c r="R4" s="128" t="s">
        <v>120</v>
      </c>
      <c r="S4" s="128"/>
      <c r="T4" s="128" t="s">
        <v>118</v>
      </c>
      <c r="U4" s="128"/>
      <c r="V4" s="98">
        <v>0.6</v>
      </c>
      <c r="W4" s="90" t="s">
        <v>87</v>
      </c>
      <c r="X4" s="95">
        <v>1149</v>
      </c>
      <c r="Y4" s="85"/>
      <c r="Z4" s="85"/>
      <c r="AA4" s="85"/>
      <c r="AB4" s="85"/>
      <c r="AC4" s="85"/>
      <c r="AD4" s="85"/>
    </row>
    <row r="5" spans="1:30" x14ac:dyDescent="0.25">
      <c r="A5" s="8"/>
      <c r="B5" s="90" t="s">
        <v>81</v>
      </c>
      <c r="C5" s="91" t="s">
        <v>82</v>
      </c>
      <c r="D5" s="92" t="s">
        <v>78</v>
      </c>
      <c r="E5" s="93" t="s">
        <v>35</v>
      </c>
      <c r="F5" s="103"/>
      <c r="G5" s="95">
        <v>1</v>
      </c>
      <c r="H5" s="96"/>
      <c r="I5" s="95"/>
      <c r="J5" s="97" t="s">
        <v>83</v>
      </c>
      <c r="K5" s="97">
        <v>2</v>
      </c>
      <c r="L5" s="97"/>
      <c r="M5" s="97">
        <v>1</v>
      </c>
      <c r="N5" s="95"/>
      <c r="O5" s="96"/>
      <c r="P5" s="95">
        <v>2</v>
      </c>
      <c r="Q5" s="128" t="s">
        <v>113</v>
      </c>
      <c r="R5" s="128" t="s">
        <v>121</v>
      </c>
      <c r="S5" s="128" t="s">
        <v>122</v>
      </c>
      <c r="T5" s="128" t="s">
        <v>121</v>
      </c>
      <c r="U5" s="128"/>
      <c r="V5" s="98">
        <v>0.5</v>
      </c>
      <c r="W5" s="90" t="s">
        <v>84</v>
      </c>
      <c r="X5" s="95">
        <v>1358</v>
      </c>
      <c r="Y5" s="85"/>
      <c r="Z5" s="85"/>
      <c r="AA5" s="85"/>
      <c r="AB5" s="85"/>
    </row>
    <row r="6" spans="1:30" x14ac:dyDescent="0.25">
      <c r="A6" s="8"/>
      <c r="B6" s="21" t="s">
        <v>7</v>
      </c>
      <c r="C6" s="16"/>
      <c r="D6" s="15"/>
      <c r="E6" s="132"/>
      <c r="F6" s="111"/>
      <c r="G6" s="17"/>
      <c r="H6" s="17"/>
      <c r="I6" s="17"/>
      <c r="J6" s="16"/>
      <c r="K6" s="16"/>
      <c r="L6" s="16"/>
      <c r="M6" s="17">
        <v>2</v>
      </c>
      <c r="N6" s="17"/>
      <c r="O6" s="17"/>
      <c r="P6" s="17">
        <v>2</v>
      </c>
      <c r="Q6" s="118" t="s">
        <v>114</v>
      </c>
      <c r="R6" s="118" t="s">
        <v>115</v>
      </c>
      <c r="S6" s="118" t="s">
        <v>122</v>
      </c>
      <c r="T6" s="118" t="s">
        <v>123</v>
      </c>
      <c r="U6" s="118"/>
      <c r="V6" s="39">
        <v>0.54500000000000004</v>
      </c>
      <c r="W6" s="133"/>
      <c r="X6" s="118"/>
      <c r="Y6" s="85"/>
      <c r="Z6" s="85"/>
      <c r="AA6" s="85"/>
      <c r="AB6" s="85"/>
      <c r="AC6" s="85"/>
      <c r="AD6" s="85"/>
    </row>
    <row r="7" spans="1:30" x14ac:dyDescent="0.25">
      <c r="A7" s="8"/>
      <c r="B7" s="134"/>
      <c r="C7" s="135"/>
      <c r="D7" s="136"/>
      <c r="E7" s="137"/>
      <c r="F7" s="138"/>
      <c r="G7" s="135"/>
      <c r="H7" s="135"/>
      <c r="I7" s="135"/>
      <c r="J7" s="139"/>
      <c r="K7" s="139"/>
      <c r="L7" s="139"/>
      <c r="M7" s="135"/>
      <c r="N7" s="135"/>
      <c r="O7" s="135"/>
      <c r="P7" s="135"/>
      <c r="Q7" s="140"/>
      <c r="R7" s="140"/>
      <c r="S7" s="140"/>
      <c r="T7" s="140"/>
      <c r="U7" s="140"/>
      <c r="V7" s="135"/>
      <c r="W7" s="136"/>
      <c r="X7" s="141"/>
      <c r="Y7" s="85"/>
      <c r="Z7" s="85"/>
      <c r="AA7" s="85"/>
      <c r="AB7" s="85"/>
    </row>
    <row r="8" spans="1:30" x14ac:dyDescent="0.25">
      <c r="A8" s="1"/>
      <c r="B8" s="87" t="s">
        <v>75</v>
      </c>
      <c r="C8" s="21" t="s">
        <v>63</v>
      </c>
      <c r="D8" s="88" t="s">
        <v>64</v>
      </c>
      <c r="E8" s="89" t="s">
        <v>1</v>
      </c>
      <c r="F8" s="22"/>
      <c r="G8" s="73" t="s">
        <v>65</v>
      </c>
      <c r="H8" s="74" t="s">
        <v>66</v>
      </c>
      <c r="I8" s="74" t="s">
        <v>32</v>
      </c>
      <c r="J8" s="16" t="s">
        <v>67</v>
      </c>
      <c r="K8" s="75" t="s">
        <v>68</v>
      </c>
      <c r="L8" s="75" t="s">
        <v>69</v>
      </c>
      <c r="M8" s="73" t="s">
        <v>70</v>
      </c>
      <c r="N8" s="73" t="s">
        <v>31</v>
      </c>
      <c r="O8" s="74" t="s">
        <v>71</v>
      </c>
      <c r="P8" s="73" t="s">
        <v>66</v>
      </c>
      <c r="Q8" s="127" t="s">
        <v>17</v>
      </c>
      <c r="R8" s="127">
        <v>1</v>
      </c>
      <c r="S8" s="127">
        <v>2</v>
      </c>
      <c r="T8" s="127">
        <v>3</v>
      </c>
      <c r="U8" s="127" t="s">
        <v>72</v>
      </c>
      <c r="V8" s="16" t="s">
        <v>22</v>
      </c>
      <c r="W8" s="15" t="s">
        <v>73</v>
      </c>
      <c r="X8" s="15" t="s">
        <v>74</v>
      </c>
      <c r="Y8" s="85"/>
      <c r="Z8" s="85"/>
      <c r="AA8" s="85"/>
      <c r="AB8" s="85"/>
    </row>
    <row r="9" spans="1:30" x14ac:dyDescent="0.25">
      <c r="A9" s="8"/>
      <c r="B9" s="90" t="s">
        <v>76</v>
      </c>
      <c r="C9" s="91" t="s">
        <v>77</v>
      </c>
      <c r="D9" s="92" t="s">
        <v>78</v>
      </c>
      <c r="E9" s="142" t="s">
        <v>35</v>
      </c>
      <c r="F9" s="103"/>
      <c r="G9" s="95"/>
      <c r="H9" s="96"/>
      <c r="I9" s="95">
        <v>1</v>
      </c>
      <c r="J9" s="97"/>
      <c r="K9" s="97" t="s">
        <v>80</v>
      </c>
      <c r="L9" s="97"/>
      <c r="M9" s="97">
        <v>1</v>
      </c>
      <c r="N9" s="95"/>
      <c r="O9" s="96"/>
      <c r="P9" s="95"/>
      <c r="Q9" s="128" t="s">
        <v>115</v>
      </c>
      <c r="R9" s="128" t="s">
        <v>117</v>
      </c>
      <c r="S9" s="128"/>
      <c r="T9" s="128" t="s">
        <v>118</v>
      </c>
      <c r="U9" s="128"/>
      <c r="V9" s="98">
        <v>0.4</v>
      </c>
      <c r="W9" s="90" t="s">
        <v>79</v>
      </c>
      <c r="X9" s="95">
        <v>1052</v>
      </c>
      <c r="Y9" s="85"/>
      <c r="Z9" s="85"/>
      <c r="AA9" s="85"/>
      <c r="AB9" s="85"/>
    </row>
    <row r="10" spans="1:30" x14ac:dyDescent="0.25">
      <c r="A10" s="8"/>
      <c r="B10" s="104" t="s">
        <v>89</v>
      </c>
      <c r="C10" s="105" t="s">
        <v>93</v>
      </c>
      <c r="D10" s="106" t="s">
        <v>90</v>
      </c>
      <c r="E10" s="143" t="s">
        <v>92</v>
      </c>
      <c r="F10" s="103"/>
      <c r="G10" s="107">
        <v>1</v>
      </c>
      <c r="H10" s="108"/>
      <c r="I10" s="107"/>
      <c r="J10" s="109" t="s">
        <v>94</v>
      </c>
      <c r="K10" s="109">
        <v>1</v>
      </c>
      <c r="L10" s="109"/>
      <c r="M10" s="109">
        <v>1</v>
      </c>
      <c r="N10" s="107"/>
      <c r="O10" s="108"/>
      <c r="P10" s="107">
        <v>1</v>
      </c>
      <c r="Q10" s="129" t="s">
        <v>116</v>
      </c>
      <c r="R10" s="129" t="s">
        <v>112</v>
      </c>
      <c r="S10" s="129" t="s">
        <v>118</v>
      </c>
      <c r="T10" s="129"/>
      <c r="U10" s="129"/>
      <c r="V10" s="110">
        <v>0.66700000000000004</v>
      </c>
      <c r="W10" s="104" t="s">
        <v>91</v>
      </c>
      <c r="X10" s="107">
        <v>842</v>
      </c>
      <c r="Y10" s="85"/>
      <c r="Z10" s="85"/>
      <c r="AA10" s="85"/>
      <c r="AB10" s="85"/>
      <c r="AC10" s="85"/>
      <c r="AD10" s="85"/>
    </row>
    <row r="11" spans="1:30" x14ac:dyDescent="0.25">
      <c r="A11" s="8"/>
      <c r="B11" s="21" t="s">
        <v>7</v>
      </c>
      <c r="C11" s="16"/>
      <c r="D11" s="15"/>
      <c r="E11" s="132"/>
      <c r="F11" s="111"/>
      <c r="G11" s="17">
        <v>1</v>
      </c>
      <c r="H11" s="17"/>
      <c r="I11" s="17">
        <v>1</v>
      </c>
      <c r="J11" s="16"/>
      <c r="K11" s="16"/>
      <c r="L11" s="16"/>
      <c r="M11" s="17">
        <v>2</v>
      </c>
      <c r="N11" s="17"/>
      <c r="O11" s="17"/>
      <c r="P11" s="17">
        <v>1</v>
      </c>
      <c r="Q11" s="118" t="s">
        <v>114</v>
      </c>
      <c r="R11" s="118" t="s">
        <v>119</v>
      </c>
      <c r="S11" s="118" t="s">
        <v>118</v>
      </c>
      <c r="T11" s="118" t="s">
        <v>118</v>
      </c>
      <c r="U11" s="118"/>
      <c r="V11" s="39">
        <v>0.54500000000000004</v>
      </c>
      <c r="W11" s="133"/>
      <c r="X11" s="118"/>
      <c r="Y11" s="85"/>
      <c r="Z11" s="85"/>
      <c r="AA11" s="85"/>
      <c r="AB11" s="85"/>
      <c r="AC11" s="85"/>
      <c r="AD11" s="85"/>
    </row>
    <row r="12" spans="1:30" x14ac:dyDescent="0.25">
      <c r="A12" s="8"/>
      <c r="B12" s="134"/>
      <c r="C12" s="135"/>
      <c r="D12" s="136"/>
      <c r="E12" s="137"/>
      <c r="F12" s="138"/>
      <c r="G12" s="135"/>
      <c r="H12" s="135"/>
      <c r="I12" s="135"/>
      <c r="J12" s="139"/>
      <c r="K12" s="139"/>
      <c r="L12" s="139"/>
      <c r="M12" s="135"/>
      <c r="N12" s="135"/>
      <c r="O12" s="135"/>
      <c r="P12" s="135"/>
      <c r="Q12" s="140"/>
      <c r="R12" s="140"/>
      <c r="S12" s="140"/>
      <c r="T12" s="140"/>
      <c r="U12" s="140"/>
      <c r="V12" s="135"/>
      <c r="W12" s="136"/>
      <c r="X12" s="141"/>
      <c r="Y12" s="85"/>
      <c r="Z12" s="85"/>
      <c r="AA12" s="85"/>
      <c r="AB12" s="85"/>
    </row>
    <row r="13" spans="1:30" x14ac:dyDescent="0.25">
      <c r="A13" s="8"/>
      <c r="B13" s="99"/>
      <c r="C13" s="41"/>
      <c r="D13" s="99"/>
      <c r="E13" s="100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30"/>
      <c r="R13" s="130"/>
      <c r="S13" s="130"/>
      <c r="T13" s="130"/>
      <c r="U13" s="130"/>
      <c r="V13" s="41"/>
      <c r="W13" s="99"/>
      <c r="X13" s="41"/>
      <c r="Y13" s="85"/>
      <c r="Z13" s="85"/>
      <c r="AA13" s="85"/>
      <c r="AB13" s="85"/>
    </row>
    <row r="14" spans="1:30" x14ac:dyDescent="0.25">
      <c r="A14" s="8"/>
      <c r="B14" s="99"/>
      <c r="C14" s="41"/>
      <c r="D14" s="99"/>
      <c r="E14" s="100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30"/>
      <c r="R14" s="130"/>
      <c r="S14" s="130"/>
      <c r="T14" s="130"/>
      <c r="U14" s="130"/>
      <c r="V14" s="41"/>
      <c r="W14" s="99"/>
      <c r="X14" s="41"/>
      <c r="Y14" s="85"/>
      <c r="Z14" s="85"/>
      <c r="AA14" s="85"/>
      <c r="AB14" s="85"/>
    </row>
    <row r="15" spans="1:30" x14ac:dyDescent="0.25">
      <c r="A15" s="8"/>
      <c r="B15" s="99"/>
      <c r="C15" s="41"/>
      <c r="D15" s="99"/>
      <c r="E15" s="100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30"/>
      <c r="R15" s="130"/>
      <c r="S15" s="130"/>
      <c r="T15" s="130"/>
      <c r="U15" s="130"/>
      <c r="V15" s="41"/>
      <c r="W15" s="99"/>
      <c r="X15" s="41"/>
      <c r="Y15" s="85"/>
      <c r="Z15" s="85"/>
      <c r="AA15" s="85"/>
      <c r="AB15" s="85"/>
    </row>
    <row r="16" spans="1:30" x14ac:dyDescent="0.25">
      <c r="A16" s="8"/>
      <c r="B16" s="99"/>
      <c r="C16" s="41"/>
      <c r="D16" s="99"/>
      <c r="E16" s="100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30"/>
      <c r="R16" s="130"/>
      <c r="S16" s="130"/>
      <c r="T16" s="130"/>
      <c r="U16" s="130"/>
      <c r="V16" s="41"/>
      <c r="W16" s="99"/>
      <c r="X16" s="41"/>
      <c r="Y16" s="85"/>
      <c r="Z16" s="85"/>
      <c r="AA16" s="85"/>
      <c r="AB16" s="85"/>
    </row>
    <row r="17" spans="1:28" x14ac:dyDescent="0.25">
      <c r="A17" s="8"/>
      <c r="B17" s="99"/>
      <c r="C17" s="41"/>
      <c r="D17" s="99"/>
      <c r="E17" s="100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30"/>
      <c r="R17" s="130"/>
      <c r="S17" s="130"/>
      <c r="T17" s="130"/>
      <c r="U17" s="130"/>
      <c r="V17" s="41"/>
      <c r="W17" s="99"/>
      <c r="X17" s="41"/>
      <c r="Y17" s="85"/>
      <c r="Z17" s="85"/>
      <c r="AA17" s="85"/>
      <c r="AB17" s="85"/>
    </row>
    <row r="18" spans="1:28" x14ac:dyDescent="0.25">
      <c r="A18" s="8"/>
      <c r="B18" s="99"/>
      <c r="C18" s="41"/>
      <c r="D18" s="99"/>
      <c r="E18" s="100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30"/>
      <c r="R18" s="130"/>
      <c r="S18" s="130"/>
      <c r="T18" s="130"/>
      <c r="U18" s="130"/>
      <c r="V18" s="41"/>
      <c r="W18" s="99"/>
      <c r="X18" s="41"/>
      <c r="Y18" s="85"/>
      <c r="Z18" s="85"/>
      <c r="AA18" s="85"/>
      <c r="AB18" s="85"/>
    </row>
    <row r="19" spans="1:28" x14ac:dyDescent="0.25">
      <c r="A19" s="8"/>
      <c r="B19" s="99"/>
      <c r="C19" s="41"/>
      <c r="D19" s="99"/>
      <c r="E19" s="100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30"/>
      <c r="R19" s="130"/>
      <c r="S19" s="130"/>
      <c r="T19" s="130"/>
      <c r="U19" s="130"/>
      <c r="V19" s="41"/>
      <c r="W19" s="99"/>
      <c r="X19" s="41"/>
      <c r="Y19" s="85"/>
      <c r="Z19" s="85"/>
      <c r="AA19" s="85"/>
      <c r="AB19" s="85"/>
    </row>
    <row r="20" spans="1:28" x14ac:dyDescent="0.25">
      <c r="A20" s="8"/>
      <c r="B20" s="99"/>
      <c r="C20" s="41"/>
      <c r="D20" s="99"/>
      <c r="E20" s="100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30"/>
      <c r="R20" s="130"/>
      <c r="S20" s="130"/>
      <c r="T20" s="130"/>
      <c r="U20" s="130"/>
      <c r="V20" s="41"/>
      <c r="W20" s="99"/>
      <c r="X20" s="41"/>
      <c r="Y20" s="85"/>
      <c r="Z20" s="85"/>
      <c r="AA20" s="85"/>
      <c r="AB20" s="85"/>
    </row>
    <row r="21" spans="1:28" x14ac:dyDescent="0.25">
      <c r="A21" s="8"/>
      <c r="B21" s="99"/>
      <c r="C21" s="41"/>
      <c r="D21" s="99"/>
      <c r="E21" s="100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30"/>
      <c r="R21" s="130"/>
      <c r="S21" s="130"/>
      <c r="T21" s="130"/>
      <c r="U21" s="130"/>
      <c r="V21" s="41"/>
      <c r="W21" s="99"/>
      <c r="X21" s="41"/>
      <c r="Y21" s="85"/>
      <c r="Z21" s="85"/>
      <c r="AA21" s="85"/>
      <c r="AB21" s="85"/>
    </row>
    <row r="22" spans="1:28" x14ac:dyDescent="0.25">
      <c r="A22" s="8"/>
      <c r="B22" s="99"/>
      <c r="C22" s="41"/>
      <c r="D22" s="99"/>
      <c r="E22" s="100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30"/>
      <c r="R22" s="130"/>
      <c r="S22" s="130"/>
      <c r="T22" s="130"/>
      <c r="U22" s="130"/>
      <c r="V22" s="41"/>
      <c r="W22" s="99"/>
      <c r="X22" s="41"/>
      <c r="Y22" s="85"/>
      <c r="Z22" s="85"/>
      <c r="AA22" s="85"/>
      <c r="AB22" s="85"/>
    </row>
    <row r="23" spans="1:28" x14ac:dyDescent="0.25">
      <c r="A23" s="8"/>
      <c r="B23" s="99"/>
      <c r="C23" s="41"/>
      <c r="D23" s="99"/>
      <c r="E23" s="100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30"/>
      <c r="R23" s="130"/>
      <c r="S23" s="130"/>
      <c r="T23" s="130"/>
      <c r="U23" s="130"/>
      <c r="V23" s="41"/>
      <c r="W23" s="99"/>
      <c r="X23" s="41"/>
      <c r="Y23" s="85"/>
      <c r="Z23" s="85"/>
      <c r="AA23" s="85"/>
      <c r="AB23" s="85"/>
    </row>
    <row r="24" spans="1:28" x14ac:dyDescent="0.25">
      <c r="A24" s="8"/>
      <c r="B24" s="99"/>
      <c r="C24" s="41"/>
      <c r="D24" s="99"/>
      <c r="E24" s="100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30"/>
      <c r="R24" s="130"/>
      <c r="S24" s="130"/>
      <c r="T24" s="130"/>
      <c r="U24" s="130"/>
      <c r="V24" s="41"/>
      <c r="W24" s="99"/>
      <c r="X24" s="41"/>
      <c r="Y24" s="85"/>
      <c r="Z24" s="85"/>
      <c r="AA24" s="85"/>
      <c r="AB24" s="85"/>
    </row>
    <row r="25" spans="1:28" x14ac:dyDescent="0.25">
      <c r="A25" s="8"/>
      <c r="B25" s="99"/>
      <c r="C25" s="41"/>
      <c r="D25" s="99"/>
      <c r="E25" s="100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30"/>
      <c r="R25" s="130"/>
      <c r="S25" s="130"/>
      <c r="T25" s="130"/>
      <c r="U25" s="130"/>
      <c r="V25" s="41"/>
      <c r="W25" s="99"/>
      <c r="X25" s="41"/>
      <c r="Y25" s="85"/>
      <c r="Z25" s="85"/>
      <c r="AA25" s="85"/>
      <c r="AB25" s="85"/>
    </row>
    <row r="26" spans="1:28" x14ac:dyDescent="0.25">
      <c r="A26" s="8"/>
      <c r="B26" s="99"/>
      <c r="C26" s="41"/>
      <c r="D26" s="99"/>
      <c r="E26" s="100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30"/>
      <c r="R26" s="130"/>
      <c r="S26" s="130"/>
      <c r="T26" s="130"/>
      <c r="U26" s="130"/>
      <c r="V26" s="41"/>
      <c r="W26" s="99"/>
      <c r="X26" s="41"/>
      <c r="Y26" s="85"/>
      <c r="Z26" s="85"/>
      <c r="AA26" s="85"/>
      <c r="AB26" s="85"/>
    </row>
    <row r="27" spans="1:28" x14ac:dyDescent="0.25">
      <c r="A27" s="8"/>
      <c r="B27" s="99"/>
      <c r="C27" s="41"/>
      <c r="D27" s="99"/>
      <c r="E27" s="100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30"/>
      <c r="R27" s="130"/>
      <c r="S27" s="130"/>
      <c r="T27" s="130"/>
      <c r="U27" s="130"/>
      <c r="V27" s="41"/>
      <c r="W27" s="99"/>
      <c r="X27" s="41"/>
      <c r="Y27" s="85"/>
      <c r="Z27" s="85"/>
      <c r="AA27" s="85"/>
      <c r="AB27" s="85"/>
    </row>
    <row r="28" spans="1:28" x14ac:dyDescent="0.25">
      <c r="A28" s="8"/>
      <c r="B28" s="99"/>
      <c r="C28" s="41"/>
      <c r="D28" s="99"/>
      <c r="E28" s="100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30"/>
      <c r="R28" s="130"/>
      <c r="S28" s="130"/>
      <c r="T28" s="130"/>
      <c r="U28" s="130"/>
      <c r="V28" s="41"/>
      <c r="W28" s="99"/>
      <c r="X28" s="41"/>
      <c r="Y28" s="85"/>
      <c r="Z28" s="85"/>
      <c r="AA28" s="85"/>
      <c r="AB28" s="85"/>
    </row>
    <row r="29" spans="1:28" x14ac:dyDescent="0.25">
      <c r="A29" s="8"/>
      <c r="B29" s="99"/>
      <c r="C29" s="41"/>
      <c r="D29" s="99"/>
      <c r="E29" s="100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30"/>
      <c r="R29" s="130"/>
      <c r="S29" s="130"/>
      <c r="T29" s="130"/>
      <c r="U29" s="130"/>
      <c r="V29" s="41"/>
      <c r="W29" s="99"/>
      <c r="X29" s="41"/>
      <c r="Y29" s="85"/>
      <c r="Z29" s="85"/>
      <c r="AA29" s="85"/>
      <c r="AB29" s="85"/>
    </row>
    <row r="30" spans="1:28" x14ac:dyDescent="0.25">
      <c r="A30" s="8"/>
      <c r="B30" s="99"/>
      <c r="C30" s="41"/>
      <c r="D30" s="99"/>
      <c r="E30" s="100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30"/>
      <c r="R30" s="130"/>
      <c r="S30" s="130"/>
      <c r="T30" s="130"/>
      <c r="U30" s="130"/>
      <c r="V30" s="41"/>
      <c r="W30" s="99"/>
      <c r="X30" s="41"/>
      <c r="Y30" s="85"/>
      <c r="Z30" s="85"/>
      <c r="AA30" s="85"/>
      <c r="AB30" s="85"/>
    </row>
    <row r="31" spans="1:28" x14ac:dyDescent="0.25">
      <c r="A31" s="8"/>
      <c r="B31" s="99"/>
      <c r="C31" s="41"/>
      <c r="D31" s="99"/>
      <c r="E31" s="100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30"/>
      <c r="R31" s="130"/>
      <c r="S31" s="130"/>
      <c r="T31" s="130"/>
      <c r="U31" s="130"/>
      <c r="V31" s="41"/>
      <c r="W31" s="99"/>
      <c r="X31" s="41"/>
      <c r="Y31" s="85"/>
      <c r="Z31" s="85"/>
      <c r="AA31" s="85"/>
      <c r="AB31" s="85"/>
    </row>
    <row r="32" spans="1:28" x14ac:dyDescent="0.25">
      <c r="A32" s="8"/>
      <c r="B32" s="99"/>
      <c r="C32" s="41"/>
      <c r="D32" s="99"/>
      <c r="E32" s="100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30"/>
      <c r="R32" s="130"/>
      <c r="S32" s="130"/>
      <c r="T32" s="130"/>
      <c r="U32" s="130"/>
      <c r="V32" s="41"/>
      <c r="W32" s="99"/>
      <c r="X32" s="41"/>
      <c r="Y32" s="85"/>
      <c r="Z32" s="85"/>
      <c r="AA32" s="85"/>
      <c r="AB32" s="85"/>
    </row>
    <row r="33" spans="1:28" x14ac:dyDescent="0.25">
      <c r="A33" s="8"/>
      <c r="B33" s="99"/>
      <c r="C33" s="41"/>
      <c r="D33" s="99"/>
      <c r="E33" s="100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30"/>
      <c r="R33" s="130"/>
      <c r="S33" s="130"/>
      <c r="T33" s="130"/>
      <c r="U33" s="130"/>
      <c r="V33" s="41"/>
      <c r="W33" s="99"/>
      <c r="X33" s="41"/>
      <c r="Y33" s="85"/>
      <c r="Z33" s="85"/>
      <c r="AA33" s="85"/>
      <c r="AB33" s="85"/>
    </row>
    <row r="34" spans="1:28" x14ac:dyDescent="0.25">
      <c r="A34" s="8"/>
      <c r="B34" s="99"/>
      <c r="C34" s="41"/>
      <c r="D34" s="99"/>
      <c r="E34" s="100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30"/>
      <c r="R34" s="130"/>
      <c r="S34" s="130"/>
      <c r="T34" s="130"/>
      <c r="U34" s="130"/>
      <c r="V34" s="41"/>
      <c r="W34" s="99"/>
      <c r="X34" s="41"/>
      <c r="Y34" s="85"/>
      <c r="Z34" s="85"/>
      <c r="AA34" s="85"/>
      <c r="AB34" s="85"/>
    </row>
    <row r="35" spans="1:28" x14ac:dyDescent="0.25">
      <c r="A35" s="8"/>
      <c r="B35" s="99"/>
      <c r="C35" s="41"/>
      <c r="D35" s="99"/>
      <c r="E35" s="100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30"/>
      <c r="R35" s="130"/>
      <c r="S35" s="130"/>
      <c r="T35" s="130"/>
      <c r="U35" s="130"/>
      <c r="V35" s="41"/>
      <c r="W35" s="99"/>
      <c r="X35" s="41"/>
      <c r="Y35" s="85"/>
      <c r="Z35" s="85"/>
      <c r="AA35" s="85"/>
      <c r="AB35" s="85"/>
    </row>
    <row r="36" spans="1:28" x14ac:dyDescent="0.25">
      <c r="A36" s="8"/>
      <c r="B36" s="99"/>
      <c r="C36" s="41"/>
      <c r="D36" s="99"/>
      <c r="E36" s="100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30"/>
      <c r="R36" s="130"/>
      <c r="S36" s="130"/>
      <c r="T36" s="130"/>
      <c r="U36" s="130"/>
      <c r="V36" s="41"/>
      <c r="W36" s="99"/>
      <c r="X36" s="41"/>
      <c r="Y36" s="85"/>
      <c r="Z36" s="85"/>
      <c r="AA36" s="85"/>
      <c r="AB36" s="85"/>
    </row>
    <row r="37" spans="1:28" x14ac:dyDescent="0.25">
      <c r="A37" s="8"/>
      <c r="B37" s="99"/>
      <c r="C37" s="41"/>
      <c r="D37" s="99"/>
      <c r="E37" s="100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30"/>
      <c r="R37" s="130"/>
      <c r="S37" s="130"/>
      <c r="T37" s="130"/>
      <c r="U37" s="130"/>
      <c r="V37" s="41"/>
      <c r="W37" s="99"/>
      <c r="X37" s="41"/>
      <c r="Y37" s="85"/>
      <c r="Z37" s="85"/>
      <c r="AA37" s="85"/>
      <c r="AB37" s="85"/>
    </row>
    <row r="38" spans="1:28" x14ac:dyDescent="0.25">
      <c r="A38" s="8"/>
      <c r="B38" s="99"/>
      <c r="C38" s="41"/>
      <c r="D38" s="99"/>
      <c r="E38" s="100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30"/>
      <c r="R38" s="130"/>
      <c r="S38" s="130"/>
      <c r="T38" s="130"/>
      <c r="U38" s="130"/>
      <c r="V38" s="41"/>
      <c r="W38" s="99"/>
      <c r="X38" s="41"/>
      <c r="Y38" s="85"/>
      <c r="Z38" s="85"/>
      <c r="AA38" s="85"/>
      <c r="AB38" s="85"/>
    </row>
    <row r="39" spans="1:28" x14ac:dyDescent="0.25">
      <c r="A39" s="8"/>
      <c r="B39" s="99"/>
      <c r="C39" s="41"/>
      <c r="D39" s="99"/>
      <c r="E39" s="100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30"/>
      <c r="R39" s="130"/>
      <c r="S39" s="130"/>
      <c r="T39" s="130"/>
      <c r="U39" s="130"/>
      <c r="V39" s="41"/>
      <c r="W39" s="99"/>
      <c r="X39" s="41"/>
      <c r="Y39" s="85"/>
      <c r="Z39" s="85"/>
      <c r="AA39" s="85"/>
      <c r="AB39" s="85"/>
    </row>
    <row r="40" spans="1:28" x14ac:dyDescent="0.25">
      <c r="A40" s="8"/>
      <c r="B40" s="99"/>
      <c r="C40" s="41"/>
      <c r="D40" s="99"/>
      <c r="E40" s="100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30"/>
      <c r="R40" s="130"/>
      <c r="S40" s="130"/>
      <c r="T40" s="130"/>
      <c r="U40" s="130"/>
      <c r="V40" s="41"/>
      <c r="W40" s="99"/>
      <c r="X40" s="41"/>
      <c r="Y40" s="85"/>
      <c r="Z40" s="85"/>
      <c r="AA40" s="85"/>
      <c r="AB40" s="85"/>
    </row>
    <row r="41" spans="1:28" x14ac:dyDescent="0.25">
      <c r="A41" s="8"/>
      <c r="B41" s="99"/>
      <c r="C41" s="41"/>
      <c r="D41" s="99"/>
      <c r="E41" s="100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30"/>
      <c r="R41" s="130"/>
      <c r="S41" s="130"/>
      <c r="T41" s="130"/>
      <c r="U41" s="130"/>
      <c r="V41" s="41"/>
      <c r="W41" s="99"/>
      <c r="X41" s="41"/>
      <c r="Y41" s="85"/>
      <c r="Z41" s="85"/>
      <c r="AA41" s="85"/>
      <c r="AB41" s="85"/>
    </row>
    <row r="42" spans="1:28" x14ac:dyDescent="0.25">
      <c r="A42" s="8"/>
      <c r="B42" s="99"/>
      <c r="C42" s="41"/>
      <c r="D42" s="99"/>
      <c r="E42" s="100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30"/>
      <c r="R42" s="130"/>
      <c r="S42" s="130"/>
      <c r="T42" s="130"/>
      <c r="U42" s="130"/>
      <c r="V42" s="41"/>
      <c r="W42" s="99"/>
      <c r="X42" s="41"/>
      <c r="Y42" s="85"/>
      <c r="Z42" s="85"/>
      <c r="AA42" s="85"/>
      <c r="AB42" s="85"/>
    </row>
    <row r="43" spans="1:28" x14ac:dyDescent="0.25">
      <c r="A43" s="8"/>
      <c r="B43" s="99"/>
      <c r="C43" s="41"/>
      <c r="D43" s="99"/>
      <c r="E43" s="100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30"/>
      <c r="R43" s="130"/>
      <c r="S43" s="130"/>
      <c r="T43" s="130"/>
      <c r="U43" s="130"/>
      <c r="V43" s="41"/>
      <c r="W43" s="99"/>
      <c r="X43" s="41"/>
      <c r="Y43" s="85"/>
      <c r="Z43" s="85"/>
      <c r="AA43" s="85"/>
      <c r="AB43" s="85"/>
    </row>
    <row r="44" spans="1:28" x14ac:dyDescent="0.25">
      <c r="A44" s="8"/>
      <c r="B44" s="99"/>
      <c r="C44" s="41"/>
      <c r="D44" s="99"/>
      <c r="E44" s="100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30"/>
      <c r="R44" s="130"/>
      <c r="S44" s="130"/>
      <c r="T44" s="130"/>
      <c r="U44" s="130"/>
      <c r="V44" s="41"/>
      <c r="W44" s="99"/>
      <c r="X44" s="41"/>
      <c r="Y44" s="85"/>
      <c r="Z44" s="85"/>
      <c r="AA44" s="85"/>
      <c r="AB44" s="85"/>
    </row>
    <row r="45" spans="1:28" x14ac:dyDescent="0.25">
      <c r="A45" s="8"/>
      <c r="B45" s="99"/>
      <c r="C45" s="41"/>
      <c r="D45" s="99"/>
      <c r="E45" s="100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30"/>
      <c r="R45" s="130"/>
      <c r="S45" s="130"/>
      <c r="T45" s="130"/>
      <c r="U45" s="130"/>
      <c r="V45" s="41"/>
      <c r="W45" s="99"/>
      <c r="X45" s="41"/>
      <c r="Y45" s="85"/>
      <c r="Z45" s="85"/>
      <c r="AA45" s="85"/>
      <c r="AB45" s="85"/>
    </row>
    <row r="46" spans="1:28" x14ac:dyDescent="0.25">
      <c r="A46" s="8"/>
      <c r="B46" s="99"/>
      <c r="C46" s="41"/>
      <c r="D46" s="99"/>
      <c r="E46" s="100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130"/>
      <c r="R46" s="130"/>
      <c r="S46" s="130"/>
      <c r="T46" s="130"/>
      <c r="U46" s="130"/>
      <c r="V46" s="41"/>
      <c r="W46" s="99"/>
      <c r="X46" s="41"/>
      <c r="Y46" s="85"/>
      <c r="Z46" s="85"/>
      <c r="AA46" s="85"/>
      <c r="AB46" s="85"/>
    </row>
    <row r="47" spans="1:28" x14ac:dyDescent="0.25">
      <c r="A47" s="8"/>
      <c r="B47" s="99"/>
      <c r="C47" s="41"/>
      <c r="D47" s="99"/>
      <c r="E47" s="100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130"/>
      <c r="R47" s="130"/>
      <c r="S47" s="130"/>
      <c r="T47" s="130"/>
      <c r="U47" s="130"/>
      <c r="V47" s="41"/>
      <c r="W47" s="99"/>
      <c r="X47" s="41"/>
      <c r="Y47" s="85"/>
      <c r="Z47" s="85"/>
      <c r="AA47" s="85"/>
      <c r="AB47" s="85"/>
    </row>
    <row r="48" spans="1:28" x14ac:dyDescent="0.25">
      <c r="A48" s="8"/>
      <c r="B48" s="99"/>
      <c r="C48" s="41"/>
      <c r="D48" s="99"/>
      <c r="E48" s="100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130"/>
      <c r="R48" s="130"/>
      <c r="S48" s="130"/>
      <c r="T48" s="130"/>
      <c r="U48" s="130"/>
      <c r="V48" s="41"/>
      <c r="W48" s="99"/>
      <c r="X48" s="41"/>
      <c r="Y48" s="85"/>
      <c r="Z48" s="85"/>
      <c r="AA48" s="85"/>
      <c r="AB48" s="85"/>
    </row>
    <row r="49" spans="1:28" x14ac:dyDescent="0.25">
      <c r="A49" s="8"/>
      <c r="B49" s="99"/>
      <c r="C49" s="41"/>
      <c r="D49" s="99"/>
      <c r="E49" s="100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130"/>
      <c r="R49" s="130"/>
      <c r="S49" s="130"/>
      <c r="T49" s="130"/>
      <c r="U49" s="130"/>
      <c r="V49" s="41"/>
      <c r="W49" s="99"/>
      <c r="X49" s="41"/>
      <c r="Y49" s="85"/>
      <c r="Z49" s="85"/>
      <c r="AA49" s="85"/>
      <c r="AB49" s="85"/>
    </row>
    <row r="50" spans="1:28" x14ac:dyDescent="0.25">
      <c r="A50" s="8"/>
      <c r="B50" s="99"/>
      <c r="C50" s="41"/>
      <c r="D50" s="99"/>
      <c r="E50" s="100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130"/>
      <c r="R50" s="130"/>
      <c r="S50" s="130"/>
      <c r="T50" s="130"/>
      <c r="U50" s="130"/>
      <c r="V50" s="41"/>
      <c r="W50" s="99"/>
      <c r="X50" s="41"/>
      <c r="Y50" s="85"/>
      <c r="Z50" s="85"/>
      <c r="AA50" s="85"/>
      <c r="AB50" s="85"/>
    </row>
    <row r="51" spans="1:28" x14ac:dyDescent="0.25">
      <c r="A51" s="8"/>
      <c r="B51" s="99"/>
      <c r="C51" s="41"/>
      <c r="D51" s="99"/>
      <c r="E51" s="100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130"/>
      <c r="R51" s="130"/>
      <c r="S51" s="130"/>
      <c r="T51" s="130"/>
      <c r="U51" s="130"/>
      <c r="V51" s="41"/>
      <c r="W51" s="99"/>
      <c r="X51" s="41"/>
      <c r="Y51" s="85"/>
      <c r="Z51" s="85"/>
      <c r="AA51" s="85"/>
      <c r="AB51" s="85"/>
    </row>
    <row r="52" spans="1:28" x14ac:dyDescent="0.25">
      <c r="A52" s="8"/>
      <c r="B52" s="99"/>
      <c r="C52" s="41"/>
      <c r="D52" s="99"/>
      <c r="E52" s="100"/>
      <c r="G52" s="41"/>
      <c r="H52" s="45"/>
      <c r="I52" s="41"/>
      <c r="J52" s="22"/>
      <c r="K52" s="22"/>
      <c r="L52" s="22"/>
      <c r="M52" s="41"/>
      <c r="N52" s="41"/>
      <c r="O52" s="41"/>
      <c r="P52" s="41"/>
      <c r="Q52" s="130"/>
      <c r="R52" s="130"/>
      <c r="S52" s="130"/>
      <c r="T52" s="130"/>
      <c r="U52" s="130"/>
      <c r="V52" s="41"/>
      <c r="W52" s="99"/>
      <c r="X52" s="41"/>
      <c r="Y52" s="85"/>
      <c r="Z52" s="85"/>
      <c r="AA52" s="85"/>
      <c r="AB52" s="85"/>
    </row>
    <row r="53" spans="1:28" x14ac:dyDescent="0.25">
      <c r="A53" s="8"/>
      <c r="B53" s="99"/>
      <c r="C53" s="41"/>
      <c r="D53" s="99"/>
      <c r="E53" s="100"/>
      <c r="G53" s="41"/>
      <c r="H53" s="45"/>
      <c r="I53" s="41"/>
      <c r="J53" s="22"/>
      <c r="K53" s="22"/>
      <c r="L53" s="22"/>
      <c r="M53" s="41"/>
      <c r="N53" s="41"/>
      <c r="O53" s="41"/>
      <c r="P53" s="41"/>
      <c r="Q53" s="130"/>
      <c r="R53" s="130"/>
      <c r="S53" s="130"/>
      <c r="T53" s="130"/>
      <c r="U53" s="130"/>
      <c r="V53" s="41"/>
      <c r="W53" s="99"/>
      <c r="X53" s="41"/>
      <c r="Y53" s="85"/>
      <c r="Z53" s="85"/>
      <c r="AA53" s="85"/>
      <c r="AB53" s="85"/>
    </row>
    <row r="54" spans="1:28" x14ac:dyDescent="0.25">
      <c r="A54" s="8"/>
      <c r="B54" s="99"/>
      <c r="C54" s="41"/>
      <c r="D54" s="99"/>
      <c r="E54" s="100"/>
      <c r="G54" s="41"/>
      <c r="H54" s="45"/>
      <c r="I54" s="41"/>
      <c r="J54" s="22"/>
      <c r="K54" s="22"/>
      <c r="L54" s="22"/>
      <c r="M54" s="41"/>
      <c r="N54" s="41"/>
      <c r="O54" s="41"/>
      <c r="P54" s="41"/>
      <c r="Q54" s="130"/>
      <c r="R54" s="130"/>
      <c r="S54" s="130"/>
      <c r="T54" s="130"/>
      <c r="U54" s="130"/>
      <c r="V54" s="41"/>
      <c r="W54" s="99"/>
      <c r="X54" s="41"/>
      <c r="Y54" s="85"/>
      <c r="Z54" s="85"/>
      <c r="AA54" s="85"/>
      <c r="AB54" s="85"/>
    </row>
    <row r="55" spans="1:28" x14ac:dyDescent="0.25">
      <c r="A55" s="8"/>
      <c r="B55" s="99"/>
      <c r="C55" s="41"/>
      <c r="D55" s="99"/>
      <c r="E55" s="100"/>
      <c r="G55" s="41"/>
      <c r="H55" s="45"/>
      <c r="I55" s="41"/>
      <c r="J55" s="22"/>
      <c r="K55" s="22"/>
      <c r="L55" s="22"/>
      <c r="M55" s="41"/>
      <c r="N55" s="41"/>
      <c r="O55" s="41"/>
      <c r="P55" s="41"/>
      <c r="Q55" s="130"/>
      <c r="R55" s="130"/>
      <c r="S55" s="130"/>
      <c r="T55" s="130"/>
      <c r="U55" s="130"/>
      <c r="V55" s="41"/>
      <c r="W55" s="99"/>
      <c r="X55" s="41"/>
      <c r="Y55" s="85"/>
      <c r="Z55" s="85"/>
      <c r="AA55" s="85"/>
      <c r="AB55" s="85"/>
    </row>
    <row r="56" spans="1:28" x14ac:dyDescent="0.25">
      <c r="A56" s="8"/>
      <c r="B56" s="99"/>
      <c r="C56" s="41"/>
      <c r="D56" s="99"/>
      <c r="E56" s="100"/>
      <c r="G56" s="41"/>
      <c r="H56" s="45"/>
      <c r="I56" s="41"/>
      <c r="J56" s="22"/>
      <c r="K56" s="22"/>
      <c r="L56" s="22"/>
      <c r="M56" s="41"/>
      <c r="N56" s="41"/>
      <c r="O56" s="41"/>
      <c r="P56" s="41"/>
      <c r="Q56" s="130"/>
      <c r="R56" s="130"/>
      <c r="S56" s="130"/>
      <c r="T56" s="130"/>
      <c r="U56" s="130"/>
      <c r="V56" s="41"/>
      <c r="W56" s="99"/>
      <c r="X56" s="41"/>
      <c r="Y56" s="85"/>
      <c r="Z56" s="85"/>
      <c r="AA56" s="85"/>
      <c r="AB56" s="85"/>
    </row>
    <row r="57" spans="1:28" x14ac:dyDescent="0.25">
      <c r="A57" s="8"/>
      <c r="B57" s="99"/>
      <c r="C57" s="41"/>
      <c r="D57" s="99"/>
      <c r="E57" s="100"/>
      <c r="G57" s="41"/>
      <c r="H57" s="45"/>
      <c r="I57" s="41"/>
      <c r="J57" s="22"/>
      <c r="K57" s="22"/>
      <c r="L57" s="22"/>
      <c r="M57" s="41"/>
      <c r="N57" s="41"/>
      <c r="O57" s="41"/>
      <c r="P57" s="41"/>
      <c r="Q57" s="130"/>
      <c r="R57" s="130"/>
      <c r="S57" s="130"/>
      <c r="T57" s="130"/>
      <c r="U57" s="130"/>
      <c r="V57" s="41"/>
      <c r="W57" s="99"/>
      <c r="X57" s="41"/>
      <c r="Y57" s="85"/>
      <c r="Z57" s="85"/>
      <c r="AA57" s="85"/>
      <c r="AB57" s="85"/>
    </row>
    <row r="58" spans="1:28" x14ac:dyDescent="0.25">
      <c r="A58" s="8"/>
      <c r="B58" s="99"/>
      <c r="C58" s="41"/>
      <c r="D58" s="99"/>
      <c r="E58" s="100"/>
      <c r="G58" s="41"/>
      <c r="H58" s="45"/>
      <c r="I58" s="41"/>
      <c r="J58" s="22"/>
      <c r="K58" s="22"/>
      <c r="L58" s="22"/>
      <c r="M58" s="41"/>
      <c r="N58" s="41"/>
      <c r="O58" s="41"/>
      <c r="P58" s="41"/>
      <c r="Q58" s="130"/>
      <c r="R58" s="130"/>
      <c r="S58" s="130"/>
      <c r="T58" s="130"/>
      <c r="U58" s="130"/>
      <c r="V58" s="41"/>
      <c r="W58" s="99"/>
      <c r="X58" s="41"/>
      <c r="Y58" s="85"/>
      <c r="Z58" s="85"/>
      <c r="AA58" s="85"/>
      <c r="AB58" s="85"/>
    </row>
    <row r="59" spans="1:28" x14ac:dyDescent="0.25">
      <c r="A59" s="8"/>
      <c r="B59" s="99"/>
      <c r="C59" s="41"/>
      <c r="D59" s="99"/>
      <c r="E59" s="100"/>
      <c r="G59" s="41"/>
      <c r="H59" s="45"/>
      <c r="I59" s="41"/>
      <c r="J59" s="22"/>
      <c r="K59" s="22"/>
      <c r="L59" s="22"/>
      <c r="M59" s="41"/>
      <c r="N59" s="41"/>
      <c r="O59" s="41"/>
      <c r="P59" s="41"/>
      <c r="Q59" s="130"/>
      <c r="R59" s="130"/>
      <c r="S59" s="130"/>
      <c r="T59" s="130"/>
      <c r="U59" s="130"/>
      <c r="V59" s="41"/>
      <c r="W59" s="99"/>
      <c r="X59" s="41"/>
      <c r="Y59" s="85"/>
      <c r="Z59" s="85"/>
      <c r="AA59" s="85"/>
      <c r="AB59" s="85"/>
    </row>
    <row r="60" spans="1:28" x14ac:dyDescent="0.25">
      <c r="A60" s="8"/>
      <c r="B60" s="99"/>
      <c r="C60" s="41"/>
      <c r="D60" s="99"/>
      <c r="E60" s="100"/>
      <c r="G60" s="41"/>
      <c r="H60" s="45"/>
      <c r="I60" s="41"/>
      <c r="J60" s="22"/>
      <c r="K60" s="22"/>
      <c r="L60" s="22"/>
      <c r="M60" s="41"/>
      <c r="N60" s="41"/>
      <c r="O60" s="41"/>
      <c r="P60" s="41"/>
      <c r="Q60" s="130"/>
      <c r="R60" s="130"/>
      <c r="S60" s="130"/>
      <c r="T60" s="130"/>
      <c r="U60" s="130"/>
      <c r="V60" s="41"/>
      <c r="W60" s="99"/>
      <c r="X60" s="41"/>
      <c r="Y60" s="85"/>
      <c r="Z60" s="85"/>
      <c r="AA60" s="85"/>
      <c r="AB60" s="85"/>
    </row>
    <row r="61" spans="1:28" x14ac:dyDescent="0.25">
      <c r="A61" s="8"/>
      <c r="B61" s="99"/>
      <c r="C61" s="41"/>
      <c r="D61" s="99"/>
      <c r="E61" s="100"/>
      <c r="G61" s="41"/>
      <c r="H61" s="45"/>
      <c r="I61" s="41"/>
      <c r="J61" s="22"/>
      <c r="K61" s="22"/>
      <c r="L61" s="22"/>
      <c r="M61" s="41"/>
      <c r="N61" s="41"/>
      <c r="O61" s="41"/>
      <c r="P61" s="41"/>
      <c r="Q61" s="130"/>
      <c r="R61" s="130"/>
      <c r="S61" s="130"/>
      <c r="T61" s="130"/>
      <c r="U61" s="130"/>
      <c r="V61" s="41"/>
      <c r="W61" s="99"/>
      <c r="X61" s="41"/>
      <c r="Y61" s="85"/>
      <c r="Z61" s="85"/>
      <c r="AA61" s="85"/>
      <c r="AB61" s="85"/>
    </row>
    <row r="62" spans="1:28" x14ac:dyDescent="0.25">
      <c r="A62" s="8"/>
      <c r="B62" s="99"/>
      <c r="C62" s="41"/>
      <c r="D62" s="99"/>
      <c r="E62" s="100"/>
      <c r="G62" s="41"/>
      <c r="H62" s="45"/>
      <c r="I62" s="41"/>
      <c r="J62" s="22"/>
      <c r="K62" s="22"/>
      <c r="L62" s="22"/>
      <c r="M62" s="41"/>
      <c r="N62" s="41"/>
      <c r="O62" s="41"/>
      <c r="P62" s="41"/>
      <c r="Q62" s="130"/>
      <c r="R62" s="130"/>
      <c r="S62" s="130"/>
      <c r="T62" s="130"/>
      <c r="U62" s="130"/>
      <c r="V62" s="41"/>
      <c r="W62" s="99"/>
      <c r="X62" s="41"/>
      <c r="Y62" s="85"/>
      <c r="Z62" s="85"/>
      <c r="AA62" s="85"/>
      <c r="AB62" s="85"/>
    </row>
    <row r="63" spans="1:28" x14ac:dyDescent="0.25">
      <c r="A63" s="8"/>
      <c r="B63" s="99"/>
      <c r="C63" s="41"/>
      <c r="D63" s="99"/>
      <c r="E63" s="100"/>
      <c r="G63" s="41"/>
      <c r="H63" s="45"/>
      <c r="I63" s="41"/>
      <c r="J63" s="22"/>
      <c r="K63" s="22"/>
      <c r="L63" s="22"/>
      <c r="M63" s="41"/>
      <c r="N63" s="41"/>
      <c r="O63" s="41"/>
      <c r="P63" s="41"/>
      <c r="Q63" s="130"/>
      <c r="R63" s="130"/>
      <c r="S63" s="130"/>
      <c r="T63" s="130"/>
      <c r="U63" s="130"/>
      <c r="V63" s="41"/>
      <c r="W63" s="99"/>
      <c r="X63" s="41"/>
      <c r="Y63" s="85"/>
      <c r="Z63" s="85"/>
      <c r="AA63" s="85"/>
      <c r="AB63" s="85"/>
    </row>
    <row r="64" spans="1:28" x14ac:dyDescent="0.25">
      <c r="A64" s="8"/>
      <c r="B64" s="99"/>
      <c r="C64" s="41"/>
      <c r="D64" s="99"/>
      <c r="E64" s="100"/>
      <c r="G64" s="41"/>
      <c r="H64" s="45"/>
      <c r="I64" s="41"/>
      <c r="J64" s="22"/>
      <c r="K64" s="22"/>
      <c r="L64" s="22"/>
      <c r="M64" s="41"/>
      <c r="N64" s="41"/>
      <c r="O64" s="41"/>
      <c r="P64" s="41"/>
      <c r="Q64" s="130"/>
      <c r="R64" s="130"/>
      <c r="S64" s="130"/>
      <c r="T64" s="130"/>
      <c r="U64" s="130"/>
      <c r="V64" s="41"/>
      <c r="W64" s="99"/>
      <c r="X64" s="41"/>
      <c r="Y64" s="85"/>
      <c r="Z64" s="85"/>
      <c r="AA64" s="85"/>
      <c r="AB64" s="85"/>
    </row>
  </sheetData>
  <sortState ref="B7:X8">
    <sortCondition descending="1"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2020-09-10T15:08:19Z</dcterms:modified>
</cp:coreProperties>
</file>